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8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0.png" ContentType="image/png"/>
  <Override PartName="/xl/media/image9.png" ContentType="image/png"/>
  <Override PartName="/xl/media/image13.png" ContentType="image/png"/>
  <Override PartName="/xl/media/image16.png" ContentType="image/png"/>
  <Override PartName="/xl/media/image14.png" ContentType="image/png"/>
  <Override PartName="/xl/media/image1.png" ContentType="image/png"/>
  <Override PartName="/xl/media/image3.jpeg" ContentType="image/jpeg"/>
  <Override PartName="/xl/media/image15.png" ContentType="image/png"/>
  <Override PartName="/xl/media/image5.jpeg" ContentType="image/jpeg"/>
  <Override PartName="/xl/media/image2.png" ContentType="image/png"/>
  <Override PartName="/xl/media/image4.jpeg" ContentType="image/jpeg"/>
  <Override PartName="/xl/media/image6.png" ContentType="image/png"/>
  <Override PartName="/xl/media/image11.png" ContentType="image/png"/>
  <Override PartName="/xl/media/image7.png" ContentType="image/png"/>
  <Override PartName="/xl/media/image12.png" ContentType="image/png"/>
  <Override PartName="/xl/media/image8.png" ContentType="image/png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_rels/drawing12.xml.rels" ContentType="application/vnd.openxmlformats-package.relationships+xml"/>
  <Override PartName="/xl/drawings/_rels/drawing2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4.xml.rels" ContentType="application/vnd.openxmlformats-package.relationships+xml"/>
  <Override PartName="/xl/drawings/_rels/drawing6.xml.rels" ContentType="application/vnd.openxmlformats-package.relationships+xml"/>
  <Override PartName="/xl/drawings/_rels/drawing11.xml.rels" ContentType="application/vnd.openxmlformats-package.relationships+xml"/>
  <Override PartName="/xl/drawings/_rels/drawing10.xml.rels" ContentType="application/vnd.openxmlformats-package.relationships+xml"/>
  <Override PartName="/xl/drawings/_rels/drawing7.xml.rels" ContentType="application/vnd.openxmlformats-package.relationships+xml"/>
  <Override PartName="/xl/drawings/drawing9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vmlDrawing1.vml" ContentType="application/vnd.openxmlformats-officedocument.vmlDrawing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vmlDrawing2.vml" ContentType="application/vnd.openxmlformats-officedocument.vmlDrawing"/>
  <Override PartName="/xl/drawings/drawing1.xml" ContentType="application/vnd.openxmlformats-officedocument.drawing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Plan3" sheetId="1" state="visible" r:id="rId2"/>
    <sheet name="Orçamento" sheetId="2" state="visible" r:id="rId3"/>
    <sheet name="DADOS" sheetId="3" state="visible" r:id="rId4"/>
    <sheet name="Análise Física Macro" sheetId="4" state="visible" r:id="rId5"/>
    <sheet name="Análise Física Detalhada" sheetId="5" state="visible" r:id="rId6"/>
    <sheet name="Ata Out20" sheetId="6" state="visible" r:id="rId7"/>
    <sheet name="Principais Impactos do Mês" sheetId="7" state="visible" r:id="rId8"/>
    <sheet name="Suprimentos Próximos 03 Meses" sheetId="8" state="hidden" r:id="rId9"/>
    <sheet name="Plan1" sheetId="9" state="visible" r:id="rId10"/>
    <sheet name="Painel de Indicadores 2" sheetId="10" state="visible" r:id="rId11"/>
    <sheet name="Relatório Gerencial" sheetId="11" state="visible" r:id="rId12"/>
    <sheet name="Econômico Detalhado" sheetId="12" state="visible" r:id="rId13"/>
    <sheet name="Econômico Macro" sheetId="13" state="visible" r:id="rId14"/>
    <sheet name="Dados Finan" sheetId="14" state="visible" r:id="rId15"/>
  </sheets>
  <definedNames>
    <definedName function="false" hidden="true" localSheetId="4" name="_xlnm._FilterDatabase" vbProcedure="false">'Análise Física Detalhada'!$D$13:$AD$492</definedName>
    <definedName function="false" hidden="false" localSheetId="3" name="_xlnm.Print_Area" vbProcedure="false">'Análise Física Macro'!$B$2:$O$82</definedName>
    <definedName function="false" hidden="false" localSheetId="2" name="_xlnm.Print_Area" vbProcedure="false">DADOS!$B$2:$AD$20</definedName>
    <definedName function="false" hidden="false" localSheetId="13" name="_xlnm.Print_Area" vbProcedure="false">'Dados Finan'!$B$2:$AB$14</definedName>
    <definedName function="false" hidden="true" localSheetId="11" name="_xlnm._FilterDatabase" vbProcedure="false">'Econômico Detalhado'!$A$8:$F$487</definedName>
    <definedName function="false" hidden="true" localSheetId="1" name="_xlnm._FilterDatabase" vbProcedure="false">Orçamento!$D$12:$D$430</definedName>
    <definedName function="false" hidden="false" localSheetId="9" name="_xlnm.Print_Area" vbProcedure="false">'Painel de Indicadores 2'!$B$2:$J$22</definedName>
    <definedName function="false" hidden="true" localSheetId="8" name="_xlnm._FilterDatabase" vbProcedure="false">Plan1!$A$1:$B$65</definedName>
    <definedName function="false" hidden="true" localSheetId="0" name="_xlnm._FilterDatabase" vbProcedure="false">Plan3!$A$1545:$I$1996</definedName>
    <definedName function="false" hidden="false" localSheetId="6" name="_xlnm.Print_Area" vbProcedure="false">'Principais Impactos do Mês'!$B$2:$V$81</definedName>
    <definedName function="false" hidden="false" localSheetId="6" name="_xlnm.Print_Titles" vbProcedure="false">'Principais Impactos do Mês'!$2:$6</definedName>
    <definedName function="false" hidden="false" localSheetId="7" name="_xlnm.Print_Area" vbProcedure="false">'Suprimentos Próximos 03 Meses'!$B$1:$K$116</definedName>
    <definedName function="false" hidden="false" localSheetId="7" name="_xlnm.Print_Titles" vbProcedure="false">'Suprimentos Próximos 03 Meses'!$1:$4</definedName>
    <definedName function="false" hidden="false" name="AMARCIO" vbProcedure="false">#REF!</definedName>
    <definedName function="false" hidden="false" name="HGHG" vbProcedure="false">#REF!</definedName>
    <definedName function="false" hidden="false" name="teste" vbProcedure="false">'[1]medição fisica'!#ref!</definedName>
    <definedName function="false" hidden="false" name="\A" vbProcedure="false">#REF!</definedName>
    <definedName function="false" hidden="false" name="_Fill" vbProcedure="false">#REF!</definedName>
    <definedName function="false" hidden="false" name="_Key1" vbProcedure="false">#REF!</definedName>
    <definedName function="false" hidden="false" name="_Order1" vbProcedure="false">255</definedName>
    <definedName function="false" hidden="false" name="_Order2" vbProcedure="false">0</definedName>
    <definedName function="false" hidden="false" name="_Sort" vbProcedure="false">#REF!</definedName>
    <definedName function="false" hidden="false" name="_Table1_In1" vbProcedure="false">#REF!</definedName>
    <definedName function="false" hidden="false" name="_Table1_Out" vbProcedure="false">#REF!</definedName>
    <definedName function="false" hidden="false" name="_xlnm.Database" vbProcedure="false">#REF!</definedName>
    <definedName function="false" hidden="false" name="_xlnm.Print_Area" vbProcedure="false">#REF!</definedName>
    <definedName function="false" hidden="false" name="Área_de_impressão2" vbProcedure="false">#REF!</definedName>
    <definedName function="false" hidden="false" localSheetId="2" name="Z_23805D63_F34F_11D7_9D73_00D00903EC29_.wvu.PrintArea" vbProcedure="false">DADOS!$B$2:$AD$20</definedName>
    <definedName function="false" hidden="false" localSheetId="2" name="Z_2CD9712B_F350_11D7_A4DA_00E04C6C1C80_.wvu.PrintArea" vbProcedure="false">DADOS!$B$2:$AD$20</definedName>
    <definedName function="false" hidden="false" localSheetId="2" name="Z_2E9F4221_6932_11D8_B698_00E07DABB78E_.wvu.PrintArea" vbProcedure="false">DADOS!$B$2:$AD$20</definedName>
    <definedName function="false" hidden="false" localSheetId="2" name="Z_D999990A_AFF5_11D8_8963_0007955F51CD_.wvu.PrintArea" vbProcedure="false">DADOS!$B$2:$AD$20</definedName>
    <definedName function="false" hidden="false" localSheetId="3" name="Z_23805D63_F34F_11D7_9D73_00D00903EC29_.wvu.PrintArea" vbProcedure="false">'Análise Física Macro'!$B$2:$O$56</definedName>
    <definedName function="false" hidden="false" localSheetId="3" name="Z_2CD9712B_F350_11D7_A4DA_00E04C6C1C80_.wvu.PrintArea" vbProcedure="false">'Análise Física Macro'!$B$2:$O$56</definedName>
    <definedName function="false" hidden="false" localSheetId="3" name="Z_2E9F4221_6932_11D8_B698_00E07DABB78E_.wvu.PrintArea" vbProcedure="false">'Análise Física Macro'!$B$2:$O$56</definedName>
    <definedName function="false" hidden="false" localSheetId="3" name="Z_D999990A_AFF5_11D8_8963_0007955F51CD_.wvu.PrintArea" vbProcedure="false">'Análise Física Macro'!$B$2:$O$56</definedName>
    <definedName function="false" hidden="false" localSheetId="5" name="AMARCIO" vbProcedure="false">#REF!</definedName>
    <definedName function="false" hidden="false" localSheetId="5" name="HGHG" vbProcedure="false">#REF!</definedName>
    <definedName function="false" hidden="false" localSheetId="5" name="teste" vbProcedure="false">'[1]medição fisica'!#ref!</definedName>
    <definedName function="false" hidden="false" localSheetId="5" name="\A" vbProcedure="false">#REF!</definedName>
    <definedName function="false" hidden="false" localSheetId="5" name="_Fill" vbProcedure="false">#REF!</definedName>
    <definedName function="false" hidden="false" localSheetId="5" name="_Key1" vbProcedure="false">#REF!</definedName>
    <definedName function="false" hidden="false" localSheetId="5" name="_Sort" vbProcedure="false">#REF!</definedName>
    <definedName function="false" hidden="false" localSheetId="5" name="_Table1_In1" vbProcedure="false">#REF!</definedName>
    <definedName function="false" hidden="false" localSheetId="5" name="_Table1_Out" vbProcedure="false">#REF!</definedName>
    <definedName function="false" hidden="false" localSheetId="5" name="_xlnm.Database" vbProcedure="false">#REF!</definedName>
    <definedName function="false" hidden="false" localSheetId="5" name="_xlnm.Print_Area" vbProcedure="false">#REF!</definedName>
    <definedName function="false" hidden="false" localSheetId="5" name="_xlnm._FilterDatabase" vbProcedure="false">'Ata Out20'!$B$8:$H$35</definedName>
    <definedName function="false" hidden="false" localSheetId="5" name="Área_de_impressão2" vbProcedure="false">#REF!</definedName>
    <definedName function="false" hidden="false" localSheetId="9" name="AMARCIO" vbProcedure="false">#REF!</definedName>
    <definedName function="false" hidden="false" localSheetId="9" name="HGHG" vbProcedure="false">#REF!</definedName>
    <definedName function="false" hidden="false" localSheetId="9" name="teste" vbProcedure="false">'[1]medição fisica'!#ref!</definedName>
    <definedName function="false" hidden="false" localSheetId="9" name="Z_23805D63_F34F_11D7_9D73_00D00903EC29_.wvu.PrintArea" vbProcedure="false">'Painel de Indicadores 2'!$B$2:$J$22</definedName>
    <definedName function="false" hidden="false" localSheetId="9" name="Z_2CD9712B_F350_11D7_A4DA_00E04C6C1C80_.wvu.PrintArea" vbProcedure="false">'Painel de Indicadores 2'!$B$2:$J$22</definedName>
    <definedName function="false" hidden="false" localSheetId="9" name="Z_2E9F4221_6932_11D8_B698_00E07DABB78E_.wvu.PrintArea" vbProcedure="false">'Painel de Indicadores 2'!$B$2:$J$22</definedName>
    <definedName function="false" hidden="false" localSheetId="9" name="Z_D999990A_AFF5_11D8_8963_0007955F51CD_.wvu.PrintArea" vbProcedure="false">'Painel de Indicadores 2'!$B$2:$J$22</definedName>
    <definedName function="false" hidden="false" localSheetId="9" name="\A" vbProcedure="false">#REF!</definedName>
    <definedName function="false" hidden="false" localSheetId="9" name="_Fill" vbProcedure="false">#REF!</definedName>
    <definedName function="false" hidden="false" localSheetId="9" name="_Key1" vbProcedure="false">#REF!</definedName>
    <definedName function="false" hidden="false" localSheetId="9" name="_Sort" vbProcedure="false">#REF!</definedName>
    <definedName function="false" hidden="false" localSheetId="9" name="_Table1_In1" vbProcedure="false">#REF!</definedName>
    <definedName function="false" hidden="false" localSheetId="9" name="_Table1_Out" vbProcedure="false">#REF!</definedName>
    <definedName function="false" hidden="false" localSheetId="9" name="_xlnm.Database" vbProcedure="false">#REF!</definedName>
    <definedName function="false" hidden="false" localSheetId="9" name="Área_de_impressão2" vbProcedure="false">#REF!</definedName>
    <definedName function="false" hidden="false" localSheetId="11" name="AMARCIO" vbProcedure="false">#REF!</definedName>
    <definedName function="false" hidden="false" localSheetId="11" name="HGHG" vbProcedure="false">#REF!</definedName>
    <definedName function="false" hidden="false" localSheetId="11" name="teste" vbProcedure="false">'[1]medição fisica'!#ref!</definedName>
    <definedName function="false" hidden="false" localSheetId="11" name="\A" vbProcedure="false">#REF!</definedName>
    <definedName function="false" hidden="false" localSheetId="11" name="_Fill" vbProcedure="false">#REF!</definedName>
    <definedName function="false" hidden="false" localSheetId="11" name="_Key1" vbProcedure="false">#REF!</definedName>
    <definedName function="false" hidden="false" localSheetId="11" name="_Sort" vbProcedure="false">#REF!</definedName>
    <definedName function="false" hidden="false" localSheetId="11" name="_Table1_In1" vbProcedure="false">#REF!</definedName>
    <definedName function="false" hidden="false" localSheetId="11" name="_Table1_Out" vbProcedure="false">#REF!</definedName>
    <definedName function="false" hidden="false" localSheetId="11" name="_xlnm.Database" vbProcedure="false">#REF!</definedName>
    <definedName function="false" hidden="false" localSheetId="11" name="_xlnm.Print_Area" vbProcedure="false">#REF!</definedName>
    <definedName function="false" hidden="false" localSheetId="11" name="Área_de_impressão2" vbProcedure="false">#REF!</definedName>
    <definedName function="false" hidden="false" localSheetId="13" name="AMARCIO" vbProcedure="false">#REF!</definedName>
    <definedName function="false" hidden="false" localSheetId="13" name="HGHG" vbProcedure="false">#REF!</definedName>
    <definedName function="false" hidden="false" localSheetId="13" name="teste" vbProcedure="false">'[1]medição fisica'!#ref!</definedName>
    <definedName function="false" hidden="false" localSheetId="13" name="Z_23805D63_F34F_11D7_9D73_00D00903EC29_.wvu.PrintArea" vbProcedure="false">'Dados Finan'!$B$2:$AB$14</definedName>
    <definedName function="false" hidden="false" localSheetId="13" name="Z_2CD9712B_F350_11D7_A4DA_00E04C6C1C80_.wvu.PrintArea" vbProcedure="false">'Dados Finan'!$B$2:$AB$14</definedName>
    <definedName function="false" hidden="false" localSheetId="13" name="Z_2E9F4221_6932_11D8_B698_00E07DABB78E_.wvu.PrintArea" vbProcedure="false">'Dados Finan'!$B$2:$AB$14</definedName>
    <definedName function="false" hidden="false" localSheetId="13" name="Z_D999990A_AFF5_11D8_8963_0007955F51CD_.wvu.PrintArea" vbProcedure="false">'Dados Finan'!$B$2:$AB$14</definedName>
    <definedName function="false" hidden="false" localSheetId="13" name="\A" vbProcedure="false">#REF!</definedName>
    <definedName function="false" hidden="false" localSheetId="13" name="_Fill" vbProcedure="false">#REF!</definedName>
    <definedName function="false" hidden="false" localSheetId="13" name="_Key1" vbProcedure="false">#REF!</definedName>
    <definedName function="false" hidden="false" localSheetId="13" name="_Sort" vbProcedure="false">#REF!</definedName>
    <definedName function="false" hidden="false" localSheetId="13" name="_Table1_In1" vbProcedure="false">#REF!</definedName>
    <definedName function="false" hidden="false" localSheetId="13" name="_Table1_Out" vbProcedure="false">#REF!</definedName>
    <definedName function="false" hidden="false" localSheetId="13" name="_xlnm.Database" vbProcedure="false">#REF!</definedName>
    <definedName function="false" hidden="false" localSheetId="13" name="Área_de_impressão2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92" authorId="0">
      <text>
        <r>
          <rPr>
            <sz val="10"/>
            <rFont val="Arial"/>
            <family val="0"/>
            <charset val="1"/>
          </rPr>
          <t xml:space="preserve">Marcos Antonio da Conceição:
</t>
        </r>
        <r>
          <rPr>
            <sz val="9"/>
            <color rgb="FF000000"/>
            <rFont val="Segoe UI"/>
            <family val="2"/>
            <charset val="1"/>
          </rPr>
          <t xml:space="preserve">VALOR REAL NEGOCIADO = 237,50</t>
        </r>
      </text>
    </comment>
    <comment ref="I93" authorId="0">
      <text>
        <r>
          <rPr>
            <sz val="10"/>
            <rFont val="Arial"/>
            <family val="0"/>
            <charset val="1"/>
          </rPr>
          <t xml:space="preserve">Marcos Antonio da Conceição:
</t>
        </r>
        <r>
          <rPr>
            <sz val="9"/>
            <color rgb="FF000000"/>
            <rFont val="Segoe UI"/>
            <family val="2"/>
            <charset val="1"/>
          </rPr>
          <t xml:space="preserve">VALOR REAL NEGOCIADO = 245,58</t>
        </r>
      </text>
    </comment>
    <comment ref="R108" authorId="0">
      <text>
        <r>
          <rPr>
            <sz val="10"/>
            <rFont val="Arial"/>
            <family val="0"/>
            <charset val="1"/>
          </rPr>
          <t xml:space="preserve">Marcos Antonio da Conceição:
</t>
        </r>
        <r>
          <rPr>
            <sz val="9"/>
            <color rgb="FF000000"/>
            <rFont val="Segoe UI"/>
            <family val="0"/>
            <charset val="1"/>
          </rPr>
          <t xml:space="preserve">executado em alvenaria 100%</t>
        </r>
      </text>
    </comment>
    <comment ref="R494" authorId="0">
      <text>
        <r>
          <rPr>
            <sz val="10"/>
            <rFont val="Arial"/>
            <family val="0"/>
            <charset val="1"/>
          </rPr>
          <t xml:space="preserve">Marcos Antonio da Conceição:
</t>
        </r>
        <r>
          <rPr>
            <sz val="12"/>
            <color rgb="FF000000"/>
            <rFont val="Segoe UI"/>
            <family val="2"/>
            <charset val="1"/>
          </rPr>
          <t xml:space="preserve">Medição real de Administração de obra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20" authorId="0">
      <text>
        <r>
          <rPr>
            <sz val="10"/>
            <rFont val="Arial"/>
            <family val="0"/>
            <charset val="1"/>
          </rPr>
          <t xml:space="preserve">Marcos Antonio da Conceição:
</t>
        </r>
        <r>
          <rPr>
            <sz val="9"/>
            <color rgb="FF000000"/>
            <rFont val="Segoe UI"/>
            <family val="0"/>
            <charset val="1"/>
          </rPr>
          <t xml:space="preserve">LANCAR MEDIÇÃO DO GESSO LISO DE TETO DOS APARTAMENTOS NO FORRO DE GESSO</t>
        </r>
      </text>
    </comment>
    <comment ref="D105" authorId="0">
      <text>
        <r>
          <rPr>
            <sz val="10"/>
            <rFont val="Arial"/>
            <family val="0"/>
            <charset val="1"/>
          </rPr>
          <t xml:space="preserve">Marcos Antonio da Conceição:
</t>
        </r>
        <r>
          <rPr>
            <sz val="9"/>
            <color rgb="FF000000"/>
            <rFont val="Segoe UI"/>
            <family val="2"/>
            <charset val="1"/>
          </rPr>
          <t xml:space="preserve">Atentar para a medição em junho/19</t>
        </r>
      </text>
    </comment>
  </commentList>
</comments>
</file>

<file path=xl/sharedStrings.xml><?xml version="1.0" encoding="utf-8"?>
<sst xmlns="http://schemas.openxmlformats.org/spreadsheetml/2006/main" count="14327" uniqueCount="2796">
  <si>
    <t xml:space="preserve">índice</t>
  </si>
  <si>
    <t xml:space="preserve">1CRONOGRAMA FÍSICO</t>
  </si>
  <si>
    <t xml:space="preserve">2QUANTIDADES PREVISTAS E MEDIDAS</t>
  </si>
  <si>
    <t xml:space="preserve">3COMPARATIVO FÍSICO PREVISTO X MEDIDO</t>
  </si>
  <si>
    <t xml:space="preserve">4CRONOGRAMA DE INSUMOS</t>
  </si>
  <si>
    <t xml:space="preserve">5PROGRAMAÇÃO DE COMPRA DE INSUMOS</t>
  </si>
  <si>
    <t xml:space="preserve">6HISTOGRAMA DE MÃO DE OBRA</t>
  </si>
  <si>
    <t xml:space="preserve">7CRONOGRAMA DE DESEMBOLSO</t>
  </si>
  <si>
    <t xml:space="preserve">8ORÇAMENTO</t>
  </si>
  <si>
    <t xml:space="preserve">Totais por mês</t>
  </si>
  <si>
    <t xml:space="preserve">Total do item</t>
  </si>
  <si>
    <t xml:space="preserve">ago/2019</t>
  </si>
  <si>
    <t xml:space="preserve">set/2019</t>
  </si>
  <si>
    <t xml:space="preserve">out/2019</t>
  </si>
  <si>
    <t xml:space="preserve">nov/2019</t>
  </si>
  <si>
    <t xml:space="preserve">dez/2019</t>
  </si>
  <si>
    <t xml:space="preserve">jan/2020</t>
  </si>
  <si>
    <t xml:space="preserve">fev/2020</t>
  </si>
  <si>
    <t xml:space="preserve">mar/2020</t>
  </si>
  <si>
    <t xml:space="preserve">abr/2020</t>
  </si>
  <si>
    <t xml:space="preserve">mai/2020</t>
  </si>
  <si>
    <t xml:space="preserve">jun/2020</t>
  </si>
  <si>
    <t xml:space="preserve">jul/2020</t>
  </si>
  <si>
    <t xml:space="preserve">ago/2020</t>
  </si>
  <si>
    <t xml:space="preserve">set/2020</t>
  </si>
  <si>
    <t xml:space="preserve">out/2020</t>
  </si>
  <si>
    <t xml:space="preserve">nov/2020</t>
  </si>
  <si>
    <t xml:space="preserve">dez/2020</t>
  </si>
  <si>
    <t xml:space="preserve">jan/2021</t>
  </si>
  <si>
    <t xml:space="preserve">fev/2021</t>
  </si>
  <si>
    <t xml:space="preserve">mar/2021</t>
  </si>
  <si>
    <t xml:space="preserve">abr/2021</t>
  </si>
  <si>
    <t xml:space="preserve">ID</t>
  </si>
  <si>
    <t xml:space="preserve">Descrição</t>
  </si>
  <si>
    <t xml:space="preserve">Dur.</t>
  </si>
  <si>
    <t xml:space="preserve">Início</t>
  </si>
  <si>
    <t xml:space="preserve">Término</t>
  </si>
  <si>
    <t xml:space="preserve">Valor</t>
  </si>
  <si>
    <t xml:space="preserve">%</t>
  </si>
  <si>
    <t xml:space="preserve">% Mês</t>
  </si>
  <si>
    <t xml:space="preserve">% Acum</t>
  </si>
  <si>
    <t xml:space="preserve">01 </t>
  </si>
  <si>
    <t xml:space="preserve">- PROJETOS</t>
  </si>
  <si>
    <t xml:space="preserve">02/08/2019</t>
  </si>
  <si>
    <t xml:space="preserve">26/02/2021</t>
  </si>
  <si>
    <t xml:space="preserve">01.000.000.001 </t>
  </si>
  <si>
    <t xml:space="preserve">  Projeto Estrutural</t>
  </si>
  <si>
    <t xml:space="preserve">19/08/2019</t>
  </si>
  <si>
    <t xml:space="preserve">01.000.000.002 </t>
  </si>
  <si>
    <t xml:space="preserve">  Projeto Fundação</t>
  </si>
  <si>
    <t xml:space="preserve">01.000.000.003 </t>
  </si>
  <si>
    <t xml:space="preserve">  Projeto de Contenção</t>
  </si>
  <si>
    <t xml:space="preserve">01.000.000.004 </t>
  </si>
  <si>
    <t xml:space="preserve">  Projeto Arquitetura</t>
  </si>
  <si>
    <t xml:space="preserve">01.000.000.005 </t>
  </si>
  <si>
    <t xml:space="preserve">  Projetos de Sistemas Prediais (Elétricos, Telecomunicações, SPDA, Hidrossanitários, incendio)</t>
  </si>
  <si>
    <t xml:space="preserve">01.000.000.006 </t>
  </si>
  <si>
    <t xml:space="preserve">  Projeto de Paisagismo</t>
  </si>
  <si>
    <t xml:space="preserve">01/02/2021</t>
  </si>
  <si>
    <t xml:space="preserve">01.000.000.007 </t>
  </si>
  <si>
    <t xml:space="preserve">  Projeto  Detalhamento</t>
  </si>
  <si>
    <t xml:space="preserve">20/11/2019</t>
  </si>
  <si>
    <t xml:space="preserve">20/12/2019</t>
  </si>
  <si>
    <t xml:space="preserve">01.000.000.008 </t>
  </si>
  <si>
    <t xml:space="preserve">  Projeto de compatibilização em BIM</t>
  </si>
  <si>
    <t xml:space="preserve">01.000.000.009 </t>
  </si>
  <si>
    <t xml:space="preserve">  Pespectivas/ planta humanizada</t>
  </si>
  <si>
    <t xml:space="preserve">01.000.000.010 </t>
  </si>
  <si>
    <t xml:space="preserve">  Projeto de Demolição e Terraplenagem</t>
  </si>
  <si>
    <t xml:space="preserve">01.000.000.011 </t>
  </si>
  <si>
    <t xml:space="preserve">  Projeto de Proteção Coletiva</t>
  </si>
  <si>
    <t xml:space="preserve">02 </t>
  </si>
  <si>
    <t xml:space="preserve">- LAUDOS E ESTUDOS</t>
  </si>
  <si>
    <t xml:space="preserve">01/08/2019</t>
  </si>
  <si>
    <t xml:space="preserve">29/05/2020</t>
  </si>
  <si>
    <t xml:space="preserve">02.000.000.001 </t>
  </si>
  <si>
    <t xml:space="preserve">  Sondagem</t>
  </si>
  <si>
    <t xml:space="preserve">30/08/2019</t>
  </si>
  <si>
    <t xml:space="preserve">02.000.000.002 </t>
  </si>
  <si>
    <t xml:space="preserve">  Levantamento Planialtimétrico</t>
  </si>
  <si>
    <t xml:space="preserve">02.000.000.003 </t>
  </si>
  <si>
    <t xml:space="preserve">  Serviços de topografia</t>
  </si>
  <si>
    <t xml:space="preserve">02.000.000.004 </t>
  </si>
  <si>
    <t xml:space="preserve">  Controle Tecnológico - 3 CP por caminhão</t>
  </si>
  <si>
    <t xml:space="preserve">02.000.000.005 </t>
  </si>
  <si>
    <t xml:space="preserve">  Vistoria Cautelar</t>
  </si>
  <si>
    <t xml:space="preserve">02.000.000.006 </t>
  </si>
  <si>
    <t xml:space="preserve">  Analise de Acústica de Entorno</t>
  </si>
  <si>
    <t xml:space="preserve">02.000.000.007 </t>
  </si>
  <si>
    <t xml:space="preserve">  Compensação ambiental</t>
  </si>
  <si>
    <t xml:space="preserve">03 </t>
  </si>
  <si>
    <t xml:space="preserve">- SERVIÇOS PRELIMINARES</t>
  </si>
  <si>
    <t xml:space="preserve">30/03/2020</t>
  </si>
  <si>
    <t xml:space="preserve">03.000.000.001 </t>
  </si>
  <si>
    <t xml:space="preserve">  Instalações provisórias de água/esgoto</t>
  </si>
  <si>
    <t xml:space="preserve">01/09/2019</t>
  </si>
  <si>
    <t xml:space="preserve">23/09/2019</t>
  </si>
  <si>
    <t xml:space="preserve">03.000.000.002 </t>
  </si>
  <si>
    <t xml:space="preserve">  Instalações provisórias de luz</t>
  </si>
  <si>
    <t xml:space="preserve">03.000.000.003 </t>
  </si>
  <si>
    <t xml:space="preserve">  Instalação provisória de incêndio</t>
  </si>
  <si>
    <t xml:space="preserve">03.000.000.004 </t>
  </si>
  <si>
    <t xml:space="preserve">  Locação de Container</t>
  </si>
  <si>
    <t xml:space="preserve">03.000.000.005 </t>
  </si>
  <si>
    <t xml:space="preserve">  Mobilização e desmobilização de container</t>
  </si>
  <si>
    <t xml:space="preserve">03.001 </t>
  </si>
  <si>
    <t xml:space="preserve">  - Barracões sobre laje</t>
  </si>
  <si>
    <t xml:space="preserve">01/03/2020</t>
  </si>
  <si>
    <t xml:space="preserve">20/03/2020</t>
  </si>
  <si>
    <t xml:space="preserve">03.001.000.001 </t>
  </si>
  <si>
    <t xml:space="preserve">    Almoxarifado (12 x5 m) - Sob laje</t>
  </si>
  <si>
    <t xml:space="preserve">03.001.000.002 </t>
  </si>
  <si>
    <t xml:space="preserve">    Banheiro de obra ( 3 X 5 m) Sob laje</t>
  </si>
  <si>
    <t xml:space="preserve">03.001.000.003 </t>
  </si>
  <si>
    <t xml:space="preserve">    Escritório ( 5x 5m) Sob Laje</t>
  </si>
  <si>
    <t xml:space="preserve">03.001.000.004 </t>
  </si>
  <si>
    <t xml:space="preserve">    Refeitório ( 6 x 10 m ) sob laje</t>
  </si>
  <si>
    <t xml:space="preserve">03.001.000.005 </t>
  </si>
  <si>
    <t xml:space="preserve">    Vestiário (6 x 10 m ) sob laje</t>
  </si>
  <si>
    <t xml:space="preserve">03.001.000.006 </t>
  </si>
  <si>
    <t xml:space="preserve">    Centrais ( 4 x 5 m ) sob laje</t>
  </si>
  <si>
    <t xml:space="preserve">03.001.000.007 </t>
  </si>
  <si>
    <t xml:space="preserve">    Materiais complementares de Canteiro</t>
  </si>
  <si>
    <t xml:space="preserve">03.002 </t>
  </si>
  <si>
    <t xml:space="preserve">  - Diversos</t>
  </si>
  <si>
    <t xml:space="preserve">30/09/2019</t>
  </si>
  <si>
    <t xml:space="preserve">03.002.000.001 </t>
  </si>
  <si>
    <t xml:space="preserve">    Placa de obra</t>
  </si>
  <si>
    <t xml:space="preserve">03.002.000.002 </t>
  </si>
  <si>
    <t xml:space="preserve">    Mobiliário de obra (mesa, cadeiras, armários)</t>
  </si>
  <si>
    <t xml:space="preserve">03.002.000.003 </t>
  </si>
  <si>
    <t xml:space="preserve">    Tapume</t>
  </si>
  <si>
    <t xml:space="preserve">03.002.000.004 </t>
  </si>
  <si>
    <t xml:space="preserve">    Locação da obra</t>
  </si>
  <si>
    <t xml:space="preserve">04 </t>
  </si>
  <si>
    <t xml:space="preserve">- TERRAPLENAGEM</t>
  </si>
  <si>
    <t xml:space="preserve">30/04/2020</t>
  </si>
  <si>
    <t xml:space="preserve">04.000.000.001 </t>
  </si>
  <si>
    <t xml:space="preserve">  Serviço de terraplenagem</t>
  </si>
  <si>
    <t xml:space="preserve">04.000.000.002 </t>
  </si>
  <si>
    <t xml:space="preserve">  Demolição</t>
  </si>
  <si>
    <t xml:space="preserve">05 </t>
  </si>
  <si>
    <t xml:space="preserve">- FUNDAÇÃO</t>
  </si>
  <si>
    <t xml:space="preserve">15/08/2019</t>
  </si>
  <si>
    <t xml:space="preserve">24/04/2020</t>
  </si>
  <si>
    <t xml:space="preserve">05.001 </t>
  </si>
  <si>
    <t xml:space="preserve">  - Fundação Direta - Blocos e cintas</t>
  </si>
  <si>
    <t xml:space="preserve">25/10/2019</t>
  </si>
  <si>
    <t xml:space="preserve">20/04/2020</t>
  </si>
  <si>
    <t xml:space="preserve">05.001.000.001 </t>
  </si>
  <si>
    <t xml:space="preserve">    Escavação manual de valas até 2,00 m</t>
  </si>
  <si>
    <t xml:space="preserve">05.001.000.002 </t>
  </si>
  <si>
    <t xml:space="preserve">    Apiloamento</t>
  </si>
  <si>
    <t xml:space="preserve">05.001.000.003 </t>
  </si>
  <si>
    <t xml:space="preserve">    Lastro de concreto magro Fck = 9 MPa</t>
  </si>
  <si>
    <t xml:space="preserve">05.001.000.004 </t>
  </si>
  <si>
    <t xml:space="preserve">    Forma para fundação em tabua</t>
  </si>
  <si>
    <t xml:space="preserve">05.001.000.005 </t>
  </si>
  <si>
    <t xml:space="preserve">    Armação aço CA-50/60 (média dos diâmetros)</t>
  </si>
  <si>
    <t xml:space="preserve">05.001.000.006 </t>
  </si>
  <si>
    <t xml:space="preserve">    Concreto usinado Fck = 30 Mpa Bombeado</t>
  </si>
  <si>
    <t xml:space="preserve">05.001.000.007 </t>
  </si>
  <si>
    <t xml:space="preserve">    Reaterro compactado mecanizado</t>
  </si>
  <si>
    <t xml:space="preserve">05.001.000.008 </t>
  </si>
  <si>
    <t xml:space="preserve">    Carga e transporte de material excedente</t>
  </si>
  <si>
    <t xml:space="preserve">05.002 </t>
  </si>
  <si>
    <t xml:space="preserve">  - Fundação Indireta - Tubulão</t>
  </si>
  <si>
    <t xml:space="preserve">09/09/2019</t>
  </si>
  <si>
    <t xml:space="preserve">05.002.000.001 </t>
  </si>
  <si>
    <t xml:space="preserve">    Escavação manual de fustes em material de 1ª categoria</t>
  </si>
  <si>
    <t xml:space="preserve">05.002.000.002 </t>
  </si>
  <si>
    <t xml:space="preserve">    Alargamento manual de bases em material de 1ª categoria</t>
  </si>
  <si>
    <t xml:space="preserve">05.002.000.003 </t>
  </si>
  <si>
    <t xml:space="preserve">05.002.000.004 </t>
  </si>
  <si>
    <t xml:space="preserve">    Concretagem de Tubulão Fck =20 MPa Bombeado</t>
  </si>
  <si>
    <t xml:space="preserve">05.002.000.005 </t>
  </si>
  <si>
    <t xml:space="preserve">    Arrasamento de cabeça de Tubulão</t>
  </si>
  <si>
    <t xml:space="preserve">05.002.000.006 </t>
  </si>
  <si>
    <t xml:space="preserve">05.003 </t>
  </si>
  <si>
    <t xml:space="preserve">  - Fundação Indireta - Estaca Helice</t>
  </si>
  <si>
    <t xml:space="preserve">15/09/2019</t>
  </si>
  <si>
    <t xml:space="preserve">15/10/2019</t>
  </si>
  <si>
    <t xml:space="preserve">05.003.000.001 </t>
  </si>
  <si>
    <t xml:space="preserve">    Mobilização e desmobilização de equipe e equipamento</t>
  </si>
  <si>
    <t xml:space="preserve">05.003.000.002 </t>
  </si>
  <si>
    <t xml:space="preserve">    Perfuração de Estaca  Ø 0,60 m</t>
  </si>
  <si>
    <t xml:space="preserve">05.003.000.003 </t>
  </si>
  <si>
    <t xml:space="preserve">    Perfuração de Estaca  Ø 0,70 m</t>
  </si>
  <si>
    <t xml:space="preserve">05.003.000.004 </t>
  </si>
  <si>
    <t xml:space="preserve">05.003.000.005 </t>
  </si>
  <si>
    <t xml:space="preserve">    Concretagem de Estaca Fck =20 MPa Bombeado</t>
  </si>
  <si>
    <t xml:space="preserve">05.003.000.006 </t>
  </si>
  <si>
    <t xml:space="preserve">    Arrasamento de cabeça de Estaca</t>
  </si>
  <si>
    <t xml:space="preserve">05.003.000.007 </t>
  </si>
  <si>
    <t xml:space="preserve">05.003.000.008 </t>
  </si>
  <si>
    <t xml:space="preserve">    Locação de Retro escavadeira</t>
  </si>
  <si>
    <t xml:space="preserve">05.004 </t>
  </si>
  <si>
    <t xml:space="preserve">  - Contenções</t>
  </si>
  <si>
    <t xml:space="preserve">05.004.001 </t>
  </si>
  <si>
    <t xml:space="preserve">    - Retangulão/ Cortinas</t>
  </si>
  <si>
    <t xml:space="preserve">05.004.001.001 </t>
  </si>
  <si>
    <t xml:space="preserve">      Escavação manual</t>
  </si>
  <si>
    <t xml:space="preserve">05.004.001.002 </t>
  </si>
  <si>
    <t xml:space="preserve">      Forma para Fundação</t>
  </si>
  <si>
    <t xml:space="preserve">05.004.001.003 </t>
  </si>
  <si>
    <t xml:space="preserve">      Armação aço CA-50/60 (média dos diâmetros)</t>
  </si>
  <si>
    <t xml:space="preserve">05.004.001.004 </t>
  </si>
  <si>
    <t xml:space="preserve">      Concreto usinado Fck = 25 Mpa Bombeado</t>
  </si>
  <si>
    <t xml:space="preserve">05.004.001.005 </t>
  </si>
  <si>
    <t xml:space="preserve">      Reaterro compactado mecanizado</t>
  </si>
  <si>
    <t xml:space="preserve">05.004.001.006 </t>
  </si>
  <si>
    <t xml:space="preserve">      Carga e transporte de material excedente</t>
  </si>
  <si>
    <t xml:space="preserve">06 </t>
  </si>
  <si>
    <t xml:space="preserve">- SUPER-ESTRUTURA</t>
  </si>
  <si>
    <t xml:space="preserve">01/12/2019</t>
  </si>
  <si>
    <t xml:space="preserve">06.000.000.001 </t>
  </si>
  <si>
    <t xml:space="preserve">  Forma compensado plastificado 18 mm. - reap. 10X</t>
  </si>
  <si>
    <t xml:space="preserve">06.000.000.002 </t>
  </si>
  <si>
    <t xml:space="preserve">  Armação aço CA-50/60 (média dos diâmetros)</t>
  </si>
  <si>
    <t xml:space="preserve">06.000.000.003 </t>
  </si>
  <si>
    <t xml:space="preserve">  Concreto usinado Fck = 30 MPa Bombeado</t>
  </si>
  <si>
    <t xml:space="preserve">06.000.000.004 </t>
  </si>
  <si>
    <t xml:space="preserve">  Concreto usinado Fck = 35 MPa Bombeado</t>
  </si>
  <si>
    <t xml:space="preserve">06.000.000.005 </t>
  </si>
  <si>
    <t xml:space="preserve">  Lançamento e sarrafeamento de piso</t>
  </si>
  <si>
    <t xml:space="preserve">07 </t>
  </si>
  <si>
    <t xml:space="preserve">- ALVENARIA / FECHAMENTO</t>
  </si>
  <si>
    <t xml:space="preserve">10/02/2020</t>
  </si>
  <si>
    <t xml:space="preserve">08/03/2021</t>
  </si>
  <si>
    <t xml:space="preserve">07.001 </t>
  </si>
  <si>
    <t xml:space="preserve">  - Alvenaria</t>
  </si>
  <si>
    <t xml:space="preserve">30/12/2020</t>
  </si>
  <si>
    <t xml:space="preserve">07.001.000.001 </t>
  </si>
  <si>
    <t xml:space="preserve">    Alvenaria em tijolo cerâmico - 09x19x29 cm</t>
  </si>
  <si>
    <t xml:space="preserve">02/03/2020</t>
  </si>
  <si>
    <t xml:space="preserve">30/06/2020</t>
  </si>
  <si>
    <t xml:space="preserve">07.001.000.002 </t>
  </si>
  <si>
    <t xml:space="preserve">    Alvenaria em tijolo cerâmico - 14x19x29 cm</t>
  </si>
  <si>
    <t xml:space="preserve">07.001.000.003 </t>
  </si>
  <si>
    <t xml:space="preserve">    Alvenaria de bloco cerâmico - 19x19x29 cm</t>
  </si>
  <si>
    <t xml:space="preserve">07.001.000.004 </t>
  </si>
  <si>
    <t xml:space="preserve">    Mão de obra alvenaria de bloco cerâmico</t>
  </si>
  <si>
    <t xml:space="preserve">28/08/2020</t>
  </si>
  <si>
    <t xml:space="preserve">07.002 </t>
  </si>
  <si>
    <t xml:space="preserve">  - Muros/Muretas</t>
  </si>
  <si>
    <t xml:space="preserve">01/11/2020</t>
  </si>
  <si>
    <t xml:space="preserve">30/11/2020</t>
  </si>
  <si>
    <t xml:space="preserve">07.002.000.001 </t>
  </si>
  <si>
    <t xml:space="preserve">    Muro sobre laje esp.: 14 cm</t>
  </si>
  <si>
    <t xml:space="preserve">07.003 </t>
  </si>
  <si>
    <t xml:space="preserve">  - Diversos Alvenaria</t>
  </si>
  <si>
    <t xml:space="preserve">07.003.000.001 </t>
  </si>
  <si>
    <t xml:space="preserve">    Encunhamento</t>
  </si>
  <si>
    <t xml:space="preserve">24/02/2020</t>
  </si>
  <si>
    <t xml:space="preserve">07.003.000.002 </t>
  </si>
  <si>
    <t xml:space="preserve">    Mão de obra de encunhamento</t>
  </si>
  <si>
    <t xml:space="preserve">07.003.000.003 </t>
  </si>
  <si>
    <t xml:space="preserve">    Vergas e contra-vergas</t>
  </si>
  <si>
    <t xml:space="preserve">07.004 </t>
  </si>
  <si>
    <t xml:space="preserve">  - Shafts</t>
  </si>
  <si>
    <t xml:space="preserve">25/08/2020</t>
  </si>
  <si>
    <t xml:space="preserve">07.004.000.001 </t>
  </si>
  <si>
    <t xml:space="preserve">    Fechamento de shaft em drywall - Placa Standart</t>
  </si>
  <si>
    <t xml:space="preserve">29/10/2020</t>
  </si>
  <si>
    <t xml:space="preserve">07.004.000.002 </t>
  </si>
  <si>
    <t xml:space="preserve">    Fechamento de shaft em drywall - Placa hidrofugante</t>
  </si>
  <si>
    <t xml:space="preserve">07.004.000.003 </t>
  </si>
  <si>
    <t xml:space="preserve">    Painel em MDF</t>
  </si>
  <si>
    <t xml:space="preserve">11/02/2021</t>
  </si>
  <si>
    <t xml:space="preserve">07.004.000.004 </t>
  </si>
  <si>
    <t xml:space="preserve">    Painel shaft 50x70 cm  - Astra SH58C6</t>
  </si>
  <si>
    <t xml:space="preserve">15/02/2021</t>
  </si>
  <si>
    <t xml:space="preserve">07.004.000.005 </t>
  </si>
  <si>
    <t xml:space="preserve">    Fechamento em drywall - Placa acústica</t>
  </si>
  <si>
    <t xml:space="preserve">15/10/2020</t>
  </si>
  <si>
    <t xml:space="preserve">08 </t>
  </si>
  <si>
    <t xml:space="preserve">- IMPERMEABILIZAÇÃO / ISOLAMENTO</t>
  </si>
  <si>
    <t xml:space="preserve">29/01/2021</t>
  </si>
  <si>
    <t xml:space="preserve">08.000.000.001 </t>
  </si>
  <si>
    <t xml:space="preserve">  Impermeabilização com manta - área externo 4 mm</t>
  </si>
  <si>
    <t xml:space="preserve">01/08/2020</t>
  </si>
  <si>
    <t xml:space="preserve">08.000.000.002 </t>
  </si>
  <si>
    <t xml:space="preserve">  Impermeabilização de áreas descobertas com cimento polimérico</t>
  </si>
  <si>
    <t xml:space="preserve">01/09/2020</t>
  </si>
  <si>
    <t xml:space="preserve">06/11/2020</t>
  </si>
  <si>
    <t xml:space="preserve">08.000.000.003 </t>
  </si>
  <si>
    <t xml:space="preserve">  Impermeabilização de áreas frias com cimento polimérico</t>
  </si>
  <si>
    <t xml:space="preserve">08.000.000.004 </t>
  </si>
  <si>
    <t xml:space="preserve">  Impermeabilização de cortina</t>
  </si>
  <si>
    <t xml:space="preserve">21/02/2020</t>
  </si>
  <si>
    <t xml:space="preserve">08.000.000.005 </t>
  </si>
  <si>
    <t xml:space="preserve">  Impermeabilização poço elevador</t>
  </si>
  <si>
    <t xml:space="preserve">01/10/2020</t>
  </si>
  <si>
    <t xml:space="preserve">08.000.000.006 </t>
  </si>
  <si>
    <t xml:space="preserve">  Impermeabilização de jardineira</t>
  </si>
  <si>
    <t xml:space="preserve">08.000.000.007 </t>
  </si>
  <si>
    <t xml:space="preserve">  Impermeabilização de piscina (manta + tela)</t>
  </si>
  <si>
    <t xml:space="preserve">30/09/2020</t>
  </si>
  <si>
    <t xml:space="preserve">09 </t>
  </si>
  <si>
    <t xml:space="preserve">- REVESTIMENTO DE PISO</t>
  </si>
  <si>
    <t xml:space="preserve">13/04/2021</t>
  </si>
  <si>
    <t xml:space="preserve">09.001 </t>
  </si>
  <si>
    <t xml:space="preserve">  - Pisos externos</t>
  </si>
  <si>
    <t xml:space="preserve">09.001.001 </t>
  </si>
  <si>
    <t xml:space="preserve">    - Base para pisos externos</t>
  </si>
  <si>
    <t xml:space="preserve">09.001.001.001 </t>
  </si>
  <si>
    <t xml:space="preserve">      Nivelamento / Compactação de piso</t>
  </si>
  <si>
    <t xml:space="preserve">09.001.002 </t>
  </si>
  <si>
    <t xml:space="preserve">    - Calçada</t>
  </si>
  <si>
    <t xml:space="preserve">09.001.002.001 </t>
  </si>
  <si>
    <t xml:space="preserve">      Meio-fio em concreto</t>
  </si>
  <si>
    <t xml:space="preserve">09.001.002.002 </t>
  </si>
  <si>
    <t xml:space="preserve">      Ladrilho hidráulico tátil direcional cor vermelha</t>
  </si>
  <si>
    <t xml:space="preserve">09.001.002.003 </t>
  </si>
  <si>
    <t xml:space="preserve">      Ladrilho hidráulico tátil alerta cor vermelha</t>
  </si>
  <si>
    <t xml:space="preserve">09.001.002.004 </t>
  </si>
  <si>
    <t xml:space="preserve">      Ladrilho hidráulico 16 quadros cor natural</t>
  </si>
  <si>
    <t xml:space="preserve">09.002 </t>
  </si>
  <si>
    <t xml:space="preserve">  - Base/Concreto/Cimentado </t>
  </si>
  <si>
    <t xml:space="preserve">26/03/2020</t>
  </si>
  <si>
    <t xml:space="preserve">09.002.000.001 </t>
  </si>
  <si>
    <t xml:space="preserve">    Nivelamento / Compactação de piso</t>
  </si>
  <si>
    <t xml:space="preserve">09.002.000.002 </t>
  </si>
  <si>
    <t xml:space="preserve">    Lastro de brita</t>
  </si>
  <si>
    <t xml:space="preserve">09.002.000.003 </t>
  </si>
  <si>
    <t xml:space="preserve">    Contrapiso em concreto 6 cm</t>
  </si>
  <si>
    <t xml:space="preserve">01/01/2021</t>
  </si>
  <si>
    <t xml:space="preserve">09.002.000.004 </t>
  </si>
  <si>
    <t xml:space="preserve">    Contrapiso argamassa 6 cm</t>
  </si>
  <si>
    <t xml:space="preserve">17/08/2020</t>
  </si>
  <si>
    <t xml:space="preserve">29/12/2020</t>
  </si>
  <si>
    <t xml:space="preserve">09.002.000.005 </t>
  </si>
  <si>
    <t xml:space="preserve">    Enchimento de piso (sóculo)</t>
  </si>
  <si>
    <t xml:space="preserve">09.003 </t>
  </si>
  <si>
    <t xml:space="preserve">  - Concreto/Cimentado</t>
  </si>
  <si>
    <t xml:space="preserve">03/03/2021</t>
  </si>
  <si>
    <t xml:space="preserve">09.003.000.001 </t>
  </si>
  <si>
    <t xml:space="preserve">    Piso cimentado liso</t>
  </si>
  <si>
    <t xml:space="preserve">09.003.000.002 </t>
  </si>
  <si>
    <t xml:space="preserve">    Polimento de piso</t>
  </si>
  <si>
    <t xml:space="preserve">09.003.000.003 </t>
  </si>
  <si>
    <t xml:space="preserve">    Piso em concreto armado polido h=14 cm</t>
  </si>
  <si>
    <t xml:space="preserve">09.004 </t>
  </si>
  <si>
    <t xml:space="preserve">  - Porcelanato</t>
  </si>
  <si>
    <t xml:space="preserve">15/03/2021</t>
  </si>
  <si>
    <t xml:space="preserve">09.004.001 </t>
  </si>
  <si>
    <t xml:space="preserve">    - Piso em Porcelanato</t>
  </si>
  <si>
    <t xml:space="preserve">10/03/2021</t>
  </si>
  <si>
    <t xml:space="preserve">09.004.001.001 </t>
  </si>
  <si>
    <t xml:space="preserve">      Piso em porcelanato 84x84 cm - Elizabeth Olimpia Matte - sala, cozinha, lavabo</t>
  </si>
  <si>
    <t xml:space="preserve">09.004.001.002 </t>
  </si>
  <si>
    <t xml:space="preserve">      Piso em porcelanato 84x84 cm - Elizabeth Olimpia Matte - hall</t>
  </si>
  <si>
    <t xml:space="preserve">02/02/2021</t>
  </si>
  <si>
    <t xml:space="preserve">09.004.001.003 </t>
  </si>
  <si>
    <t xml:space="preserve">      Piso em porcelanato 60x60 cm -  Biancogrês Cemento Avório - i.s.</t>
  </si>
  <si>
    <t xml:space="preserve">15/12/2020</t>
  </si>
  <si>
    <t xml:space="preserve">09.004.001.004 </t>
  </si>
  <si>
    <t xml:space="preserve">      Piso em porcelanato 60x60 cm -  Biancogrês Cemento Avório - terraços</t>
  </si>
  <si>
    <t xml:space="preserve">09.004.001.005 </t>
  </si>
  <si>
    <t xml:space="preserve">      Piso em porcelanato 120x20 cm - Castelatto Painel Apparente Cinza - Portaria</t>
  </si>
  <si>
    <t xml:space="preserve">01/12/2020</t>
  </si>
  <si>
    <t xml:space="preserve">09.004.001.006 </t>
  </si>
  <si>
    <t xml:space="preserve">      Piso em porcelanato 120x120 cm - Portobello Dank Cement Mud - Portaria</t>
  </si>
  <si>
    <t xml:space="preserve">09.004.001.007 </t>
  </si>
  <si>
    <t xml:space="preserve">      Piso em porcelanato 120x120 cm - Portobello Dank Cement Mud - Salão de festas, lazer, cozinha, louge, lavabos</t>
  </si>
  <si>
    <t xml:space="preserve">09.004.001.008 </t>
  </si>
  <si>
    <t xml:space="preserve">      Mão de obra Piso em Porcelanato</t>
  </si>
  <si>
    <t xml:space="preserve">09.004.002 </t>
  </si>
  <si>
    <t xml:space="preserve">    - Rodapé em Porcelanato</t>
  </si>
  <si>
    <t xml:space="preserve">09.004.002.001 </t>
  </si>
  <si>
    <t xml:space="preserve">      Rodapé em porcelanato 84x84 cm, h=15 cm - Elizabeth Olimpia Matte - sala, cozinha, lavabo</t>
  </si>
  <si>
    <t xml:space="preserve">09.004.002.002 </t>
  </si>
  <si>
    <t xml:space="preserve">      Rodapé em porcelanato 84x84 cm, h=15 cm - Elizabeth Olimpia Matte -  hall</t>
  </si>
  <si>
    <t xml:space="preserve">09.004.002.003 </t>
  </si>
  <si>
    <t xml:space="preserve">      Rodapé em porcelanato 60x60 cm, h=10 cm -  Biancogrês Cemento Avório - terraços</t>
  </si>
  <si>
    <t xml:space="preserve">09.004.002.004 </t>
  </si>
  <si>
    <t xml:space="preserve">      Rodapé em porcelanato 120x120 cm,h=15 cm  - Portobello Dank Cement Mud - Portaria</t>
  </si>
  <si>
    <t xml:space="preserve">09.004.002.005 </t>
  </si>
  <si>
    <t xml:space="preserve">      Mão de obra Rodapé em Porcelanato</t>
  </si>
  <si>
    <t xml:space="preserve">09.004.003 </t>
  </si>
  <si>
    <t xml:space="preserve">    - Rejunte em piso Porcelanato</t>
  </si>
  <si>
    <t xml:space="preserve">09.004.003.001 </t>
  </si>
  <si>
    <t xml:space="preserve">      Rejunte de porcelanato 84x84 cm</t>
  </si>
  <si>
    <t xml:space="preserve">07/12/2020</t>
  </si>
  <si>
    <t xml:space="preserve">09.004.003.002 </t>
  </si>
  <si>
    <t xml:space="preserve">      Rejunte de porcelanato 60x60 cm</t>
  </si>
  <si>
    <t xml:space="preserve">18/02/2021</t>
  </si>
  <si>
    <t xml:space="preserve">09.004.003.003 </t>
  </si>
  <si>
    <t xml:space="preserve">      Rejunte de porcelanato 120x20 cm</t>
  </si>
  <si>
    <t xml:space="preserve">09.004.003.004 </t>
  </si>
  <si>
    <t xml:space="preserve">      Rejunte de porcelanato 120x120 cm</t>
  </si>
  <si>
    <t xml:space="preserve">19/02/2021</t>
  </si>
  <si>
    <t xml:space="preserve">09.005 </t>
  </si>
  <si>
    <t xml:space="preserve">  - Granito/Mármore</t>
  </si>
  <si>
    <t xml:space="preserve">04/08/2020</t>
  </si>
  <si>
    <t xml:space="preserve">09.005.001 </t>
  </si>
  <si>
    <t xml:space="preserve">    - Piso em Granito/Mármore</t>
  </si>
  <si>
    <t xml:space="preserve">31/03/2021</t>
  </si>
  <si>
    <t xml:space="preserve">09.005.001.001 </t>
  </si>
  <si>
    <t xml:space="preserve">      Piso em granito Preto São Gabriel - Elevador</t>
  </si>
  <si>
    <t xml:space="preserve">09.005.001.002 </t>
  </si>
  <si>
    <t xml:space="preserve">      Piso em granito Branco Siena</t>
  </si>
  <si>
    <t xml:space="preserve">01/03/2021</t>
  </si>
  <si>
    <t xml:space="preserve">09.005.001.003 </t>
  </si>
  <si>
    <t xml:space="preserve">      Degraus e espelhos em granito Branco Siena</t>
  </si>
  <si>
    <t xml:space="preserve">24/03/2021</t>
  </si>
  <si>
    <t xml:space="preserve">30/03/2021</t>
  </si>
  <si>
    <t xml:space="preserve">09.005.002 </t>
  </si>
  <si>
    <t xml:space="preserve">    - Rodapé em Granito/Mármore</t>
  </si>
  <si>
    <t xml:space="preserve">11/11/2020</t>
  </si>
  <si>
    <t xml:space="preserve">09.005.002.001 </t>
  </si>
  <si>
    <t xml:space="preserve">      Rodapé em granito Branco Siena h= 15 cm</t>
  </si>
  <si>
    <t xml:space="preserve">09.005.002.002 </t>
  </si>
  <si>
    <t xml:space="preserve">      Rodapé em granito Preto São Gabriel h= 15 cm</t>
  </si>
  <si>
    <t xml:space="preserve">28/01/2021</t>
  </si>
  <si>
    <t xml:space="preserve">09.005.002.003 </t>
  </si>
  <si>
    <t xml:space="preserve">      Mão de obra Rodapé em granito</t>
  </si>
  <si>
    <t xml:space="preserve">09.005.003 </t>
  </si>
  <si>
    <t xml:space="preserve">    - Rejunte em Granito/Mármore</t>
  </si>
  <si>
    <t xml:space="preserve">09.005.003.001 </t>
  </si>
  <si>
    <t xml:space="preserve">      Rejunte em granito</t>
  </si>
  <si>
    <t xml:space="preserve">09.005.004 </t>
  </si>
  <si>
    <t xml:space="preserve">    - Soleira/Peitoril em Granito/Mármore</t>
  </si>
  <si>
    <t xml:space="preserve">09.005.004.001 </t>
  </si>
  <si>
    <t xml:space="preserve">      Soleira em granito Branco Siena L= 15cm</t>
  </si>
  <si>
    <t xml:space="preserve">15/11/2020</t>
  </si>
  <si>
    <t xml:space="preserve">09.005.004.002 </t>
  </si>
  <si>
    <t xml:space="preserve">      Filete em granito Branco Siena - escada de incêndio</t>
  </si>
  <si>
    <t xml:space="preserve">11/03/2021</t>
  </si>
  <si>
    <t xml:space="preserve">09.005.004.003 </t>
  </si>
  <si>
    <t xml:space="preserve">      Peitoril em Mármore Branco l= 20 cm</t>
  </si>
  <si>
    <t xml:space="preserve">25/01/2021</t>
  </si>
  <si>
    <t xml:space="preserve">09.005.004.004 </t>
  </si>
  <si>
    <t xml:space="preserve">      Chapim em mármore branco comum</t>
  </si>
  <si>
    <t xml:space="preserve">16/12/2020</t>
  </si>
  <si>
    <t xml:space="preserve">04/01/2021</t>
  </si>
  <si>
    <t xml:space="preserve">09.005.004.005 </t>
  </si>
  <si>
    <t xml:space="preserve">      Banco em mármore Branco l= 45 cm</t>
  </si>
  <si>
    <t xml:space="preserve">09.006 </t>
  </si>
  <si>
    <t xml:space="preserve">  - Madeira</t>
  </si>
  <si>
    <t xml:space="preserve">09/04/2021</t>
  </si>
  <si>
    <t xml:space="preserve">09.006.000.001 </t>
  </si>
  <si>
    <t xml:space="preserve">    Piso Laminado Durafloor Linha Ritz instalado com rodapé (linha New Way, Petrópolis)</t>
  </si>
  <si>
    <t xml:space="preserve">09.006.000.002 </t>
  </si>
  <si>
    <t xml:space="preserve">    Mão de obra Piso laminado</t>
  </si>
  <si>
    <t xml:space="preserve">09.006.000.003 </t>
  </si>
  <si>
    <t xml:space="preserve">    Deck em madeira</t>
  </si>
  <si>
    <t xml:space="preserve">09.007 </t>
  </si>
  <si>
    <t xml:space="preserve">  - Outros</t>
  </si>
  <si>
    <t xml:space="preserve">09.007.000.001 </t>
  </si>
  <si>
    <t xml:space="preserve">    Piso Pastilha 5x5 cm portobello barlavento - piscina</t>
  </si>
  <si>
    <t xml:space="preserve">09.007.000.002 </t>
  </si>
  <si>
    <t xml:space="preserve">    Rejunte de Pastilha 5x5 cm - piscina</t>
  </si>
  <si>
    <t xml:space="preserve">09.007.000.003 </t>
  </si>
  <si>
    <t xml:space="preserve">    Piso 100x100 cm Aubicon Impact Soft Peso Livre - fitness</t>
  </si>
  <si>
    <t xml:space="preserve">09.007.000.004 </t>
  </si>
  <si>
    <t xml:space="preserve">    Rodapé em alumínio h= 10 cm</t>
  </si>
  <si>
    <t xml:space="preserve">09.007.000.005 </t>
  </si>
  <si>
    <t xml:space="preserve">    Seixo rolado branco - Portaria </t>
  </si>
  <si>
    <t xml:space="preserve">10 </t>
  </si>
  <si>
    <t xml:space="preserve">- REVESTIMENTO DE PAREDE</t>
  </si>
  <si>
    <t xml:space="preserve">30/04/2021</t>
  </si>
  <si>
    <t xml:space="preserve">10.001 </t>
  </si>
  <si>
    <t xml:space="preserve">  - Chapisco</t>
  </si>
  <si>
    <t xml:space="preserve">15/01/2021</t>
  </si>
  <si>
    <t xml:space="preserve">10.001.000.001 </t>
  </si>
  <si>
    <t xml:space="preserve">    Chapisco interno com argamassa</t>
  </si>
  <si>
    <t xml:space="preserve">20/07/2020</t>
  </si>
  <si>
    <t xml:space="preserve">10.001.000.002 </t>
  </si>
  <si>
    <t xml:space="preserve">    Chapisco rolado - Parede</t>
  </si>
  <si>
    <t xml:space="preserve">09/07/2020</t>
  </si>
  <si>
    <t xml:space="preserve">10.002 </t>
  </si>
  <si>
    <t xml:space="preserve">  - Emboço</t>
  </si>
  <si>
    <t xml:space="preserve">01/06/2020</t>
  </si>
  <si>
    <t xml:space="preserve">30/10/2020</t>
  </si>
  <si>
    <t xml:space="preserve">10.002.000.001 </t>
  </si>
  <si>
    <t xml:space="preserve">    Emboco interno usinado</t>
  </si>
  <si>
    <t xml:space="preserve">10.002.000.002 </t>
  </si>
  <si>
    <t xml:space="preserve">    Mão de obra emboço interno</t>
  </si>
  <si>
    <t xml:space="preserve">10.002.000.003 </t>
  </si>
  <si>
    <t xml:space="preserve">    Espala em emboço interno</t>
  </si>
  <si>
    <t xml:space="preserve">10.003 </t>
  </si>
  <si>
    <t xml:space="preserve">  - Reboco</t>
  </si>
  <si>
    <t xml:space="preserve">10.003.000.001 </t>
  </si>
  <si>
    <t xml:space="preserve">    Reboco interno  em argamassa</t>
  </si>
  <si>
    <t xml:space="preserve">10.003.000.002 </t>
  </si>
  <si>
    <t xml:space="preserve">    Mão de obra reboco interno</t>
  </si>
  <si>
    <t xml:space="preserve">10.003.000.003 </t>
  </si>
  <si>
    <t xml:space="preserve">    Espala em reboco interno</t>
  </si>
  <si>
    <t xml:space="preserve">10.004 </t>
  </si>
  <si>
    <t xml:space="preserve">  - Revestimento de Gesso</t>
  </si>
  <si>
    <t xml:space="preserve">10.004.000.001 </t>
  </si>
  <si>
    <t xml:space="preserve">    Gesso liso parede</t>
  </si>
  <si>
    <t xml:space="preserve">10.005 </t>
  </si>
  <si>
    <t xml:space="preserve">  - Cerâmica/Porcelanato</t>
  </si>
  <si>
    <t xml:space="preserve">13/10/2020</t>
  </si>
  <si>
    <t xml:space="preserve">10.005.001 </t>
  </si>
  <si>
    <t xml:space="preserve">    - Revestimento parede Cerâmica/Porcelanato</t>
  </si>
  <si>
    <t xml:space="preserve">24/12/2020</t>
  </si>
  <si>
    <t xml:space="preserve">10.005.001.001 </t>
  </si>
  <si>
    <t xml:space="preserve">      Revestimento parede em Porcelanato 32x60 cm - Biancogrês Originale</t>
  </si>
  <si>
    <t xml:space="preserve">14/12/2020</t>
  </si>
  <si>
    <t xml:space="preserve">10.005.001.002 </t>
  </si>
  <si>
    <t xml:space="preserve">      Revestimento parede em Porcelanato 120x20 cm - Castelatto Painel Apparente Cinza</t>
  </si>
  <si>
    <t xml:space="preserve">10.005.001.003 </t>
  </si>
  <si>
    <t xml:space="preserve">      Mão de obra de revestimento cerâmico/azulejado</t>
  </si>
  <si>
    <t xml:space="preserve">10.005.002 </t>
  </si>
  <si>
    <t xml:space="preserve">    - Espala parede Cerâmica/Porcelanato</t>
  </si>
  <si>
    <t xml:space="preserve">10.005.002.001 </t>
  </si>
  <si>
    <t xml:space="preserve">      Espala em Porcelanato 32x60 cm - Biancogrês Originale</t>
  </si>
  <si>
    <t xml:space="preserve">10.005.003 </t>
  </si>
  <si>
    <t xml:space="preserve">    - Rejunte parede Cerâmica/Porcelanato</t>
  </si>
  <si>
    <t xml:space="preserve">10.005.003.001 </t>
  </si>
  <si>
    <t xml:space="preserve">      Rejunte de cerâmica 32x60 cm</t>
  </si>
  <si>
    <t xml:space="preserve">10.005.003.002 </t>
  </si>
  <si>
    <t xml:space="preserve">      Rejunte de Porcelanato 120x20 cm</t>
  </si>
  <si>
    <t xml:space="preserve">10.005.004 </t>
  </si>
  <si>
    <t xml:space="preserve">    - Outros parede Cerâmica/Porcelanato</t>
  </si>
  <si>
    <t xml:space="preserve">10.005.004.001 </t>
  </si>
  <si>
    <t xml:space="preserve">      Cantoneira em PVC para quinas vivas</t>
  </si>
  <si>
    <t xml:space="preserve">10.006 </t>
  </si>
  <si>
    <t xml:space="preserve">  - Mármore/ Granito</t>
  </si>
  <si>
    <t xml:space="preserve">10.006.000.001 </t>
  </si>
  <si>
    <t xml:space="preserve">    Aduela em mármore Bege Bahia - elevador</t>
  </si>
  <si>
    <t xml:space="preserve">10.006.000.002 </t>
  </si>
  <si>
    <t xml:space="preserve">    Moldura em mármore Bege Bahia - elevador</t>
  </si>
  <si>
    <t xml:space="preserve">10.007 </t>
  </si>
  <si>
    <t xml:space="preserve">  - Pastilha</t>
  </si>
  <si>
    <t xml:space="preserve">10.007.000.001 </t>
  </si>
  <si>
    <t xml:space="preserve">    Revestimento em pastilha 5x5 cm portobello barlavento  - piscina</t>
  </si>
  <si>
    <t xml:space="preserve">10.007.000.002 </t>
  </si>
  <si>
    <t xml:space="preserve">10.008 </t>
  </si>
  <si>
    <t xml:space="preserve">  - Outros revestimentos de parede </t>
  </si>
  <si>
    <t xml:space="preserve">10.008.000.001 </t>
  </si>
  <si>
    <t xml:space="preserve">    Revestimento em MDF  - Guararapes Savana</t>
  </si>
  <si>
    <t xml:space="preserve">10.008.000.002 </t>
  </si>
  <si>
    <t xml:space="preserve">    Espelho 4,80 x 2,45 m - Portaria</t>
  </si>
  <si>
    <t xml:space="preserve">14/04/2021</t>
  </si>
  <si>
    <t xml:space="preserve">11 </t>
  </si>
  <si>
    <t xml:space="preserve">- REVESTIMENTO DE TETO</t>
  </si>
  <si>
    <t xml:space="preserve">11.001 </t>
  </si>
  <si>
    <t xml:space="preserve">  - Gesso</t>
  </si>
  <si>
    <t xml:space="preserve">11.001.000.001 </t>
  </si>
  <si>
    <t xml:space="preserve">    Forro em gesso</t>
  </si>
  <si>
    <t xml:space="preserve">26/10/2020</t>
  </si>
  <si>
    <t xml:space="preserve">11.001.000.002 </t>
  </si>
  <si>
    <t xml:space="preserve">    Junta metálica para forro</t>
  </si>
  <si>
    <t xml:space="preserve">11.001.000.003 </t>
  </si>
  <si>
    <t xml:space="preserve">    Gesso corrido teto - Escada de incêndio</t>
  </si>
  <si>
    <t xml:space="preserve">28/09/2020</t>
  </si>
  <si>
    <t xml:space="preserve">11.001.000.004 </t>
  </si>
  <si>
    <t xml:space="preserve">    Gesso liso teto</t>
  </si>
  <si>
    <t xml:space="preserve">02/10/2020</t>
  </si>
  <si>
    <t xml:space="preserve">11.001.000.005 </t>
  </si>
  <si>
    <t xml:space="preserve">    Caixote em gesso - 2 lados " L "</t>
  </si>
  <si>
    <t xml:space="preserve">11.001.000.006 </t>
  </si>
  <si>
    <t xml:space="preserve">    Forro metálico para receber porcelanato régua concreto - Portaria</t>
  </si>
  <si>
    <t xml:space="preserve">12 </t>
  </si>
  <si>
    <t xml:space="preserve">- REVESTIMENTO EXTERNO</t>
  </si>
  <si>
    <t xml:space="preserve">01/07/2020</t>
  </si>
  <si>
    <t xml:space="preserve">12.001 </t>
  </si>
  <si>
    <t xml:space="preserve">  - Chapisco externo</t>
  </si>
  <si>
    <t xml:space="preserve">12.001.000.001 </t>
  </si>
  <si>
    <t xml:space="preserve">    Chapisco externo</t>
  </si>
  <si>
    <t xml:space="preserve">12.002 </t>
  </si>
  <si>
    <t xml:space="preserve">  - Reboco externo</t>
  </si>
  <si>
    <t xml:space="preserve">12.002.000.001 </t>
  </si>
  <si>
    <t xml:space="preserve">    Reboco externo usinado</t>
  </si>
  <si>
    <t xml:space="preserve">12.002.000.002 </t>
  </si>
  <si>
    <t xml:space="preserve">    Mão de obra reboco externo</t>
  </si>
  <si>
    <t xml:space="preserve">12.002.000.003 </t>
  </si>
  <si>
    <t xml:space="preserve">    Espala em reboco externo (parede)</t>
  </si>
  <si>
    <t xml:space="preserve">12.002.000.004 </t>
  </si>
  <si>
    <t xml:space="preserve">    Espala em reboco externo (vão)</t>
  </si>
  <si>
    <t xml:space="preserve">12.003 </t>
  </si>
  <si>
    <t xml:space="preserve">  - Emboço externo</t>
  </si>
  <si>
    <t xml:space="preserve">12.003.000.001 </t>
  </si>
  <si>
    <t xml:space="preserve">    Emboço externo  usinado</t>
  </si>
  <si>
    <t xml:space="preserve">12.003.000.002 </t>
  </si>
  <si>
    <t xml:space="preserve">    Mão de obra Emboço externo</t>
  </si>
  <si>
    <t xml:space="preserve">12.003.000.003 </t>
  </si>
  <si>
    <t xml:space="preserve">    Espala em Emboço externo (vão)</t>
  </si>
  <si>
    <t xml:space="preserve">12.003.000.004 </t>
  </si>
  <si>
    <t xml:space="preserve">    Espala em Emboço externo (parede)</t>
  </si>
  <si>
    <t xml:space="preserve">12.004 </t>
  </si>
  <si>
    <t xml:space="preserve">  - Revestimentos de Fachada Aerada</t>
  </si>
  <si>
    <t xml:space="preserve">12.004.000.001 </t>
  </si>
  <si>
    <t xml:space="preserve">    Porcelanato Aerado Piasentina HD Portinari - 60x60 cm</t>
  </si>
  <si>
    <t xml:space="preserve">12.004.000.002 </t>
  </si>
  <si>
    <t xml:space="preserve">    Porcelanato Aerado Biancogress - Cristallo Bianco 60x60</t>
  </si>
  <si>
    <t xml:space="preserve">12.004.000.003 </t>
  </si>
  <si>
    <t xml:space="preserve">    Mão de Obra  Porcelanato aerado</t>
  </si>
  <si>
    <t xml:space="preserve">12.004.000.004 </t>
  </si>
  <si>
    <t xml:space="preserve">    Espala Porcelanato Aerado Piasentina HD Portinari - 60x60 cm</t>
  </si>
  <si>
    <t xml:space="preserve">12.004.000.005 </t>
  </si>
  <si>
    <t xml:space="preserve">    Espala Porcelanato Aerado Biancogress - Cristallo Bianco 60x60</t>
  </si>
  <si>
    <t xml:space="preserve">12.004.000.006 </t>
  </si>
  <si>
    <t xml:space="preserve">    Mão de Obra Espala Porcelanato aerado</t>
  </si>
  <si>
    <t xml:space="preserve">12.005 </t>
  </si>
  <si>
    <t xml:space="preserve">  - Revestimentos de Fachada </t>
  </si>
  <si>
    <t xml:space="preserve">12.005.000.001 </t>
  </si>
  <si>
    <t xml:space="preserve">    Porcelanato Amadeirado - 20x120 cm (Imbuia Clara)</t>
  </si>
  <si>
    <t xml:space="preserve">12.005.000.002 </t>
  </si>
  <si>
    <t xml:space="preserve">    Espala Porcelanato  Amadeirado - 20x120 cm</t>
  </si>
  <si>
    <t xml:space="preserve">12.005.000.003 </t>
  </si>
  <si>
    <t xml:space="preserve">    Rejunte Porcelanato fachada  20x120 cm</t>
  </si>
  <si>
    <t xml:space="preserve">12.005.000.004 </t>
  </si>
  <si>
    <t xml:space="preserve">    Porcelanato Piasentina HD Portinari - 60x60 cm</t>
  </si>
  <si>
    <t xml:space="preserve">12.005.000.005 </t>
  </si>
  <si>
    <t xml:space="preserve">    Porcelanato Cetim Bianco Portobello - 60x60 cm</t>
  </si>
  <si>
    <t xml:space="preserve">12.005.000.006 </t>
  </si>
  <si>
    <t xml:space="preserve">    Rejunte Porcelanato fachada 60x60 cm</t>
  </si>
  <si>
    <t xml:space="preserve">12.005.000.007 </t>
  </si>
  <si>
    <t xml:space="preserve">    Mão de Obra Porcelanato fachada</t>
  </si>
  <si>
    <t xml:space="preserve">12.005.000.008 </t>
  </si>
  <si>
    <t xml:space="preserve">    Espala Porcelanato Piasentina HD Portinari - 60x60 cm</t>
  </si>
  <si>
    <t xml:space="preserve">12.005.000.009 </t>
  </si>
  <si>
    <t xml:space="preserve">    Espala Porcelanato Cetim Bianco Portobello - 60x60 cm</t>
  </si>
  <si>
    <t xml:space="preserve">12.005.000.010 </t>
  </si>
  <si>
    <t xml:space="preserve">    Mão de Obra Espala Porcelanato fachada</t>
  </si>
  <si>
    <t xml:space="preserve">12.005.000.011 </t>
  </si>
  <si>
    <t xml:space="preserve">    Pastilha cerâmica 5x5 cm cor grafite</t>
  </si>
  <si>
    <t xml:space="preserve">12.005.000.012 </t>
  </si>
  <si>
    <t xml:space="preserve">    Espala Pastilha cerâmica 5x5 cm cor grafite</t>
  </si>
  <si>
    <t xml:space="preserve">12.005.000.013 </t>
  </si>
  <si>
    <t xml:space="preserve">    Rejunte Pastilha cerâmica 5x5 cm</t>
  </si>
  <si>
    <t xml:space="preserve">13 </t>
  </si>
  <si>
    <t xml:space="preserve">- ESQUADRIAS DE ALUMÍNIO</t>
  </si>
  <si>
    <t xml:space="preserve">18/05/2020</t>
  </si>
  <si>
    <t xml:space="preserve">13.000.000.001 </t>
  </si>
  <si>
    <t xml:space="preserve">  Esquadrias de alumínio Anodizado Fosco 1000 / Vidros</t>
  </si>
  <si>
    <t xml:space="preserve">13.000.000.002 </t>
  </si>
  <si>
    <t xml:space="preserve">  Instalação de contramarco</t>
  </si>
  <si>
    <t xml:space="preserve">17/12/2020</t>
  </si>
  <si>
    <t xml:space="preserve">14 </t>
  </si>
  <si>
    <t xml:space="preserve">- ESQUADRIAS EM METALON</t>
  </si>
  <si>
    <t xml:space="preserve">06/04/2021</t>
  </si>
  <si>
    <t xml:space="preserve">14.000.000.001 </t>
  </si>
  <si>
    <t xml:space="preserve">  Corrimão h= 90 cm</t>
  </si>
  <si>
    <t xml:space="preserve">17/02/2021</t>
  </si>
  <si>
    <t xml:space="preserve">14.000.000.002 </t>
  </si>
  <si>
    <t xml:space="preserve">  Escada marinheiro</t>
  </si>
  <si>
    <t xml:space="preserve">14.000.000.003 </t>
  </si>
  <si>
    <t xml:space="preserve">  Alçapão em metalon 70 x 70 cm</t>
  </si>
  <si>
    <t xml:space="preserve">14.000.000.004 </t>
  </si>
  <si>
    <t xml:space="preserve">  Porta corta fogo 80 x 210 cm</t>
  </si>
  <si>
    <t xml:space="preserve">14.000.000.005 </t>
  </si>
  <si>
    <t xml:space="preserve">  Guarda corpo em inox</t>
  </si>
  <si>
    <t xml:space="preserve">23/03/2021</t>
  </si>
  <si>
    <t xml:space="preserve">14.000.000.006 </t>
  </si>
  <si>
    <t xml:space="preserve">  Fechamento em chapa vazada Corten c/ portões de abrir 330x230 cm + 380x230 cm</t>
  </si>
  <si>
    <t xml:space="preserve">14.000.000.007 </t>
  </si>
  <si>
    <t xml:space="preserve">  Guarda corpo tubular em inox</t>
  </si>
  <si>
    <t xml:space="preserve">16/03/2021</t>
  </si>
  <si>
    <t xml:space="preserve">15 </t>
  </si>
  <si>
    <t xml:space="preserve">- ESQUADRIAS EM MADEIRA</t>
  </si>
  <si>
    <t xml:space="preserve">18/01/2021</t>
  </si>
  <si>
    <t xml:space="preserve">15.001 </t>
  </si>
  <si>
    <t xml:space="preserve">  - Portas</t>
  </si>
  <si>
    <t xml:space="preserve">15.001.000.001 </t>
  </si>
  <si>
    <t xml:space="preserve">    Kit Porta pronta em madeira branca 60 x 210 cm - Pormade</t>
  </si>
  <si>
    <t xml:space="preserve">15.001.000.002 </t>
  </si>
  <si>
    <t xml:space="preserve">    Kit Porta pronta em madeira branca 70 x 210 cm - Pormade</t>
  </si>
  <si>
    <t xml:space="preserve">15.001.000.003 </t>
  </si>
  <si>
    <t xml:space="preserve">    Kit Porta pronta em madeira branca 80 x 210 cm - Pormade</t>
  </si>
  <si>
    <t xml:space="preserve">15.001.000.004 </t>
  </si>
  <si>
    <t xml:space="preserve">    Kit Porta pronta de correr em madeira branca 80 x 210 cm - Pormade</t>
  </si>
  <si>
    <t xml:space="preserve">15.001.000.005 </t>
  </si>
  <si>
    <t xml:space="preserve">    Kit Porta pronta de correr em madeira branca 60 x 210 cm - Pormade</t>
  </si>
  <si>
    <t xml:space="preserve">02/03/2021</t>
  </si>
  <si>
    <t xml:space="preserve">15.002 </t>
  </si>
  <si>
    <t xml:space="preserve">  - Ferragens</t>
  </si>
  <si>
    <t xml:space="preserve">15.002.000.001 </t>
  </si>
  <si>
    <t xml:space="preserve">    Fechadura porta social  - Imab ou similar</t>
  </si>
  <si>
    <t xml:space="preserve">15.002.000.002 </t>
  </si>
  <si>
    <t xml:space="preserve">    Fechadura porta interna - Imab ou similar</t>
  </si>
  <si>
    <t xml:space="preserve">15.002.000.003 </t>
  </si>
  <si>
    <t xml:space="preserve">    Fechadura porta banheiro - Imab ou similar</t>
  </si>
  <si>
    <t xml:space="preserve">15.002.000.004 </t>
  </si>
  <si>
    <t xml:space="preserve">    Fechadura para porta de correr - Imab ou similar</t>
  </si>
  <si>
    <t xml:space="preserve">15.002.000.005 </t>
  </si>
  <si>
    <t xml:space="preserve">    Puxador cromado H= 60 cm</t>
  </si>
  <si>
    <t xml:space="preserve">16 </t>
  </si>
  <si>
    <t xml:space="preserve">- INSTALAÇÕES</t>
  </si>
  <si>
    <t xml:space="preserve">16.000.000.001 </t>
  </si>
  <si>
    <t xml:space="preserve">  Instalação elétrica/telefonia</t>
  </si>
  <si>
    <t xml:space="preserve">02/12/2019</t>
  </si>
  <si>
    <t xml:space="preserve">16.000.000.002 </t>
  </si>
  <si>
    <t xml:space="preserve">  Mão de Obra Instalação elétrica/telefonia</t>
  </si>
  <si>
    <t xml:space="preserve">16.000.000.003 </t>
  </si>
  <si>
    <t xml:space="preserve">  Instalação hidráulica água fria/ esgoto/aguas pluviais</t>
  </si>
  <si>
    <t xml:space="preserve">06/03/2020</t>
  </si>
  <si>
    <t xml:space="preserve">16.000.000.004 </t>
  </si>
  <si>
    <t xml:space="preserve">  Mão de Obra Instalação hidráulica água fria/ esgoto/aguas pluviais</t>
  </si>
  <si>
    <t xml:space="preserve">16.000.000.005 </t>
  </si>
  <si>
    <t xml:space="preserve">  Furação hidraulica</t>
  </si>
  <si>
    <t xml:space="preserve">01/04/2020</t>
  </si>
  <si>
    <t xml:space="preserve">10/07/2020</t>
  </si>
  <si>
    <t xml:space="preserve">16.000.000.006 </t>
  </si>
  <si>
    <t xml:space="preserve">  Fornecimento e Instalação de Gás</t>
  </si>
  <si>
    <t xml:space="preserve">05/08/2020</t>
  </si>
  <si>
    <t xml:space="preserve">16.000.000.007 </t>
  </si>
  <si>
    <t xml:space="preserve">  Instalações de incêndio</t>
  </si>
  <si>
    <t xml:space="preserve">25/09/2020</t>
  </si>
  <si>
    <t xml:space="preserve">16.000.000.008 </t>
  </si>
  <si>
    <t xml:space="preserve">  Portão eletrônico</t>
  </si>
  <si>
    <t xml:space="preserve">16.000.000.009 </t>
  </si>
  <si>
    <t xml:space="preserve">  Interfone</t>
  </si>
  <si>
    <t xml:space="preserve">01/04/2021</t>
  </si>
  <si>
    <t xml:space="preserve">16.000.000.010 </t>
  </si>
  <si>
    <t xml:space="preserve">  Elevador codificado - 9 paradas</t>
  </si>
  <si>
    <t xml:space="preserve">16.000.000.011 </t>
  </si>
  <si>
    <t xml:space="preserve">  Instalação SPDA</t>
  </si>
  <si>
    <t xml:space="preserve">16.000.000.012 </t>
  </si>
  <si>
    <t xml:space="preserve">  Serviço de telefonia</t>
  </si>
  <si>
    <t xml:space="preserve">25/02/2021</t>
  </si>
  <si>
    <t xml:space="preserve">16/04/2021</t>
  </si>
  <si>
    <t xml:space="preserve">16.000.000.013 </t>
  </si>
  <si>
    <t xml:space="preserve">  Automatização e Segurança</t>
  </si>
  <si>
    <t xml:space="preserve">16.000.000.014 </t>
  </si>
  <si>
    <t xml:space="preserve">  Infra estrutura dos sistemas de climatização e ventilação</t>
  </si>
  <si>
    <t xml:space="preserve">16.000.000.015 </t>
  </si>
  <si>
    <t xml:space="preserve">  Ventilação mecânica - Áreas comuns</t>
  </si>
  <si>
    <t xml:space="preserve">15/04/2021</t>
  </si>
  <si>
    <t xml:space="preserve">16.000.000.016 </t>
  </si>
  <si>
    <t xml:space="preserve">  Sistema de aquecimento a gás com Recirculação</t>
  </si>
  <si>
    <t xml:space="preserve">16.000.000.017 </t>
  </si>
  <si>
    <t xml:space="preserve">  Carregador Carro Elétrico EVlink Smart -1 saída- Configurável de 3,5kW a 22kW</t>
  </si>
  <si>
    <t xml:space="preserve">17 </t>
  </si>
  <si>
    <t xml:space="preserve">- BANCADAS</t>
  </si>
  <si>
    <t xml:space="preserve">26/11/2020</t>
  </si>
  <si>
    <t xml:space="preserve">17.000.000.001 </t>
  </si>
  <si>
    <t xml:space="preserve">  Bancada em granito Preto São Gabriel (cozinha)</t>
  </si>
  <si>
    <t xml:space="preserve">05/02/2021</t>
  </si>
  <si>
    <t xml:space="preserve">17.000.000.002 </t>
  </si>
  <si>
    <t xml:space="preserve">  Bancada em granito Branco Siena  (banho)</t>
  </si>
  <si>
    <t xml:space="preserve">17.000.000.003 </t>
  </si>
  <si>
    <t xml:space="preserve">  Balcão em granito Preto São Gabriel (alvenaria)</t>
  </si>
  <si>
    <t xml:space="preserve">17.000.000.004 </t>
  </si>
  <si>
    <t xml:space="preserve">  Mão de obra para instalação de bancada</t>
  </si>
  <si>
    <t xml:space="preserve">18 </t>
  </si>
  <si>
    <t xml:space="preserve">- LOUÇAS E METAIS</t>
  </si>
  <si>
    <t xml:space="preserve">18.001 </t>
  </si>
  <si>
    <t xml:space="preserve">  - Bacia Sanitária</t>
  </si>
  <si>
    <t xml:space="preserve">18.001.000.001 </t>
  </si>
  <si>
    <t xml:space="preserve">    Bacia sanitária com caixa acoplada Monte Carlo</t>
  </si>
  <si>
    <t xml:space="preserve">18.001.000.002 </t>
  </si>
  <si>
    <t xml:space="preserve">    Bacia sanitária com caixa acoplada Izy</t>
  </si>
  <si>
    <t xml:space="preserve">18.001.000.003 </t>
  </si>
  <si>
    <t xml:space="preserve">    Bacia sanitária com caixa acoplada PNE</t>
  </si>
  <si>
    <t xml:space="preserve">18.002 </t>
  </si>
  <si>
    <t xml:space="preserve">  - Cuba</t>
  </si>
  <si>
    <t xml:space="preserve">18.002.000.001 </t>
  </si>
  <si>
    <t xml:space="preserve">    Cuba de apoio oval</t>
  </si>
  <si>
    <t xml:space="preserve">18.002.000.002 </t>
  </si>
  <si>
    <t xml:space="preserve">    Cuba De Embutir Em Aço Inox Nº2 Prof. 14 Cm Tecnocubas Ou Similar</t>
  </si>
  <si>
    <t xml:space="preserve">18.002.000.003 </t>
  </si>
  <si>
    <t xml:space="preserve">    Cuba de apoio quadrada Q1</t>
  </si>
  <si>
    <t xml:space="preserve">12/03/2021</t>
  </si>
  <si>
    <t xml:space="preserve">18.003 </t>
  </si>
  <si>
    <t xml:space="preserve">  - Tanque</t>
  </si>
  <si>
    <t xml:space="preserve">23/04/2021</t>
  </si>
  <si>
    <t xml:space="preserve">18.003.000.001 </t>
  </si>
  <si>
    <t xml:space="preserve">    Tanque de louça 20 litros, da marca Celite, na cor branca</t>
  </si>
  <si>
    <t xml:space="preserve">18.004 </t>
  </si>
  <si>
    <t xml:space="preserve">  - Lavatorios</t>
  </si>
  <si>
    <t xml:space="preserve">18.004.000.001 </t>
  </si>
  <si>
    <t xml:space="preserve">    Lavatório suspenso P</t>
  </si>
  <si>
    <t xml:space="preserve">18.005 </t>
  </si>
  <si>
    <t xml:space="preserve">  - Torneiras</t>
  </si>
  <si>
    <t xml:space="preserve">18.005.000.001 </t>
  </si>
  <si>
    <t xml:space="preserve">    Torneira para tanque Linha One</t>
  </si>
  <si>
    <t xml:space="preserve">18.005.000.002 </t>
  </si>
  <si>
    <t xml:space="preserve">    Torneira de mesa bica alta Linha Lotus</t>
  </si>
  <si>
    <t xml:space="preserve">18.005.000.003 </t>
  </si>
  <si>
    <t xml:space="preserve">    Torneira simples</t>
  </si>
  <si>
    <t xml:space="preserve">18.005.000.004 </t>
  </si>
  <si>
    <t xml:space="preserve">    Torneira para lavatório Misturador monocomando Linha Ecoline</t>
  </si>
  <si>
    <t xml:space="preserve">18.005.000.005 </t>
  </si>
  <si>
    <t xml:space="preserve">    Torneira de mesa para lavatório Linha One</t>
  </si>
  <si>
    <t xml:space="preserve">18.006 </t>
  </si>
  <si>
    <t xml:space="preserve">  - Registros e acabamentos</t>
  </si>
  <si>
    <t xml:space="preserve">18.006.000.001 </t>
  </si>
  <si>
    <t xml:space="preserve">    Monocomando ducha prd bem Victoria-n cr</t>
  </si>
  <si>
    <t xml:space="preserve">18.006.000.002 </t>
  </si>
  <si>
    <t xml:space="preserve">    Acabamento Registro de gaveta Linha Lotus</t>
  </si>
  <si>
    <t xml:space="preserve">18.006.000.003 </t>
  </si>
  <si>
    <t xml:space="preserve">    Acabamento Registro de pressão Linha Lotus</t>
  </si>
  <si>
    <t xml:space="preserve">18.007 </t>
  </si>
  <si>
    <t xml:space="preserve">  - Diversos louças e metais</t>
  </si>
  <si>
    <t xml:space="preserve">18.007.000.001 </t>
  </si>
  <si>
    <t xml:space="preserve">    Conjunto barras de apoio</t>
  </si>
  <si>
    <t xml:space="preserve">19 </t>
  </si>
  <si>
    <t xml:space="preserve">- PINTURA</t>
  </si>
  <si>
    <t xml:space="preserve">19.001 </t>
  </si>
  <si>
    <t xml:space="preserve">  - Pintura Acrilica</t>
  </si>
  <si>
    <t xml:space="preserve">19.001.000.001 </t>
  </si>
  <si>
    <t xml:space="preserve">    Pintura Acrilica - parede e teto</t>
  </si>
  <si>
    <t xml:space="preserve">19.001.000.002 </t>
  </si>
  <si>
    <t xml:space="preserve">    Pintura Acrilica - teto cor tecnocimento</t>
  </si>
  <si>
    <t xml:space="preserve">19.002 </t>
  </si>
  <si>
    <t xml:space="preserve">  - Emassamento</t>
  </si>
  <si>
    <t xml:space="preserve">19.002.000.001 </t>
  </si>
  <si>
    <t xml:space="preserve">    Massa corrida - parede e teto</t>
  </si>
  <si>
    <t xml:space="preserve">19.003 </t>
  </si>
  <si>
    <t xml:space="preserve">  - Pintura Esmalte em esquadrias metálicas</t>
  </si>
  <si>
    <t xml:space="preserve">19.003.000.001 </t>
  </si>
  <si>
    <t xml:space="preserve">    Pintura esmalte em esquadrias metálicas, corrimão e guarda corpo</t>
  </si>
  <si>
    <t xml:space="preserve">19.004 </t>
  </si>
  <si>
    <t xml:space="preserve">  - Marcação de Garagem</t>
  </si>
  <si>
    <t xml:space="preserve">19.004.000.001 </t>
  </si>
  <si>
    <t xml:space="preserve">    Demarcação de vagas</t>
  </si>
  <si>
    <t xml:space="preserve">19.004.000.002 </t>
  </si>
  <si>
    <t xml:space="preserve">    Pintura faixa sinalização em parede h= 0,20m (2 faixas de 10 cm cada)</t>
  </si>
  <si>
    <t xml:space="preserve">19.004.000.003 </t>
  </si>
  <si>
    <t xml:space="preserve">    Pintura de tubulações aparente</t>
  </si>
  <si>
    <t xml:space="preserve">19.005 </t>
  </si>
  <si>
    <t xml:space="preserve">  - Caiação</t>
  </si>
  <si>
    <t xml:space="preserve">19.005.000.001 </t>
  </si>
  <si>
    <t xml:space="preserve">    Caiação</t>
  </si>
  <si>
    <t xml:space="preserve">19.006 </t>
  </si>
  <si>
    <t xml:space="preserve">  - Textura Interna</t>
  </si>
  <si>
    <t xml:space="preserve">26/01/2021</t>
  </si>
  <si>
    <t xml:space="preserve">19.006.000.001 </t>
  </si>
  <si>
    <t xml:space="preserve">    Pintura Grafiatto - lavabo</t>
  </si>
  <si>
    <t xml:space="preserve">19.006.000.002 </t>
  </si>
  <si>
    <t xml:space="preserve">    Textura rolada - Escada de incêndio</t>
  </si>
  <si>
    <t xml:space="preserve">19.006.000.003 </t>
  </si>
  <si>
    <t xml:space="preserve">    Espala em Textura rolada - Escada de incêndio</t>
  </si>
  <si>
    <t xml:space="preserve">19.006.000.004 </t>
  </si>
  <si>
    <t xml:space="preserve">    Textura rolada - garagem/cobertura - parede e teto</t>
  </si>
  <si>
    <t xml:space="preserve">19.006.000.005 </t>
  </si>
  <si>
    <t xml:space="preserve">    Espala em Textura rolada</t>
  </si>
  <si>
    <t xml:space="preserve">19.007 </t>
  </si>
  <si>
    <t xml:space="preserve">  - Textura Externa Fachada</t>
  </si>
  <si>
    <t xml:space="preserve">19.007.000.001 </t>
  </si>
  <si>
    <t xml:space="preserve">    Espala Pintura Grafiatto Fachada (parede)</t>
  </si>
  <si>
    <t xml:space="preserve">19.007.000.002 </t>
  </si>
  <si>
    <t xml:space="preserve">    Pintura Grafiatto Externo - Muros/muretas</t>
  </si>
  <si>
    <t xml:space="preserve">19.008 </t>
  </si>
  <si>
    <t xml:space="preserve">  - Diversos Pintura</t>
  </si>
  <si>
    <t xml:space="preserve">19.008.000.001 </t>
  </si>
  <si>
    <t xml:space="preserve">    Pintura em rodapé h= 8 cm - escada</t>
  </si>
  <si>
    <t xml:space="preserve">19.008.000.002 </t>
  </si>
  <si>
    <t xml:space="preserve">    Pintura em piso</t>
  </si>
  <si>
    <t xml:space="preserve">19.008.000.003 </t>
  </si>
  <si>
    <t xml:space="preserve">    Pintura anti mofo</t>
  </si>
  <si>
    <t xml:space="preserve">19.008.000.004 </t>
  </si>
  <si>
    <t xml:space="preserve">    Tratamento de concreto - parede e teto</t>
  </si>
  <si>
    <t xml:space="preserve">19.008.000.005 </t>
  </si>
  <si>
    <t xml:space="preserve">    Mão de obra para pinturas</t>
  </si>
  <si>
    <t xml:space="preserve">20 </t>
  </si>
  <si>
    <t xml:space="preserve">- DIVERSOS</t>
  </si>
  <si>
    <t xml:space="preserve">20.001 </t>
  </si>
  <si>
    <t xml:space="preserve">  - Grama</t>
  </si>
  <si>
    <t xml:space="preserve">20.001.000.001 </t>
  </si>
  <si>
    <t xml:space="preserve">    Plantio de grama sobre laje</t>
  </si>
  <si>
    <t xml:space="preserve">20.001.000.002 </t>
  </si>
  <si>
    <t xml:space="preserve">    Paisagismo</t>
  </si>
  <si>
    <t xml:space="preserve">20.002 </t>
  </si>
  <si>
    <t xml:space="preserve">  - Limpeza</t>
  </si>
  <si>
    <t xml:space="preserve">20.002.000.001 </t>
  </si>
  <si>
    <t xml:space="preserve">    Lavagem de fachada</t>
  </si>
  <si>
    <t xml:space="preserve">20.002.000.002 </t>
  </si>
  <si>
    <t xml:space="preserve">    Limpeza final</t>
  </si>
  <si>
    <t xml:space="preserve">20.003 </t>
  </si>
  <si>
    <t xml:space="preserve">  - Serviços Complementares</t>
  </si>
  <si>
    <t xml:space="preserve">20.003.000.001 </t>
  </si>
  <si>
    <t xml:space="preserve">    Numeração dos apartamentos</t>
  </si>
  <si>
    <t xml:space="preserve">20.003.000.002 </t>
  </si>
  <si>
    <t xml:space="preserve">    Logotipo do Predio</t>
  </si>
  <si>
    <t xml:space="preserve">20.003.000.003 </t>
  </si>
  <si>
    <t xml:space="preserve">    Decoração da Portaria</t>
  </si>
  <si>
    <t xml:space="preserve">20.003.000.004 </t>
  </si>
  <si>
    <t xml:space="preserve">    Plantio de árvores</t>
  </si>
  <si>
    <t xml:space="preserve">20.003.000.005 </t>
  </si>
  <si>
    <t xml:space="preserve">    Caixa D'água polietileno 5000 litros</t>
  </si>
  <si>
    <t xml:space="preserve">20.003.000.006 </t>
  </si>
  <si>
    <t xml:space="preserve">    Equipamento para piscina</t>
  </si>
  <si>
    <t xml:space="preserve">20.003.000.007 </t>
  </si>
  <si>
    <t xml:space="preserve">    Madeira de lei - Cumaru - Pergolado</t>
  </si>
  <si>
    <t xml:space="preserve">20.003.000.008 </t>
  </si>
  <si>
    <t xml:space="preserve">    Churrasqueira pré-moldada</t>
  </si>
  <si>
    <t xml:space="preserve">20.003.000.009 </t>
  </si>
  <si>
    <t xml:space="preserve">    Cobertura com telha Termoacústica</t>
  </si>
  <si>
    <t xml:space="preserve">20.003.000.010 </t>
  </si>
  <si>
    <t xml:space="preserve">    Rufo metálico</t>
  </si>
  <si>
    <t xml:space="preserve">20.003.000.011 </t>
  </si>
  <si>
    <t xml:space="preserve">    Calha metálica</t>
  </si>
  <si>
    <t xml:space="preserve">20.003.000.012 </t>
  </si>
  <si>
    <t xml:space="preserve">    Tratamento de Piso em Concreto das Garagens</t>
  </si>
  <si>
    <t xml:space="preserve">20.003.000.013 </t>
  </si>
  <si>
    <t xml:space="preserve">    Retirada de entulho</t>
  </si>
  <si>
    <t xml:space="preserve">%F.MÊS</t>
  </si>
  <si>
    <t xml:space="preserve">Total da unidade construtiva</t>
  </si>
  <si>
    <t xml:space="preserve">%F.ACUM</t>
  </si>
  <si>
    <t xml:space="preserve">Total da unidade construtiva acumulado</t>
  </si>
  <si>
    <t xml:space="preserve">- LICENÇAS, TAXAS E EMOLUMENTOS</t>
  </si>
  <si>
    <t xml:space="preserve">  Despesas CREA</t>
  </si>
  <si>
    <t xml:space="preserve">  Taxas</t>
  </si>
  <si>
    <t xml:space="preserve">  Cartório</t>
  </si>
  <si>
    <t xml:space="preserve">  Contabilidade da obra</t>
  </si>
  <si>
    <t xml:space="preserve">  Despachante</t>
  </si>
  <si>
    <t xml:space="preserve">  Custos advocatícios</t>
  </si>
  <si>
    <t xml:space="preserve">  NBR</t>
  </si>
  <si>
    <t xml:space="preserve">  Habite-se</t>
  </si>
  <si>
    <t xml:space="preserve">  IPTU</t>
  </si>
  <si>
    <t xml:space="preserve">- SEGURANÇA DO TRABALHO</t>
  </si>
  <si>
    <t xml:space="preserve">  Equipamento de proteção coletiva</t>
  </si>
  <si>
    <t xml:space="preserve">  EPIs</t>
  </si>
  <si>
    <t xml:space="preserve">  Bandeja principal plana e inclinada (aparalixo)</t>
  </si>
  <si>
    <t xml:space="preserve">  Bandeja de proteção secundaria</t>
  </si>
  <si>
    <t xml:space="preserve">01/05/2020</t>
  </si>
  <si>
    <t xml:space="preserve">  Tela de proteção de fachada</t>
  </si>
  <si>
    <t xml:space="preserve">  Proteção perimetral dos andares</t>
  </si>
  <si>
    <t xml:space="preserve">01/10/2019</t>
  </si>
  <si>
    <t xml:space="preserve">  Proteção de poço de elevador</t>
  </si>
  <si>
    <t xml:space="preserve">01/11/2019</t>
  </si>
  <si>
    <t xml:space="preserve">02.000.000.008 </t>
  </si>
  <si>
    <t xml:space="preserve">  Treinamentos</t>
  </si>
  <si>
    <t xml:space="preserve">02.000.000.009 </t>
  </si>
  <si>
    <t xml:space="preserve">  Uniforme completo</t>
  </si>
  <si>
    <t xml:space="preserve">02.000.000.010 </t>
  </si>
  <si>
    <t xml:space="preserve">  Apoio para montagem  de linha de vida</t>
  </si>
  <si>
    <t xml:space="preserve">- CUSTOS INDIRETOS - PESSOAL</t>
  </si>
  <si>
    <t xml:space="preserve">03.000.001 </t>
  </si>
  <si>
    <t xml:space="preserve">  - Mão de Obra Administrativa</t>
  </si>
  <si>
    <t xml:space="preserve">03.000.001.001 </t>
  </si>
  <si>
    <t xml:space="preserve">    Engenharia de obra</t>
  </si>
  <si>
    <t xml:space="preserve">03.000.001.002 </t>
  </si>
  <si>
    <t xml:space="preserve">    Estagiário</t>
  </si>
  <si>
    <t xml:space="preserve">01/01/2020</t>
  </si>
  <si>
    <t xml:space="preserve">03.000.001.003 </t>
  </si>
  <si>
    <t xml:space="preserve">    Supervisão de Engenharia</t>
  </si>
  <si>
    <t xml:space="preserve">03.000.001.004 </t>
  </si>
  <si>
    <t xml:space="preserve">    Engenharia de Qualidade</t>
  </si>
  <si>
    <t xml:space="preserve">03.000.001.005 </t>
  </si>
  <si>
    <t xml:space="preserve">    Mestre de obras</t>
  </si>
  <si>
    <t xml:space="preserve">03.000.001.006 </t>
  </si>
  <si>
    <t xml:space="preserve">    Encarregado Instalações</t>
  </si>
  <si>
    <t xml:space="preserve">03.000.001.007 </t>
  </si>
  <si>
    <t xml:space="preserve">    Almoxarife</t>
  </si>
  <si>
    <t xml:space="preserve">03.000.001.008 </t>
  </si>
  <si>
    <t xml:space="preserve">    Técnico em Segurança do Trabalho 1/2 horario</t>
  </si>
  <si>
    <t xml:space="preserve">03.000.002 </t>
  </si>
  <si>
    <t xml:space="preserve">  - Mão de Obra Operacional</t>
  </si>
  <si>
    <t xml:space="preserve">03.000.002.001 </t>
  </si>
  <si>
    <t xml:space="preserve">    Pedreiro de apoio</t>
  </si>
  <si>
    <t xml:space="preserve">03.000.002.002 </t>
  </si>
  <si>
    <t xml:space="preserve">    Servente de apoio</t>
  </si>
  <si>
    <t xml:space="preserve">03.000.002.003 </t>
  </si>
  <si>
    <t xml:space="preserve">    Servente para carga e descarga</t>
  </si>
  <si>
    <t xml:space="preserve">01/02/2020</t>
  </si>
  <si>
    <t xml:space="preserve">03.000.002.004 </t>
  </si>
  <si>
    <t xml:space="preserve">    Operador de Elevador Cremalheira</t>
  </si>
  <si>
    <t xml:space="preserve">03.000.002.005 </t>
  </si>
  <si>
    <t xml:space="preserve">    Operador de Guincho</t>
  </si>
  <si>
    <t xml:space="preserve">03.000.002.006 </t>
  </si>
  <si>
    <t xml:space="preserve">    Carpinteiro de Apoio</t>
  </si>
  <si>
    <t xml:space="preserve">03.000.002.007 </t>
  </si>
  <si>
    <t xml:space="preserve">    Operador de betoneira</t>
  </si>
  <si>
    <t xml:space="preserve">03.000.002.008 </t>
  </si>
  <si>
    <t xml:space="preserve">    Premiação de produtividade/ assiduidade</t>
  </si>
  <si>
    <t xml:space="preserve">03.000.002.009 </t>
  </si>
  <si>
    <t xml:space="preserve">    Horas Extras</t>
  </si>
  <si>
    <t xml:space="preserve">03.000.002.010 </t>
  </si>
  <si>
    <t xml:space="preserve">    Encargos Sociais</t>
  </si>
  <si>
    <t xml:space="preserve">03.000.002.011 </t>
  </si>
  <si>
    <t xml:space="preserve">    Salários e Adiantamento obra - Custo Diretos</t>
  </si>
  <si>
    <t xml:space="preserve">03.000.003 </t>
  </si>
  <si>
    <t xml:space="preserve">  - Benefícios a Empregados</t>
  </si>
  <si>
    <t xml:space="preserve">03.000.003.001 </t>
  </si>
  <si>
    <t xml:space="preserve">    Seguro de vida em grupo</t>
  </si>
  <si>
    <t xml:space="preserve">03.000.003.002 </t>
  </si>
  <si>
    <t xml:space="preserve">    Cesta básica</t>
  </si>
  <si>
    <t xml:space="preserve">03.000.003.003 </t>
  </si>
  <si>
    <t xml:space="preserve">    Vale transporte 3 por dia</t>
  </si>
  <si>
    <t xml:space="preserve">03.000.003.004 </t>
  </si>
  <si>
    <t xml:space="preserve">    Café da manhã</t>
  </si>
  <si>
    <t xml:space="preserve">03.000.003.005 </t>
  </si>
  <si>
    <t xml:space="preserve">    Seconsi - PCMSO e PCMAT</t>
  </si>
  <si>
    <t xml:space="preserve">- CUSTOS INDIRETOS - EQUIPAMENTOS</t>
  </si>
  <si>
    <t xml:space="preserve">  Betoneira 400 Lt - com proteção na Norma NR12</t>
  </si>
  <si>
    <t xml:space="preserve">  Vibrador de imersão com mangote</t>
  </si>
  <si>
    <t xml:space="preserve">04.000.000.003 </t>
  </si>
  <si>
    <t xml:space="preserve">  Guincho de Coluna - com botão emergência e chave de acionamento</t>
  </si>
  <si>
    <t xml:space="preserve">04.000.000.004 </t>
  </si>
  <si>
    <t xml:space="preserve">  Máquina de cortar ferro - Policorte</t>
  </si>
  <si>
    <t xml:space="preserve">04.000.000.005 </t>
  </si>
  <si>
    <t xml:space="preserve">  Compactador CM20 tipo sapo mecânico</t>
  </si>
  <si>
    <t xml:space="preserve">04.000.000.006 </t>
  </si>
  <si>
    <t xml:space="preserve">  Balancim Manual</t>
  </si>
  <si>
    <t xml:space="preserve">04.000.000.007 </t>
  </si>
  <si>
    <t xml:space="preserve">  Balancim elétrico</t>
  </si>
  <si>
    <t xml:space="preserve">04.000.000.008 </t>
  </si>
  <si>
    <t xml:space="preserve">  Elevador Cremalheira (1 cabine)</t>
  </si>
  <si>
    <t xml:space="preserve">03/02/2020</t>
  </si>
  <si>
    <t xml:space="preserve">04.000.000.009 </t>
  </si>
  <si>
    <t xml:space="preserve">  Serra mármores</t>
  </si>
  <si>
    <t xml:space="preserve">30/07/2020</t>
  </si>
  <si>
    <t xml:space="preserve">04.000.000.010 </t>
  </si>
  <si>
    <t xml:space="preserve">  Furadeira Eletrica de impacto</t>
  </si>
  <si>
    <t xml:space="preserve">04.000.000.011 </t>
  </si>
  <si>
    <t xml:space="preserve">  Ferramentas</t>
  </si>
  <si>
    <t xml:space="preserve">04.000.000.012 </t>
  </si>
  <si>
    <t xml:space="preserve">  Martelete 10 Kg</t>
  </si>
  <si>
    <t xml:space="preserve">04.000.000.013 </t>
  </si>
  <si>
    <t xml:space="preserve">  Martelete 5 kg</t>
  </si>
  <si>
    <t xml:space="preserve">30/01/2020</t>
  </si>
  <si>
    <t xml:space="preserve">04.000.000.014 </t>
  </si>
  <si>
    <t xml:space="preserve">  Pistola chumbadora</t>
  </si>
  <si>
    <t xml:space="preserve">04.000.000.015 </t>
  </si>
  <si>
    <t xml:space="preserve">  Lixadeira Portátil</t>
  </si>
  <si>
    <t xml:space="preserve">04.000.000.016 </t>
  </si>
  <si>
    <t xml:space="preserve">  Locação de Andaime Fachadeiro</t>
  </si>
  <si>
    <t xml:space="preserve">04.000.000.017 </t>
  </si>
  <si>
    <t xml:space="preserve">  Madeiras para andaime</t>
  </si>
  <si>
    <t xml:space="preserve">04.000.000.018 </t>
  </si>
  <si>
    <t xml:space="preserve">  Jateadora de Alta pressão</t>
  </si>
  <si>
    <t xml:space="preserve">04.000.001 </t>
  </si>
  <si>
    <t xml:space="preserve">  - Serviços</t>
  </si>
  <si>
    <t xml:space="preserve">04.000.001.001 </t>
  </si>
  <si>
    <t xml:space="preserve">    Aterramento e Laudo do Elevador Cremalheira</t>
  </si>
  <si>
    <t xml:space="preserve">04.000.001.002 </t>
  </si>
  <si>
    <t xml:space="preserve">    Montagem e Desmontagem de Elevador Cremalheira</t>
  </si>
  <si>
    <t xml:space="preserve">04.000.001.003 </t>
  </si>
  <si>
    <t xml:space="preserve">    Base para elevador Cremalheira</t>
  </si>
  <si>
    <t xml:space="preserve">04.000.001.004 </t>
  </si>
  <si>
    <t xml:space="preserve">    Montagem e Desmontagem de Andaime Fachadeiro</t>
  </si>
  <si>
    <t xml:space="preserve">04.000.001.005 </t>
  </si>
  <si>
    <t xml:space="preserve">    Manutenção de equipamentos</t>
  </si>
  <si>
    <t xml:space="preserve">04.000.001.006 </t>
  </si>
  <si>
    <t xml:space="preserve">    Montagem e desmontagem de Balancim</t>
  </si>
  <si>
    <t xml:space="preserve">- CUSTOS INDIRETOS - OUTROS</t>
  </si>
  <si>
    <t xml:space="preserve">05.000.001 </t>
  </si>
  <si>
    <t xml:space="preserve">  - Gastos Mensais</t>
  </si>
  <si>
    <t xml:space="preserve">05.000.001.001 </t>
  </si>
  <si>
    <t xml:space="preserve">    Cemig</t>
  </si>
  <si>
    <t xml:space="preserve">05.000.001.002 </t>
  </si>
  <si>
    <t xml:space="preserve">    Copasa</t>
  </si>
  <si>
    <t xml:space="preserve">05.000.001.003 </t>
  </si>
  <si>
    <t xml:space="preserve">    Internet</t>
  </si>
  <si>
    <t xml:space="preserve">05.000.001.004 </t>
  </si>
  <si>
    <t xml:space="preserve">    Telefonia</t>
  </si>
  <si>
    <t xml:space="preserve">05.000.001.005 </t>
  </si>
  <si>
    <t xml:space="preserve">    Despesas de escritório (Recarga de cartucho, cartão de ponto, material de escritório em geral)</t>
  </si>
  <si>
    <t xml:space="preserve">05.000.001.006 </t>
  </si>
  <si>
    <t xml:space="preserve">    Despesas bancárias</t>
  </si>
  <si>
    <t xml:space="preserve">05.000.001.007 </t>
  </si>
  <si>
    <t xml:space="preserve">    Fretes</t>
  </si>
  <si>
    <t xml:space="preserve">05.000.001.008 </t>
  </si>
  <si>
    <t xml:space="preserve">    Material de higiene/ limpeza</t>
  </si>
  <si>
    <t xml:space="preserve">05.000.001.009 </t>
  </si>
  <si>
    <t xml:space="preserve">    Gerenciamento e controle do orçamento</t>
  </si>
  <si>
    <t xml:space="preserve">05.000.001.010 </t>
  </si>
  <si>
    <t xml:space="preserve">    Rateio das despesas com Carro da Empresa</t>
  </si>
  <si>
    <t xml:space="preserve">05.000.002 </t>
  </si>
  <si>
    <t xml:space="preserve">05.000.002.001 </t>
  </si>
  <si>
    <t xml:space="preserve">    Comunicação interna da obra</t>
  </si>
  <si>
    <t xml:space="preserve">05.000.002.002 </t>
  </si>
  <si>
    <t xml:space="preserve">    Cópias de projetos</t>
  </si>
  <si>
    <t xml:space="preserve">05.000.002.003 </t>
  </si>
  <si>
    <t xml:space="preserve">    Seguro de obra</t>
  </si>
  <si>
    <t xml:space="preserve">05.000.002.004 </t>
  </si>
  <si>
    <t xml:space="preserve">    Xerox</t>
  </si>
  <si>
    <t xml:space="preserve">05.000.002.005 </t>
  </si>
  <si>
    <t xml:space="preserve">    Medicamentos</t>
  </si>
  <si>
    <t xml:space="preserve">05.000.002.006 </t>
  </si>
  <si>
    <t xml:space="preserve">    Orçamento</t>
  </si>
  <si>
    <t xml:space="preserve">05.000.002.007 </t>
  </si>
  <si>
    <t xml:space="preserve">    Planejamento</t>
  </si>
  <si>
    <t xml:space="preserve">05.000.002.008 </t>
  </si>
  <si>
    <t xml:space="preserve">    Contrato de manutenção elevador social</t>
  </si>
  <si>
    <t xml:space="preserve">05.000.002.009 </t>
  </si>
  <si>
    <t xml:space="preserve">    Manual do Proprietario</t>
  </si>
  <si>
    <t xml:space="preserve">05.000.002.010 </t>
  </si>
  <si>
    <t xml:space="preserve">    Indenizações de equipamentos</t>
  </si>
  <si>
    <t xml:space="preserve">05.000.002.011 </t>
  </si>
  <si>
    <t xml:space="preserve">    Alarme  de obra</t>
  </si>
  <si>
    <t xml:space="preserve">05.000.002.012 </t>
  </si>
  <si>
    <t xml:space="preserve">    Despesas com Vizinhança (0,4% despesas  diretas)</t>
  </si>
  <si>
    <t xml:space="preserve">- ADMINISTRAÇÃO</t>
  </si>
  <si>
    <t xml:space="preserve">  Taxa de administração (15%)</t>
  </si>
  <si>
    <t xml:space="preserve">Total da obra</t>
  </si>
  <si>
    <t xml:space="preserve">Total da obra acumulado</t>
  </si>
  <si>
    <t xml:space="preserve">Quantidades</t>
  </si>
  <si>
    <t xml:space="preserve">% Avanço</t>
  </si>
  <si>
    <t xml:space="preserve">Situação</t>
  </si>
  <si>
    <t xml:space="preserve">Und.</t>
  </si>
  <si>
    <t xml:space="preserve">Duração</t>
  </si>
  <si>
    <t xml:space="preserve">% Peso</t>
  </si>
  <si>
    <t xml:space="preserve">Planejado</t>
  </si>
  <si>
    <t xml:space="preserve">Previsto</t>
  </si>
  <si>
    <t xml:space="preserve">Medido</t>
  </si>
  <si>
    <t xml:space="preserve">(em dias)</t>
  </si>
  <si>
    <t xml:space="preserve">vb</t>
  </si>
  <si>
    <t xml:space="preserve">un</t>
  </si>
  <si>
    <t xml:space="preserve">mes</t>
  </si>
  <si>
    <t xml:space="preserve">m2</t>
  </si>
  <si>
    <t xml:space="preserve">m3</t>
  </si>
  <si>
    <t xml:space="preserve">kg</t>
  </si>
  <si>
    <t xml:space="preserve">m</t>
  </si>
  <si>
    <t xml:space="preserve">h</t>
  </si>
  <si>
    <t xml:space="preserve">+1</t>
  </si>
  <si>
    <t xml:space="preserve">+46</t>
  </si>
  <si>
    <t xml:space="preserve">+7</t>
  </si>
  <si>
    <t xml:space="preserve">+11</t>
  </si>
  <si>
    <t xml:space="preserve">05/04/2021</t>
  </si>
  <si>
    <t xml:space="preserve">08/01/2021</t>
  </si>
  <si>
    <t xml:space="preserve">+24</t>
  </si>
  <si>
    <t xml:space="preserve">+29</t>
  </si>
  <si>
    <t xml:space="preserve">08/02/2021</t>
  </si>
  <si>
    <t xml:space="preserve">+4</t>
  </si>
  <si>
    <t xml:space="preserve">+21</t>
  </si>
  <si>
    <t xml:space="preserve">+13</t>
  </si>
  <si>
    <t xml:space="preserve">22/10/2020</t>
  </si>
  <si>
    <t xml:space="preserve">+10</t>
  </si>
  <si>
    <t xml:space="preserve">10/02/2021</t>
  </si>
  <si>
    <t xml:space="preserve">+25</t>
  </si>
  <si>
    <t xml:space="preserve">05/01/2021</t>
  </si>
  <si>
    <t xml:space="preserve">+6</t>
  </si>
  <si>
    <t xml:space="preserve">02/09/2020</t>
  </si>
  <si>
    <t xml:space="preserve">+5</t>
  </si>
  <si>
    <t xml:space="preserve">05/06/2020</t>
  </si>
  <si>
    <t xml:space="preserve">+12</t>
  </si>
  <si>
    <t xml:space="preserve">+45</t>
  </si>
  <si>
    <t xml:space="preserve">+71</t>
  </si>
  <si>
    <t xml:space="preserve">+104</t>
  </si>
  <si>
    <t xml:space="preserve">+40</t>
  </si>
  <si>
    <t xml:space="preserve">+16</t>
  </si>
  <si>
    <t xml:space="preserve">+58</t>
  </si>
  <si>
    <t xml:space="preserve">+31</t>
  </si>
  <si>
    <t xml:space="preserve">+43</t>
  </si>
  <si>
    <t xml:space="preserve">Data de aquisição</t>
  </si>
  <si>
    <t xml:space="preserve">Utilização</t>
  </si>
  <si>
    <t xml:space="preserve">Código</t>
  </si>
  <si>
    <t xml:space="preserve">Insumo</t>
  </si>
  <si>
    <t xml:space="preserve">Quantidade</t>
  </si>
  <si>
    <t xml:space="preserve">UC</t>
  </si>
  <si>
    <t xml:space="preserve">Tarefa</t>
  </si>
  <si>
    <t xml:space="preserve">Data</t>
  </si>
  <si>
    <t xml:space="preserve">1ServenteTapume</t>
  </si>
  <si>
    <t xml:space="preserve">Servente</t>
  </si>
  <si>
    <t xml:space="preserve">Tapume</t>
  </si>
  <si>
    <t xml:space="preserve">2PedreiroLocação da obra</t>
  </si>
  <si>
    <t xml:space="preserve">Pedreiro</t>
  </si>
  <si>
    <t xml:space="preserve">Locação da obra</t>
  </si>
  <si>
    <t xml:space="preserve">3CarpinteiroTela de proteção de fachada</t>
  </si>
  <si>
    <t xml:space="preserve">Carpinteiro</t>
  </si>
  <si>
    <t xml:space="preserve">Tela de proteção de fachada</t>
  </si>
  <si>
    <t xml:space="preserve">4ArmadorBase para elevador Cremalheira</t>
  </si>
  <si>
    <t xml:space="preserve">Armador</t>
  </si>
  <si>
    <t xml:space="preserve">Base para elevador Cremalheira</t>
  </si>
  <si>
    <t xml:space="preserve">36Operador de BetoneiraOperador de betoneira</t>
  </si>
  <si>
    <t xml:space="preserve">Operador de Betoneira</t>
  </si>
  <si>
    <t xml:space="preserve">Operador de betoneira</t>
  </si>
  <si>
    <t xml:space="preserve">532Rolo de LaFerramentas</t>
  </si>
  <si>
    <t xml:space="preserve">Rolo de La</t>
  </si>
  <si>
    <t xml:space="preserve">Ferramentas</t>
  </si>
  <si>
    <t xml:space="preserve">561Consumo de AguaCopasa</t>
  </si>
  <si>
    <t xml:space="preserve">Consumo de Agua</t>
  </si>
  <si>
    <t xml:space="preserve">Copasa</t>
  </si>
  <si>
    <t xml:space="preserve">811Despesas com TelefoneTelefonia</t>
  </si>
  <si>
    <t xml:space="preserve">Despesas com Telefone</t>
  </si>
  <si>
    <t xml:space="preserve">Telefonia</t>
  </si>
  <si>
    <t xml:space="preserve">835Desmobilizacao Pessoal/Equipamentos / ContainerMobilização e desmobilização de container</t>
  </si>
  <si>
    <t xml:space="preserve">Desmobilizacao Pessoal/Equipamentos / Container</t>
  </si>
  <si>
    <t xml:space="preserve">Mobilização e desmobilização de container</t>
  </si>
  <si>
    <t xml:space="preserve">933Pontalete Pinho 3a. 3x3"Tela de proteção de fachada</t>
  </si>
  <si>
    <t xml:space="preserve">Pontalete Pinho 3a. 3x3"</t>
  </si>
  <si>
    <t xml:space="preserve">1080Projeto Arquitetônico - NBR 16636:2017Projeto Arquitetura</t>
  </si>
  <si>
    <t xml:space="preserve">Projeto Arquitetônico - NBR 16636:2017</t>
  </si>
  <si>
    <t xml:space="preserve">Projeto Arquitetura</t>
  </si>
  <si>
    <t xml:space="preserve">1092Projeto Fundacões - NBR 6122:2010Projeto Fundação</t>
  </si>
  <si>
    <t xml:space="preserve">Projeto Fundacões - NBR 6122:2010</t>
  </si>
  <si>
    <t xml:space="preserve">Projeto Fundação</t>
  </si>
  <si>
    <t xml:space="preserve">1118PlanejamentoPlanejamento</t>
  </si>
  <si>
    <t xml:space="preserve">Planejamento</t>
  </si>
  <si>
    <t xml:space="preserve">1134Consumo de EnergiaCemig</t>
  </si>
  <si>
    <t xml:space="preserve">Consumo de Energia</t>
  </si>
  <si>
    <t xml:space="preserve">Cemig</t>
  </si>
  <si>
    <t xml:space="preserve">1138Fotocopias e Heliograficas / A0Cópias de projetos</t>
  </si>
  <si>
    <t xml:space="preserve">Fotocopias e Heliograficas / A0</t>
  </si>
  <si>
    <t xml:space="preserve">Cópias de projetos</t>
  </si>
  <si>
    <t xml:space="preserve">1138Fotocopias e Heliograficas / A1Cópias de projetos</t>
  </si>
  <si>
    <t xml:space="preserve">Fotocopias e Heliograficas / A1</t>
  </si>
  <si>
    <t xml:space="preserve">1138Fotocopias e Heliograficas / A3Cópias de projetos</t>
  </si>
  <si>
    <t xml:space="preserve">Fotocopias e Heliograficas / A3</t>
  </si>
  <si>
    <t xml:space="preserve">1138Fotocopias e Heliograficas / A4Xerox</t>
  </si>
  <si>
    <t xml:space="preserve">Fotocopias e Heliograficas / A4</t>
  </si>
  <si>
    <t xml:space="preserve">Xerox</t>
  </si>
  <si>
    <t xml:space="preserve">1145Medicamentos EmergenciaMedicamentos</t>
  </si>
  <si>
    <t xml:space="preserve">Medicamentos Emergencia</t>
  </si>
  <si>
    <t xml:space="preserve">Medicamentos</t>
  </si>
  <si>
    <t xml:space="preserve">1151Apontador / AlmoxarifeAlmoxarife</t>
  </si>
  <si>
    <t xml:space="preserve">Apontador / Almoxarife</t>
  </si>
  <si>
    <t xml:space="preserve">Almoxarife</t>
  </si>
  <si>
    <t xml:space="preserve">1169Manutencao e Reposicao de EquipamentoManutenção de equipamentos</t>
  </si>
  <si>
    <t xml:space="preserve">Manutencao e Reposicao de Equipamento</t>
  </si>
  <si>
    <t xml:space="preserve">Manutenção de equipamentos</t>
  </si>
  <si>
    <t xml:space="preserve">1172Vale TransporteVale transporte 3 por dia</t>
  </si>
  <si>
    <t xml:space="preserve">Vale Transporte</t>
  </si>
  <si>
    <t xml:space="preserve">Vale transporte 3 por dia</t>
  </si>
  <si>
    <t xml:space="preserve">1175Despesas FinanceirasDespesas bancárias</t>
  </si>
  <si>
    <t xml:space="preserve">Despesas Financeiras</t>
  </si>
  <si>
    <t xml:space="preserve">Despesas bancárias</t>
  </si>
  <si>
    <t xml:space="preserve">1176IptuIPTU</t>
  </si>
  <si>
    <t xml:space="preserve">Iptu</t>
  </si>
  <si>
    <t xml:space="preserve">IPTU</t>
  </si>
  <si>
    <t xml:space="preserve">1180Consultoria e PlanejamentoGerenciamento e controle do orçamento</t>
  </si>
  <si>
    <t xml:space="preserve">Consultoria e Planejamento</t>
  </si>
  <si>
    <t xml:space="preserve">Gerenciamento e controle do orçamento</t>
  </si>
  <si>
    <t xml:space="preserve">1195Vistoria a Vizinhos e OutrosVistoria Cautelar</t>
  </si>
  <si>
    <t xml:space="preserve">Vistoria a Vizinhos e Outros</t>
  </si>
  <si>
    <t xml:space="preserve">Vistoria Cautelar</t>
  </si>
  <si>
    <t xml:space="preserve">1285Sarrafo Pinho 1x4"Locação da obra</t>
  </si>
  <si>
    <t xml:space="preserve">Sarrafo Pinho 1x4"</t>
  </si>
  <si>
    <t xml:space="preserve">1327Sarrafo Pinho 3a Construcao 2,5x5cmBandeja de proteção secundaria</t>
  </si>
  <si>
    <t xml:space="preserve">Sarrafo Pinho 3a Construcao 2,5x5cm</t>
  </si>
  <si>
    <t xml:space="preserve">Bandeja de proteção secundaria</t>
  </si>
  <si>
    <t xml:space="preserve">1492Haste de Terra 5/8x3mAterramento e Laudo do Elevador Cremalheira</t>
  </si>
  <si>
    <t xml:space="preserve">Haste de Terra 5/8x3m</t>
  </si>
  <si>
    <t xml:space="preserve">Aterramento e Laudo do Elevador Cremalheira</t>
  </si>
  <si>
    <t xml:space="preserve">1493Cabo de Cobre NU / 35 mmAterramento e Laudo do Elevador Cremalheira</t>
  </si>
  <si>
    <t xml:space="preserve">Cabo de Cobre NU / 35 mm</t>
  </si>
  <si>
    <t xml:space="preserve">4674Oculos Danny RJ Incolor CA 9722EPIs</t>
  </si>
  <si>
    <t xml:space="preserve">Oculos Danny RJ Incolor CA 9722</t>
  </si>
  <si>
    <t xml:space="preserve">EPIs</t>
  </si>
  <si>
    <t xml:space="preserve">4992EletricistaAterramento e Laudo do Elevador Cremalheira</t>
  </si>
  <si>
    <t xml:space="preserve">Eletricista</t>
  </si>
  <si>
    <t xml:space="preserve">5242EstagiarioEstagiário</t>
  </si>
  <si>
    <t xml:space="preserve">Estagiario</t>
  </si>
  <si>
    <t xml:space="preserve">Estagiário</t>
  </si>
  <si>
    <t xml:space="preserve">5243Operador de guinchoOperador de Guincho</t>
  </si>
  <si>
    <t xml:space="preserve">Operador de guincho</t>
  </si>
  <si>
    <t xml:space="preserve">Operador de Guincho</t>
  </si>
  <si>
    <t xml:space="preserve">5522Elaboração de manual do proprietárioManual do Proprietario</t>
  </si>
  <si>
    <t xml:space="preserve">Elaboração de manual do proprietário</t>
  </si>
  <si>
    <t xml:space="preserve">Manual do Proprietario</t>
  </si>
  <si>
    <t xml:space="preserve">5614Conector bimetálico #70mm2 Aterramento e Laudo do Elevador Cremalheira</t>
  </si>
  <si>
    <t xml:space="preserve">Conector bimetálico #70mm2 </t>
  </si>
  <si>
    <t xml:space="preserve">pc</t>
  </si>
  <si>
    <t xml:space="preserve">5677Mestre de obraMestre de obras</t>
  </si>
  <si>
    <t xml:space="preserve">Mestre de obra</t>
  </si>
  <si>
    <t xml:space="preserve">Mestre de obras</t>
  </si>
  <si>
    <t xml:space="preserve">5786Rateio de veiculoRateio das despesas com Carro da Empresa</t>
  </si>
  <si>
    <t xml:space="preserve">Rateio de veiculo</t>
  </si>
  <si>
    <t xml:space="preserve">Rateio das despesas com Carro da Empresa</t>
  </si>
  <si>
    <t xml:space="preserve">5804Operador de Elevador MistoOperador de Elevador Cremalheira</t>
  </si>
  <si>
    <t xml:space="preserve">Operador de Elevador Misto</t>
  </si>
  <si>
    <t xml:space="preserve">Operador de Elevador Cremalheira</t>
  </si>
  <si>
    <t xml:space="preserve">5858REGUA PEDR.AL U.GROS. REFORC2 M2X1C10 Ferramentas</t>
  </si>
  <si>
    <t xml:space="preserve">REGUA PEDR.AL U.GROS. REFORC2 M2X1C10 </t>
  </si>
  <si>
    <t xml:space="preserve">5869APLICADOR DE SILICONEFerramentas</t>
  </si>
  <si>
    <t xml:space="preserve">APLICADOR DE SILICONE</t>
  </si>
  <si>
    <t xml:space="preserve">5907marcação de eixosServiços de topografia</t>
  </si>
  <si>
    <t xml:space="preserve">marcação de eixos</t>
  </si>
  <si>
    <t xml:space="preserve">dia</t>
  </si>
  <si>
    <t xml:space="preserve">Serviços de topografia</t>
  </si>
  <si>
    <t xml:space="preserve">5914mesa e cadeira de escritorioMobiliário de obra (mesa, cadeiras, armários)</t>
  </si>
  <si>
    <t xml:space="preserve">mesa e cadeira de escritorio</t>
  </si>
  <si>
    <t xml:space="preserve">cj</t>
  </si>
  <si>
    <t xml:space="preserve">Mobiliário de obra (mesa, cadeiras, armários)</t>
  </si>
  <si>
    <t xml:space="preserve">5963Taxa / Vistoria para baixa de construçãoTaxas</t>
  </si>
  <si>
    <t xml:space="preserve">Taxa / Vistoria para baixa de construção</t>
  </si>
  <si>
    <t xml:space="preserve">Taxas</t>
  </si>
  <si>
    <t xml:space="preserve">5963Taxa / Exame de projeto de levantamentoTaxas</t>
  </si>
  <si>
    <t xml:space="preserve">Taxa / Exame de projeto de levantamento</t>
  </si>
  <si>
    <t xml:space="preserve">5963Taxa / Análise/Concessão de baixa de construçãoTaxas</t>
  </si>
  <si>
    <t xml:space="preserve">Taxa / Análise/Concessão de baixa de construção</t>
  </si>
  <si>
    <t xml:space="preserve">5963Taxa / Certidão de baixa de construçãoTaxas</t>
  </si>
  <si>
    <t xml:space="preserve">Taxa / Certidão de baixa de construção</t>
  </si>
  <si>
    <t xml:space="preserve">5963Taxa / Taxa de fiscalização de obras particularesTaxas</t>
  </si>
  <si>
    <t xml:space="preserve">Taxa / Taxa de fiscalização de obras particulares</t>
  </si>
  <si>
    <t xml:space="preserve">7164Técnico de segurança do trabalhoTécnico em Segurança do Trabalho 1/2 horario</t>
  </si>
  <si>
    <t xml:space="preserve">Técnico de segurança do trabalho</t>
  </si>
  <si>
    <t xml:space="preserve">Técnico em Segurança do Trabalho 1/2 horario</t>
  </si>
  <si>
    <t xml:space="preserve">7742Serviços de Empreitada  / Montagem de bandeja de proteção ( aparalixo)Bandeja principal plana e inclinada (aparalixo)</t>
  </si>
  <si>
    <t xml:space="preserve">Serviços de Empreitada  / Montagem de bandeja de proteção ( aparalixo)</t>
  </si>
  <si>
    <t xml:space="preserve">Bandeja principal plana e inclinada (aparalixo)</t>
  </si>
  <si>
    <t xml:space="preserve">7748Roubos e indenizaçõesIndenizações de equipamentos</t>
  </si>
  <si>
    <t xml:space="preserve">Roubos e indenizações</t>
  </si>
  <si>
    <t xml:space="preserve">Indenizações de equipamentos</t>
  </si>
  <si>
    <t xml:space="preserve">8121Complemento Salario de Técnico de Segurança do TrabalhoTécnico em Segurança do Trabalho 1/2 horario</t>
  </si>
  <si>
    <t xml:space="preserve">Complemento Salario de Técnico de Segurança do Trabalho</t>
  </si>
  <si>
    <t xml:space="preserve">8155Locação de Betoneira 400 Litros / com proteção na Norma NR12Betoneira 400 Lt - com proteção na Norma NR12</t>
  </si>
  <si>
    <t xml:space="preserve">Locação de Betoneira 400 Litros / com proteção na Norma NR12</t>
  </si>
  <si>
    <t xml:space="preserve">Betoneira 400 Lt - com proteção na Norma NR12</t>
  </si>
  <si>
    <t xml:space="preserve">8157Conjunto de Motor vibrador com Mangote 35Vibrador de imersão com mangote</t>
  </si>
  <si>
    <t xml:space="preserve">Conjunto de Motor vibrador com Mangote 35</t>
  </si>
  <si>
    <t xml:space="preserve">Vibrador de imersão com mangote</t>
  </si>
  <si>
    <t xml:space="preserve">8158Locação de Elevador MistoElevador Cremalheira (1 cabine)</t>
  </si>
  <si>
    <t xml:space="preserve">Locação de Elevador Misto</t>
  </si>
  <si>
    <t xml:space="preserve">Elevador Cremalheira (1 cabine)</t>
  </si>
  <si>
    <t xml:space="preserve">8159Guincho de ColunaGuincho de Coluna - com botão emergência e chave de acionamento</t>
  </si>
  <si>
    <t xml:space="preserve">Guincho de Coluna</t>
  </si>
  <si>
    <t xml:space="preserve">Guincho de Coluna - com botão emergência e chave de acionamento</t>
  </si>
  <si>
    <t xml:space="preserve">8160Serra PolicorteMáquina de cortar ferro - Policorte</t>
  </si>
  <si>
    <t xml:space="preserve">Serra Policorte</t>
  </si>
  <si>
    <t xml:space="preserve">Máquina de cortar ferro - Policorte</t>
  </si>
  <si>
    <t xml:space="preserve">8162Compactador CM20 tipo sapo mecânico Compactador CM20 tipo sapo mecânico</t>
  </si>
  <si>
    <t xml:space="preserve">Compactador CM20 tipo sapo mecânico </t>
  </si>
  <si>
    <t xml:space="preserve">Compactador CM20 tipo sapo mecânico</t>
  </si>
  <si>
    <t xml:space="preserve">8163Balancim / ManualBalancim Manual</t>
  </si>
  <si>
    <t xml:space="preserve">Balancim / Manual</t>
  </si>
  <si>
    <t xml:space="preserve">Balancim Manual</t>
  </si>
  <si>
    <t xml:space="preserve">8163Balancim / EletricoBalancim elétrico</t>
  </si>
  <si>
    <t xml:space="preserve">Balancim / Eletrico</t>
  </si>
  <si>
    <t xml:space="preserve">Balancim elétrico</t>
  </si>
  <si>
    <t xml:space="preserve">8164Serra Circular Marmore 220V PremiumSerra mármores</t>
  </si>
  <si>
    <t xml:space="preserve">Serra Circular Marmore 220V Premium</t>
  </si>
  <si>
    <t xml:space="preserve">Serra mármores</t>
  </si>
  <si>
    <t xml:space="preserve">8165Furadeira ElétricaFuradeira Eletrica de impacto</t>
  </si>
  <si>
    <t xml:space="preserve">Furadeira Elétrica</t>
  </si>
  <si>
    <t xml:space="preserve">Furadeira Eletrica de impacto</t>
  </si>
  <si>
    <t xml:space="preserve">8167Martelete / 10 KgMartelete 10 Kg</t>
  </si>
  <si>
    <t xml:space="preserve">Martelete / 10 Kg</t>
  </si>
  <si>
    <t xml:space="preserve">Martelete 10 Kg</t>
  </si>
  <si>
    <t xml:space="preserve">8167Martelete / 5 KgMartelete 5 kg</t>
  </si>
  <si>
    <t xml:space="preserve">Martelete / 5 Kg</t>
  </si>
  <si>
    <t xml:space="preserve">Martelete 5 kg</t>
  </si>
  <si>
    <t xml:space="preserve">8168Pistola ChumbadoraPistola chumbadora</t>
  </si>
  <si>
    <t xml:space="preserve">Pistola Chumbadora</t>
  </si>
  <si>
    <t xml:space="preserve">Pistola chumbadora</t>
  </si>
  <si>
    <t xml:space="preserve">8169Lixadeira PortatilLixadeira Portátil</t>
  </si>
  <si>
    <t xml:space="preserve">Lixadeira Portatil</t>
  </si>
  <si>
    <t xml:space="preserve">Lixadeira Portátil</t>
  </si>
  <si>
    <t xml:space="preserve">8170Andaime FachadeiroLocação de Andaime Fachadeiro</t>
  </si>
  <si>
    <t xml:space="preserve">Andaime Fachadeiro</t>
  </si>
  <si>
    <t xml:space="preserve">Locação de Andaime Fachadeiro</t>
  </si>
  <si>
    <t xml:space="preserve">8171Locação de lavadora de alta pressãoJateadora de Alta pressão</t>
  </si>
  <si>
    <t xml:space="preserve">Locação de lavadora de alta pressão</t>
  </si>
  <si>
    <t xml:space="preserve">Jateadora de Alta pressão</t>
  </si>
  <si>
    <t xml:space="preserve">9038Assistência jurídicaAssistência jurídica</t>
  </si>
  <si>
    <t xml:space="preserve">Assistência jurídica</t>
  </si>
  <si>
    <t xml:space="preserve">6564Laudo de AterramentoInstalação SPDA</t>
  </si>
  <si>
    <t xml:space="preserve">Laudo de Aterramento</t>
  </si>
  <si>
    <t xml:space="preserve">Instalação SPDA</t>
  </si>
  <si>
    <t xml:space="preserve">937Pontalete Pinus 3a. 7,5 x 7,5cm - NBR 7190:1997  Forma para Fundação</t>
  </si>
  <si>
    <t xml:space="preserve">Pontalete Pinus 3a. 7,5 x 7,5cm - NBR 7190:1997  </t>
  </si>
  <si>
    <t xml:space="preserve">Forma para Fundação</t>
  </si>
  <si>
    <t xml:space="preserve">1054Prego 18x30 - ABNT NBR 6627:1981 Forma para Fundação</t>
  </si>
  <si>
    <t xml:space="preserve">Prego 18x30 - ABNT NBR 6627:1981 </t>
  </si>
  <si>
    <t xml:space="preserve">1206Aco CA-50/60 - NBR 7480Armação aço CA-50/60 (média dos diâmetros)</t>
  </si>
  <si>
    <t xml:space="preserve">Aco CA-50/60 - NBR 7480</t>
  </si>
  <si>
    <t xml:space="preserve">Armação aço CA-50/60 (média dos diâmetros)</t>
  </si>
  <si>
    <t xml:space="preserve">1316Compensado 220x110x17 Plastificado - NBR ISO 12466-1:2012  Forma para Fundação</t>
  </si>
  <si>
    <t xml:space="preserve">Compensado 220x110x17 Plastificado - NBR ISO 12466-1:2012  </t>
  </si>
  <si>
    <t xml:space="preserve">5213Bomba de Concreto - NBR 14931:2004Concreto usinado Fck = 25 Mpa Bombeado</t>
  </si>
  <si>
    <t xml:space="preserve">Bomba de Concreto - NBR 14931:2004</t>
  </si>
  <si>
    <t xml:space="preserve">Concreto usinado Fck = 25 Mpa Bombeado</t>
  </si>
  <si>
    <t xml:space="preserve">5961ARAME PG-18 (D=4,2 MM) - NBR 5589:2012  Armação aço CA-50/60 (média dos diâmetros)</t>
  </si>
  <si>
    <t xml:space="preserve">ARAME PG-18 (D=4,2 MM) - NBR 5589:2012  </t>
  </si>
  <si>
    <t xml:space="preserve">6744ARAME PG 7 BATIDO/RECOZIDO/TORCIDO - NBR 5589:2012 Forma para Fundação</t>
  </si>
  <si>
    <t xml:space="preserve">ARAME PG 7 BATIDO/RECOZIDO/TORCIDO - NBR 5589:2012 </t>
  </si>
  <si>
    <t xml:space="preserve">4696Caçamba de EntulhoCarga e transporte de material excedente</t>
  </si>
  <si>
    <t xml:space="preserve">Caçamba de Entulho</t>
  </si>
  <si>
    <t xml:space="preserve">Carga e transporte de material excedente</t>
  </si>
  <si>
    <t xml:space="preserve">5770Controle Tecnologico / Cura e Ruptura a compressãoControle Tecnológico - 3 CP por caminhão</t>
  </si>
  <si>
    <t xml:space="preserve">Controle Tecnologico / Cura e Ruptura a compressão</t>
  </si>
  <si>
    <t xml:space="preserve">Controle Tecnológico - 3 CP por caminhão</t>
  </si>
  <si>
    <t xml:space="preserve">5770Controle Tecnologico / Entrega de formas ou coleta de corpo de provaControle Tecnológico - 3 CP por caminhão</t>
  </si>
  <si>
    <t xml:space="preserve">Controle Tecnologico / Entrega de formas ou coleta de corpo de prova</t>
  </si>
  <si>
    <t xml:space="preserve">8114Serviço de Empreitada / Corte, Dobra e Montagem de Armação  - NBR 14931Armação aço CA-50/60 (média dos diâmetros)</t>
  </si>
  <si>
    <t xml:space="preserve">Serviço de Empreitada / Corte, Dobra e Montagem de Armação  - NBR 14931</t>
  </si>
  <si>
    <t xml:space="preserve">8115Serviço de Empreitada / Escavação de tubulão a Céu Aberto - Com MarteleteEscavação manual de fustes em material de 1ª categoria</t>
  </si>
  <si>
    <t xml:space="preserve">Serviço de Empreitada / Escavação de tubulão a Céu Aberto - Com Martelete</t>
  </si>
  <si>
    <t xml:space="preserve">Escavação manual de fustes em material de 1ª categoria</t>
  </si>
  <si>
    <t xml:space="preserve">8115Serviço de Empreitada / Escavação de Tubulão a Céu Aberto - Alargamento BaseAlargamento manual de bases em material de 1ª categoria</t>
  </si>
  <si>
    <t xml:space="preserve">Serviço de Empreitada / Escavação de Tubulão a Céu Aberto - Alargamento Base</t>
  </si>
  <si>
    <t xml:space="preserve">Alargamento manual de bases em material de 1ª categoria</t>
  </si>
  <si>
    <t xml:space="preserve">1ServenteConcreto usinado Fck = 25 Mpa Bombeado</t>
  </si>
  <si>
    <t xml:space="preserve">2PedreiroConcreto usinado Fck = 25 Mpa Bombeado</t>
  </si>
  <si>
    <t xml:space="preserve">934Ripa de Peroba de 5x1cmForma para Fundação</t>
  </si>
  <si>
    <t xml:space="preserve">Ripa de Peroba de 5x1cm</t>
  </si>
  <si>
    <t xml:space="preserve">1333Tabua Madeira 2,5x15 a 30cmForma para Fundação</t>
  </si>
  <si>
    <t xml:space="preserve">Tabua Madeira 2,5x15 a 30cm</t>
  </si>
  <si>
    <t xml:space="preserve">1403Desmoldante - NBR 5829:1984  Forma para Fundação</t>
  </si>
  <si>
    <t xml:space="preserve">Desmoldante - NBR 5829:1984  </t>
  </si>
  <si>
    <t xml:space="preserve">l</t>
  </si>
  <si>
    <t xml:space="preserve">7742Serviços de Empreitada  / Forma para Fundação - NBR 15696Forma para Fundação</t>
  </si>
  <si>
    <t xml:space="preserve">Serviços de Empreitada  / Forma para Fundação - NBR 15696</t>
  </si>
  <si>
    <t xml:space="preserve">5761Serviço de TerraplenagemCarga e transporte de material excedente</t>
  </si>
  <si>
    <t xml:space="preserve">Serviço de Terraplenagem</t>
  </si>
  <si>
    <t xml:space="preserve">6385Mobilização e desmobilização de equipamento para estaca HeliceMobilização e desmobilização de equipe e equipamento</t>
  </si>
  <si>
    <t xml:space="preserve">Mobilização e desmobilização de equipamento para estaca Helice</t>
  </si>
  <si>
    <t xml:space="preserve">Mobilização e desmobilização de equipe e equipamento</t>
  </si>
  <si>
    <t xml:space="preserve">7761Serviço de empreitada / Perfuração de estaca Hélice Ø 0,60 mPerfuração de Estaca  Ø 0,60 m</t>
  </si>
  <si>
    <t xml:space="preserve">Serviço de empreitada / Perfuração de estaca Hélice Ø 0,60 m</t>
  </si>
  <si>
    <t xml:space="preserve">Perfuração de Estaca  Ø 0,60 m</t>
  </si>
  <si>
    <t xml:space="preserve">7761Serviço de empreitada / Perfuração de estaca Hélice Ø 0,70 mPerfuração de Estaca  Ø 0,70 m</t>
  </si>
  <si>
    <t xml:space="preserve">Serviço de empreitada / Perfuração de estaca Hélice Ø 0,70 m</t>
  </si>
  <si>
    <t xml:space="preserve">Perfuração de Estaca  Ø 0,70 m</t>
  </si>
  <si>
    <t xml:space="preserve">8114Serviço de Empreitada / Montagem de armaduraArmação aço CA-50/60 (média dos diâmetros)</t>
  </si>
  <si>
    <t xml:space="preserve">Serviço de Empreitada / Montagem de armadura</t>
  </si>
  <si>
    <t xml:space="preserve">1140Extintor PQS (Pó Químico Seco ) ABC 4KG - Não Automotivo - NBR 12962Instalação provisória de incêndio</t>
  </si>
  <si>
    <t xml:space="preserve">Extintor PQS (Pó Químico Seco ) ABC 4KG - Não Automotivo - NBR 12962</t>
  </si>
  <si>
    <t xml:space="preserve">Instalação provisória de incêndio</t>
  </si>
  <si>
    <t xml:space="preserve">1090Instalacao Provisoria de EnergiaInstalações provisórias de luz</t>
  </si>
  <si>
    <t xml:space="preserve">Instalacao Provisoria de Energia</t>
  </si>
  <si>
    <t xml:space="preserve">Instalações provisórias de luz</t>
  </si>
  <si>
    <t xml:space="preserve">1484Mao de Obra Instalacao Sistema Para-RaioInstalação SPDA</t>
  </si>
  <si>
    <t xml:space="preserve">Mao de Obra Instalacao Sistema Para-Raio</t>
  </si>
  <si>
    <t xml:space="preserve">1507Instalacao Rede de AguaInstalações provisórias de água/esgoto</t>
  </si>
  <si>
    <t xml:space="preserve">Instalacao Rede de Agua</t>
  </si>
  <si>
    <t xml:space="preserve">Instalações provisórias de água/esgoto</t>
  </si>
  <si>
    <t xml:space="preserve">6327Extintor AP 10L - NBR 12962:1996 Emenda 3:1998  Instalação provisória de incêndio</t>
  </si>
  <si>
    <t xml:space="preserve">Extintor AP 10L - NBR 12962:1996 Emenda 3:1998  </t>
  </si>
  <si>
    <t xml:space="preserve">5039Concreto Usinado FcK= 200 Kgf/cm² - NBR 12655Concretagem de Tubulão Fck =20 MPa Bombeado</t>
  </si>
  <si>
    <t xml:space="preserve">Concreto Usinado FcK= 200 Kgf/cm² - NBR 12655</t>
  </si>
  <si>
    <t xml:space="preserve">Concretagem de Tubulão Fck =20 MPa Bombeado</t>
  </si>
  <si>
    <t xml:space="preserve">5213Bomba de Concreto - NBR 14931:2004Concretagem de Tubulão Fck =20 MPa Bombeado</t>
  </si>
  <si>
    <t xml:space="preserve">5039Concreto Usinado FcK= 200 Kgf/cm² - NBR 12655Concretagem de Estaca Fck =20 MPa Bombeado</t>
  </si>
  <si>
    <t xml:space="preserve">Concretagem de Estaca Fck =20 MPa Bombeado</t>
  </si>
  <si>
    <t xml:space="preserve">5213Bomba de Concreto - NBR 14931:2004Concretagem de Estaca Fck =20 MPa Bombeado</t>
  </si>
  <si>
    <t xml:space="preserve">1ServenteConcretagem de Tubulão Fck =20 MPa Bombeado</t>
  </si>
  <si>
    <t xml:space="preserve">5210Locação de Retro escavadeiraLocação de Retro escavadeira</t>
  </si>
  <si>
    <t xml:space="preserve">Locação de Retro escavadeira</t>
  </si>
  <si>
    <t xml:space="preserve">1ServenteConcretagem de Estaca Fck =20 MPa Bombeado</t>
  </si>
  <si>
    <t xml:space="preserve">6142Distanciador circular - NBR 6627:2012  Armação aço CA-50/60 (média dos diâmetros)</t>
  </si>
  <si>
    <t xml:space="preserve">Distanciador circular - NBR 6627:2012  </t>
  </si>
  <si>
    <t xml:space="preserve">7751Concreto Usinado FCK=300 Kgf/cm2 - NBR 12655Concreto usinado Fck = 30 Mpa Bombeado</t>
  </si>
  <si>
    <t xml:space="preserve">Concreto Usinado FCK=300 Kgf/cm2 - NBR 12655</t>
  </si>
  <si>
    <t xml:space="preserve">Concreto usinado Fck = 30 Mpa Bombeado</t>
  </si>
  <si>
    <t xml:space="preserve">8115Serviço de Empreitada / Escavação de vala  ate 2 mEscavação manual de valas até 2,00 m</t>
  </si>
  <si>
    <t xml:space="preserve">Serviço de Empreitada / Escavação de vala  ate 2 m</t>
  </si>
  <si>
    <t xml:space="preserve">Escavação manual de valas até 2,00 m</t>
  </si>
  <si>
    <t xml:space="preserve">1001Cimento CPII 32 Portland Lastro de concreto magro Fck = 9 MPa</t>
  </si>
  <si>
    <t xml:space="preserve">Cimento CPII 32 Portland </t>
  </si>
  <si>
    <t xml:space="preserve">Lastro de concreto magro Fck = 9 MPa</t>
  </si>
  <si>
    <t xml:space="preserve">937Pontalete Pinus 3a. 7,5 x 7,5cm - NBR 7190:1997  Forma para fundação em tabua</t>
  </si>
  <si>
    <t xml:space="preserve">Forma para fundação em tabua</t>
  </si>
  <si>
    <t xml:space="preserve">1004Brita 1 (9,5 a 19 mm) - NBR 7211Lastro de concreto magro Fck = 9 MPa</t>
  </si>
  <si>
    <t xml:space="preserve">Brita 1 (9,5 a 19 mm) - NBR 7211</t>
  </si>
  <si>
    <t xml:space="preserve">1054Prego 18x30 - ABNT NBR 6627:1981 Forma para fundação em tabua</t>
  </si>
  <si>
    <t xml:space="preserve">1316Compensado 220x110x17 Plastificado - NBR ISO 12466-1:2012  Forma para fundação em tabua</t>
  </si>
  <si>
    <t xml:space="preserve">1367Areia Media - NBR 7211Lastro de concreto magro Fck = 9 MPa</t>
  </si>
  <si>
    <t xml:space="preserve">Areia Media - NBR 7211</t>
  </si>
  <si>
    <t xml:space="preserve">t</t>
  </si>
  <si>
    <t xml:space="preserve">5213Bomba de Concreto - NBR 14931:2004Concreto usinado Fck = 30 Mpa Bombeado</t>
  </si>
  <si>
    <t xml:space="preserve">6744ARAME PG 7 BATIDO/RECOZIDO/TORCIDO - NBR 5589:2012 Forma para fundação em tabua</t>
  </si>
  <si>
    <t xml:space="preserve">1ServenteApiloamento</t>
  </si>
  <si>
    <t xml:space="preserve">Apiloamento</t>
  </si>
  <si>
    <t xml:space="preserve">2PedreiroLastro de concreto magro Fck = 9 MPa</t>
  </si>
  <si>
    <t xml:space="preserve">934Ripa de Peroba de 5x1cmForma para fundação em tabua</t>
  </si>
  <si>
    <t xml:space="preserve">1333Tabua Madeira 2,5x15 a 30cmForma para fundação em tabua</t>
  </si>
  <si>
    <t xml:space="preserve">1403Desmoldante - NBR 5829:1984  Forma para fundação em tabua</t>
  </si>
  <si>
    <t xml:space="preserve">7742Serviços de Empreitada  / Forma para Fundação - NBR 15696Forma para fundação em tabua</t>
  </si>
  <si>
    <t xml:space="preserve">7236Projetos de Sistemas PrediaisProjetos de Sistemas Prediais (Elétricos, Telecomunicações, SPDA, Hidrossanitários, incendio)</t>
  </si>
  <si>
    <t xml:space="preserve">Projetos de Sistemas Prediais</t>
  </si>
  <si>
    <t xml:space="preserve">Projetos de Sistemas Prediais (Elétricos, Telecomunicações, SPDA, Hidrossanitários, incendio)</t>
  </si>
  <si>
    <t xml:space="preserve">7751Concreto Usinado FCK=300 Kgf/cm2 - NBR 12655Concreto usinado Fck = 30 MPa Bombeado</t>
  </si>
  <si>
    <t xml:space="preserve">Concreto usinado Fck = 30 MPa Bombeado</t>
  </si>
  <si>
    <t xml:space="preserve">8599Projeto de compatibilização em BIMProjeto de compatibilização em BIM</t>
  </si>
  <si>
    <t xml:space="preserve">Projeto de compatibilização em BIM</t>
  </si>
  <si>
    <t xml:space="preserve">9125Concreto Usinado FcK= 350 Kgf/cm² - NBR 12655Concreto usinado Fck = 35 MPa Bombeado</t>
  </si>
  <si>
    <t xml:space="preserve">Concreto Usinado FcK= 350 Kgf/cm² - NBR 12655</t>
  </si>
  <si>
    <t xml:space="preserve">Concreto usinado Fck = 35 MPa Bombeado</t>
  </si>
  <si>
    <t xml:space="preserve">5213Bomba de Concreto - NBR 14931:2004Concreto usinado Fck = 30 MPa Bombeado</t>
  </si>
  <si>
    <t xml:space="preserve">1113Projeto PaisagismoProjeto de Paisagismo</t>
  </si>
  <si>
    <t xml:space="preserve">Projeto Paisagismo</t>
  </si>
  <si>
    <t xml:space="preserve">Projeto de Paisagismo</t>
  </si>
  <si>
    <t xml:space="preserve">1115Outros ProjetosProjeto  Detalhamento</t>
  </si>
  <si>
    <t xml:space="preserve">Outros Projetos</t>
  </si>
  <si>
    <t xml:space="preserve">Projeto  Detalhamento</t>
  </si>
  <si>
    <t xml:space="preserve">1120Projeto HumanizacaoPespectivas/ planta humanizada</t>
  </si>
  <si>
    <t xml:space="preserve">Projeto Humanizacao</t>
  </si>
  <si>
    <t xml:space="preserve">Pespectivas/ planta humanizada</t>
  </si>
  <si>
    <t xml:space="preserve">7742Serviços de Empreitada  / Forma Convencional para Estrutura - MO + MAT -  NBR 15696Forma compensado plastificado 18 mm. - reap. 10X</t>
  </si>
  <si>
    <t xml:space="preserve">Serviços de Empreitada  / Forma Convencional para Estrutura - MO + MAT -  NBR 15696</t>
  </si>
  <si>
    <t xml:space="preserve">Forma compensado plastificado 18 mm. - reap. 10X</t>
  </si>
  <si>
    <t xml:space="preserve">7742Serviços de Empreitada  /  Lançamento e sarrafeamento de piso  - NBR 9817Lançamento e sarrafeamento de piso</t>
  </si>
  <si>
    <t xml:space="preserve">Serviços de Empreitada  /  Lançamento e sarrafeamento de piso  - NBR 9817</t>
  </si>
  <si>
    <t xml:space="preserve">Lançamento e sarrafeamento de piso</t>
  </si>
  <si>
    <t xml:space="preserve">6517Tijolo Ceramico Furado 19x19x29 NBR 15270-3Alvenaria de bloco cerâmico - 19x19x29 cm</t>
  </si>
  <si>
    <t xml:space="preserve">Tijolo Ceramico Furado 19x19x29 NBR 15270-3</t>
  </si>
  <si>
    <t xml:space="preserve">Alvenaria de bloco cerâmico - 19x19x29 cm</t>
  </si>
  <si>
    <t xml:space="preserve">8114Serviço de Empreitada / Corte, Dobra e Montagem de Armação  - NBR 14931Vergas e contra-vergas</t>
  </si>
  <si>
    <t xml:space="preserve">Vergas e contra-vergas</t>
  </si>
  <si>
    <t xml:space="preserve">1001Cimento CPII 32 Portland Alvenaria em tijolo cerâmico - 14x19x29 cm</t>
  </si>
  <si>
    <t xml:space="preserve">Alvenaria em tijolo cerâmico - 14x19x29 cm</t>
  </si>
  <si>
    <t xml:space="preserve">7761Serviço de empreitada / EncunhamentoMão de obra de encunhamento</t>
  </si>
  <si>
    <t xml:space="preserve">Serviço de empreitada / Encunhamento</t>
  </si>
  <si>
    <t xml:space="preserve">Mão de obra de encunhamento</t>
  </si>
  <si>
    <t xml:space="preserve">1002Massical - NBR 7175Alvenaria em tijolo cerâmico - 14x19x29 cm</t>
  </si>
  <si>
    <t xml:space="preserve">Massical - NBR 7175</t>
  </si>
  <si>
    <t xml:space="preserve">sc</t>
  </si>
  <si>
    <t xml:space="preserve">1004Brita 1 (9,5 a 19 mm) - NBR 7211Vergas e contra-vergas</t>
  </si>
  <si>
    <t xml:space="preserve">1054Prego 18x30 - ABNT NBR 6627:1981 Vergas e contra-vergas</t>
  </si>
  <si>
    <t xml:space="preserve">1206Aco CA-50/60 - NBR 7480Vergas e contra-vergas</t>
  </si>
  <si>
    <t xml:space="preserve">1219Arame Recozido Torcido BWG 18 - NBR 5589:2012  Vergas e contra-vergas</t>
  </si>
  <si>
    <t xml:space="preserve">Arame Recozido Torcido BWG 18 - NBR 5589:2012  </t>
  </si>
  <si>
    <t xml:space="preserve">1367Areia Media - NBR 7211Alvenaria em tijolo cerâmico - 14x19x29 cm</t>
  </si>
  <si>
    <t xml:space="preserve">1571Tijolo Ceramico Furado 14x19x29 - NBR 15270-3:2005 - unAlvenaria em tijolo cerâmico - 14x19x29 cm</t>
  </si>
  <si>
    <t xml:space="preserve">Tijolo Ceramico Furado 14x19x29 - NBR 15270-3:2005 - un</t>
  </si>
  <si>
    <t xml:space="preserve">1ServenteVergas e contra-vergas</t>
  </si>
  <si>
    <t xml:space="preserve">2PedreiroVergas e contra-vergas</t>
  </si>
  <si>
    <t xml:space="preserve">1285Sarrafo Pinho 1x4"Vergas e contra-vergas</t>
  </si>
  <si>
    <t xml:space="preserve">7742Serviços de Empreitada  / Serviço de empreitada de Alvenaria de 09 a 14 cm - Tijolo CerâmicoMão de obra alvenaria de bloco cerâmico</t>
  </si>
  <si>
    <t xml:space="preserve">Serviços de Empreitada  / Serviço de empreitada de Alvenaria de 09 a 14 cm - Tijolo Cerâmico</t>
  </si>
  <si>
    <t xml:space="preserve">Mão de obra alvenaria de bloco cerâmico</t>
  </si>
  <si>
    <t xml:space="preserve">7742Serviços de Empreitada  / Serviço de empreitada de Alvenaria de 19 cm- Tijolo CerâmicoMão de obra alvenaria de bloco cerâmico</t>
  </si>
  <si>
    <t xml:space="preserve">Serviços de Empreitada  / Serviço de empreitada de Alvenaria de 19 cm- Tijolo Cerâmico</t>
  </si>
  <si>
    <t xml:space="preserve">1001Cimento CPII 32 Portland Alvenaria em tijolo cerâmico - 09x19x29 cm</t>
  </si>
  <si>
    <t xml:space="preserve">Alvenaria em tijolo cerâmico - 09x19x29 cm</t>
  </si>
  <si>
    <t xml:space="preserve">937Pontalete Pinus 3a. 7,5 x 7,5cm - NBR 7190:1997  Almoxarifado (12 x5 m) - Sob laje</t>
  </si>
  <si>
    <t xml:space="preserve">Almoxarifado (12 x5 m) - Sob laje</t>
  </si>
  <si>
    <t xml:space="preserve">964Aguarrás - NBR 14725Almoxarifado (12 x5 m) - Sob laje</t>
  </si>
  <si>
    <t xml:space="preserve">Aguarrás - NBR 14725</t>
  </si>
  <si>
    <t xml:space="preserve">1060Corrente Sold.Zin 05mm - NBR 9358:2013Materiais complementares de Canteiro</t>
  </si>
  <si>
    <t xml:space="preserve">Corrente Sold.Zin 05mm - NBR 9358:2013</t>
  </si>
  <si>
    <t xml:space="preserve">Materiais complementares de Canteiro</t>
  </si>
  <si>
    <t xml:space="preserve">1065Cadeado 30mm - NBR 15271Materiais complementares de Canteiro</t>
  </si>
  <si>
    <t xml:space="preserve">Cadeado 30mm - NBR 15271</t>
  </si>
  <si>
    <t xml:space="preserve">1314Tabua Pinus 300m x 30cm x 2,5cm - NBR 7190:1997  Almoxarifado (12 x5 m) - Sob laje</t>
  </si>
  <si>
    <t xml:space="preserve">Tabua Pinus 300m x 30cm x 2,5cm - NBR 7190:1997  </t>
  </si>
  <si>
    <t xml:space="preserve">1367Areia Media - NBR 7211Alvenaria em tijolo cerâmico - 09x19x29 cm</t>
  </si>
  <si>
    <t xml:space="preserve">2077Vaso Sanitario - NBR 8160:1999  Materiais complementares de Canteiro</t>
  </si>
  <si>
    <t xml:space="preserve">Vaso Sanitario - NBR 8160:1999  </t>
  </si>
  <si>
    <t xml:space="preserve">4693Prego 17x21 - 2x11- NBR 6627:1981 Almoxarifado (12 x5 m) - Sob laje</t>
  </si>
  <si>
    <t xml:space="preserve">Prego 17x21 - 2x11- NBR 6627:1981 </t>
  </si>
  <si>
    <t xml:space="preserve">4774Tijolo Ceramico Furado 09x19x29 - NBR 15270-3:2005  Alvenaria em tijolo cerâmico - 09x19x29 cm</t>
  </si>
  <si>
    <t xml:space="preserve">Tijolo Ceramico Furado 09x19x29 - NBR 15270-3:2005  </t>
  </si>
  <si>
    <t xml:space="preserve">5232Argamassa Expansiva para Alvenaria - NBR 7200Encunhamento</t>
  </si>
  <si>
    <t xml:space="preserve">Argamassa Expansiva para Alvenaria - NBR 7200</t>
  </si>
  <si>
    <t xml:space="preserve">Encunhamento</t>
  </si>
  <si>
    <t xml:space="preserve">6017Tela Fachadeiro 3x50m Branca - NBR 13041:2004Refeitório ( 6 x 10 m ) sob laje</t>
  </si>
  <si>
    <t xml:space="preserve">Tela Fachadeiro 3x50m Branca - NBR 13041:2004</t>
  </si>
  <si>
    <t xml:space="preserve">Refeitório ( 6 x 10 m ) sob laje</t>
  </si>
  <si>
    <t xml:space="preserve">6995Tabua Pinus 300x15x2,5 - NBR 7190:1997Almoxarifado (12 x5 m) - Sob laje</t>
  </si>
  <si>
    <t xml:space="preserve">Tabua Pinus 300x15x2,5 - NBR 7190:1997</t>
  </si>
  <si>
    <t xml:space="preserve">7049Esmalte Sintético Brilhante - Cor Branco Neve - NBR 15494:2010Almoxarifado (12 x5 m) - Sob laje</t>
  </si>
  <si>
    <t xml:space="preserve">Esmalte Sintético Brilhante - Cor Branco Neve - NBR 15494:2010</t>
  </si>
  <si>
    <t xml:space="preserve">7276Torneira Jardim 1/2 - NBR 6452Materiais complementares de Canteiro</t>
  </si>
  <si>
    <t xml:space="preserve">Torneira Jardim 1/2 - NBR 6452</t>
  </si>
  <si>
    <t xml:space="preserve">5212Compensado 220x110x15 Plastificado Almoxarifado (12 x5 m) - Sob laje</t>
  </si>
  <si>
    <t xml:space="preserve">Compensado 220x110x15 Plastificado </t>
  </si>
  <si>
    <t xml:space="preserve">1ServenteAlmoxarifado (12 x5 m) - Sob laje</t>
  </si>
  <si>
    <t xml:space="preserve">651Caixa Descarga Externa C-4S SobreporMateriais complementares de Canteiro</t>
  </si>
  <si>
    <t xml:space="preserve">Caixa Descarga Externa C-4S Sobrepor</t>
  </si>
  <si>
    <t xml:space="preserve">1285Sarrafo Pinho 1x4"Refeitório ( 6 x 10 m ) sob laje</t>
  </si>
  <si>
    <t xml:space="preserve">1346Dobradica 4"x2.1/2"Materiais complementares de Canteiro</t>
  </si>
  <si>
    <t xml:space="preserve">Dobradica 4"x2.1/2"</t>
  </si>
  <si>
    <t xml:space="preserve">2083Lavatorio PopularMateriais complementares de Canteiro</t>
  </si>
  <si>
    <t xml:space="preserve">Lavatorio Popular</t>
  </si>
  <si>
    <t xml:space="preserve">7742Serviços de Empreitada  / Forma para Barração de obraAlmoxarifado (12 x5 m) - Sob laje</t>
  </si>
  <si>
    <t xml:space="preserve">Serviços de Empreitada  / Forma para Barração de obra</t>
  </si>
  <si>
    <t xml:space="preserve">6399Porcelanato 80 x 80 PortobelloPiso em porcelanato 80x80 cm , Doppio Nuvola bege, marca Level - sala, cozinha,lavabo</t>
  </si>
  <si>
    <t xml:space="preserve">Porcelanato 80 x 80 Portobello</t>
  </si>
  <si>
    <t xml:space="preserve">Piso em porcelanato 80x80 cm , Doppio Nuvola bege, marca Level - sala, cozinha,lavabo</t>
  </si>
  <si>
    <t xml:space="preserve">6417Cerâmica 30 x 60  / Retificada BrilhanteEspala em Cerâmica 30x60 cm</t>
  </si>
  <si>
    <t xml:space="preserve">Cerâmica 30 x 60  / Retificada Brilhante</t>
  </si>
  <si>
    <t xml:space="preserve">Espala em Cerâmica 30x60 cm</t>
  </si>
  <si>
    <t xml:space="preserve">8290Porcelanato Cetim Bianco 60x60 Acabamento Natural Portobello - ABNT NBR 15463Porcelanato Aerado Cetim Bianco Portobello - 60x60 cm</t>
  </si>
  <si>
    <t xml:space="preserve">Porcelanato Cetim Bianco 60x60 Acabamento Natural Portobello - ABNT NBR 15463</t>
  </si>
  <si>
    <t xml:space="preserve">Porcelanato Aerado Cetim Bianco Portobello - 60x60 cm</t>
  </si>
  <si>
    <t xml:space="preserve">8389PORTA LISA COLMEIA BRANCO 82X210X3,5CM JG BAT KIT DE CORRER 9,8X3,2CM - NBR 15930Kit Porta pronta de correr em madeira branca 80 x 210 cm - Pormade</t>
  </si>
  <si>
    <t xml:space="preserve">PORTA LISA COLMEIA BRANCO 82X210X3,5CM JG BAT KIT DE CORRER 9,8X3,2CM - NBR 15930</t>
  </si>
  <si>
    <t xml:space="preserve">Kit Porta pronta de correr em madeira branca 80 x 210 cm - Pormade</t>
  </si>
  <si>
    <t xml:space="preserve">1554Grama Esmeralda - NBR 9781Plantio de grama sobre laje</t>
  </si>
  <si>
    <t xml:space="preserve">Grama Esmeralda - NBR 9781</t>
  </si>
  <si>
    <t xml:space="preserve">Plantio de grama sobre laje</t>
  </si>
  <si>
    <t xml:space="preserve">1560AlçapaoAlçapão em metalon 70 x 70 cm</t>
  </si>
  <si>
    <t xml:space="preserve">Alçapao</t>
  </si>
  <si>
    <t xml:space="preserve">Alçapão em metalon 70 x 70 cm</t>
  </si>
  <si>
    <t xml:space="preserve">1912Pastilha Cerâmica NBR 15463Piso Pastilha 5x5 cm portobello barlavento - piscina</t>
  </si>
  <si>
    <t xml:space="preserve">Pastilha Cerâmica NBR 15463</t>
  </si>
  <si>
    <t xml:space="preserve">Piso Pastilha 5x5 cm portobello barlavento - piscina</t>
  </si>
  <si>
    <t xml:space="preserve">1912Pastilha Cerâmica NBR 15463 / cor GrafitePastilha cerâmica 5x5 cm cor grafite</t>
  </si>
  <si>
    <t xml:space="preserve">Pastilha Cerâmica NBR 15463 / cor Grafite</t>
  </si>
  <si>
    <t xml:space="preserve">Pastilha cerâmica 5x5 cm cor grafite</t>
  </si>
  <si>
    <t xml:space="preserve">4696Caçamba de EntulhoRetirada de entulho</t>
  </si>
  <si>
    <t xml:space="preserve">Retirada de entulho</t>
  </si>
  <si>
    <t xml:space="preserve">5365Espaçador plástico tipo cruzeta de 3mm - NBR 6118Piso em porcelanato 80x80 cm , Doppio Nuvola bege, marca Level - sala, cozinha,lavabo</t>
  </si>
  <si>
    <t xml:space="preserve">Espaçador plástico tipo cruzeta de 3mm - NBR 6118</t>
  </si>
  <si>
    <t xml:space="preserve">5593Acabamento reto / polimento de espessura granitoDegraus e espelhos em granito Branco Siena</t>
  </si>
  <si>
    <t xml:space="preserve">Acabamento reto / polimento de espessura granito</t>
  </si>
  <si>
    <t xml:space="preserve">Degraus e espelhos em granito Branco Siena</t>
  </si>
  <si>
    <t xml:space="preserve">5595Rebaixo de espessura 2 x 1 Aduela em mármore Bege Bahia - elevador</t>
  </si>
  <si>
    <t xml:space="preserve">Rebaixo de espessura 2 x 1 </t>
  </si>
  <si>
    <t xml:space="preserve">Aduela em mármore Bege Bahia - elevador</t>
  </si>
  <si>
    <t xml:space="preserve">5597Furo de torneiraTorneira de mesa bica alta Linha Lotus</t>
  </si>
  <si>
    <t xml:space="preserve">Furo de torneira</t>
  </si>
  <si>
    <t xml:space="preserve">Torneira de mesa bica alta Linha Lotus</t>
  </si>
  <si>
    <t xml:space="preserve">5601Espatula 4" - NBR ISO 7215:2009 Limpeza final</t>
  </si>
  <si>
    <t xml:space="preserve">Espatula 4" - NBR ISO 7215:2009 </t>
  </si>
  <si>
    <t xml:space="preserve">Limpeza final</t>
  </si>
  <si>
    <t xml:space="preserve">5923CE. 30, 0FCK.C.B1.28D. 10+-2 - NBR 7212:2012 / BombeadoPiso em concreto armado polido h=14 cm</t>
  </si>
  <si>
    <t xml:space="preserve">CE. 30, 0FCK.C.B1.28D. 10+-2 - NBR 7212:2012 / Bombeado</t>
  </si>
  <si>
    <t xml:space="preserve">Piso em concreto armado polido h=14 cm</t>
  </si>
  <si>
    <t xml:space="preserve">5996INSTALACAO ELETRICA / TELEFONIA - (MAT)Instalação elétrica/telefonia</t>
  </si>
  <si>
    <t xml:space="preserve">INSTALACAO ELETRICA / TELEFONIA - (MAT)</t>
  </si>
  <si>
    <t xml:space="preserve">Instalação elétrica/telefonia</t>
  </si>
  <si>
    <t xml:space="preserve">6173Material para instalação de rede de Prevenção e Combate a incendioInstalações de incêndio</t>
  </si>
  <si>
    <t xml:space="preserve">Material para instalação de rede de Prevenção e Combate a incendio</t>
  </si>
  <si>
    <t xml:space="preserve">Instalações de incêndio</t>
  </si>
  <si>
    <t xml:space="preserve">6174Serviço de infra estrutura para ar condicionado ( MAT+ MO)Infra estrutura dos sistemas de climatização e ventilação</t>
  </si>
  <si>
    <t xml:space="preserve">Serviço de infra estrutura para ar condicionado ( MAT+ MO)</t>
  </si>
  <si>
    <t xml:space="preserve">Infra estrutura dos sistemas de climatização e ventilação</t>
  </si>
  <si>
    <t xml:space="preserve">6403Espaçador plástico tipo cruzeta de 2mm Revestimento em Cerâmica 30x60 cm</t>
  </si>
  <si>
    <t xml:space="preserve">Espaçador plástico tipo cruzeta de 2mm </t>
  </si>
  <si>
    <t xml:space="preserve">Revestimento em Cerâmica 30x60 cm</t>
  </si>
  <si>
    <t xml:space="preserve">6425Fechadura para porta de correrFechadura para porta de correr - Imab ou similar</t>
  </si>
  <si>
    <t xml:space="preserve">Fechadura para porta de correr</t>
  </si>
  <si>
    <t xml:space="preserve">Fechadura para porta de correr - Imab ou similar</t>
  </si>
  <si>
    <t xml:space="preserve">6427Complemento de Salarios Oficial / EletricistaInstalação elétrica/telefonia</t>
  </si>
  <si>
    <t xml:space="preserve">Complemento de Salarios Oficial / Eletricista</t>
  </si>
  <si>
    <t xml:space="preserve">6427Complemento de Salarios Oficial / BombeiroInstalação hidráulica água fria/ esgoto/aguas pluviais</t>
  </si>
  <si>
    <t xml:space="preserve">Complemento de Salarios Oficial / Bombeiro</t>
  </si>
  <si>
    <t xml:space="preserve">Instalação hidráulica água fria/ esgoto/aguas pluviais</t>
  </si>
  <si>
    <t xml:space="preserve">6490Serviço de telefoniaServiço de telefonia</t>
  </si>
  <si>
    <t xml:space="preserve">Serviço de telefonia</t>
  </si>
  <si>
    <t xml:space="preserve">7089Piso em Granito / Preto São GabrielPiso em granito Preto São Gabriel - Elevador</t>
  </si>
  <si>
    <t xml:space="preserve">Piso em Granito / Preto São Gabriel</t>
  </si>
  <si>
    <t xml:space="preserve">Piso em granito Preto São Gabriel - Elevador</t>
  </si>
  <si>
    <t xml:space="preserve">7089Piso em Granito / Branco SienaPiso em granito Branco Siena</t>
  </si>
  <si>
    <t xml:space="preserve">Piso em Granito / Branco Siena</t>
  </si>
  <si>
    <t xml:space="preserve">Piso em granito Branco Siena</t>
  </si>
  <si>
    <t xml:space="preserve">7092Ladrilho Hidráulico 16 quadros naturalLadrilho hidráulico 16 quadros cor natural</t>
  </si>
  <si>
    <t xml:space="preserve">Ladrilho Hidráulico 16 quadros natural</t>
  </si>
  <si>
    <t xml:space="preserve">Ladrilho hidráulico 16 quadros cor natural</t>
  </si>
  <si>
    <t xml:space="preserve">7184Esquadrias de alumínio - NBR 13756Esquadrias de alumínio Anodizado Fosco 1000 / Vidros</t>
  </si>
  <si>
    <t xml:space="preserve">Esquadrias de alumínio - NBR 13756</t>
  </si>
  <si>
    <t xml:space="preserve">Esquadrias de alumínio Anodizado Fosco 1000 / Vidros</t>
  </si>
  <si>
    <t xml:space="preserve">7187Sistema de aquecimentoSistema de aquecimento a gás com Recirculação</t>
  </si>
  <si>
    <t xml:space="preserve">Sistema de aquecimento</t>
  </si>
  <si>
    <t xml:space="preserve">Sistema de aquecimento a gás com Recirculação</t>
  </si>
  <si>
    <t xml:space="preserve">7230Decoração de ambientesDecoração da Portaria</t>
  </si>
  <si>
    <t xml:space="preserve">Decoração de ambientes</t>
  </si>
  <si>
    <t xml:space="preserve">Decoração da Portaria</t>
  </si>
  <si>
    <t xml:space="preserve">7231Sistema de segurança e automaçãoAutomatização e Segurança</t>
  </si>
  <si>
    <t xml:space="preserve">Sistema de segurança e automação</t>
  </si>
  <si>
    <t xml:space="preserve">Automatização e Segurança</t>
  </si>
  <si>
    <t xml:space="preserve">7261Barra de Apoio 40 cm - Inox Escovado - NBR 9050Conjunto barras de apoio</t>
  </si>
  <si>
    <t xml:space="preserve">Barra de Apoio 40 cm - Inox Escovado - NBR 9050</t>
  </si>
  <si>
    <t xml:space="preserve">Conjunto barras de apoio</t>
  </si>
  <si>
    <t xml:space="preserve">7262Equipamento para piscinaEquipamento para piscina</t>
  </si>
  <si>
    <t xml:space="preserve">Equipamento para piscina</t>
  </si>
  <si>
    <t xml:space="preserve">7302PaisagismoPaisagismo</t>
  </si>
  <si>
    <t xml:space="preserve">Paisagismo</t>
  </si>
  <si>
    <t xml:space="preserve">7304Silicone (fachada)Rodapé em alumínio h= 10 cm</t>
  </si>
  <si>
    <t xml:space="preserve">Silicone (fachada)</t>
  </si>
  <si>
    <t xml:space="preserve">tb</t>
  </si>
  <si>
    <t xml:space="preserve">Rodapé em alumínio h= 10 cm</t>
  </si>
  <si>
    <t xml:space="preserve">7374Pergolado em madeiraMadeira de lei - Cumaru - Pergolado</t>
  </si>
  <si>
    <t xml:space="preserve">Pergolado em madeira</t>
  </si>
  <si>
    <t xml:space="preserve">Madeira de lei - Cumaru - Pergolado</t>
  </si>
  <si>
    <t xml:space="preserve">7745Serviços de Empreitada / Fornecimento e instalação completa de ponto de GásFornecimento e Instalação de Gás</t>
  </si>
  <si>
    <t xml:space="preserve">Serviços de Empreitada / Fornecimento e instalação completa de ponto de Gás</t>
  </si>
  <si>
    <t xml:space="preserve">Fornecimento e Instalação de Gás</t>
  </si>
  <si>
    <t xml:space="preserve">7745Serviços de Empreitada / Montagem de Porta Corta FogoPorta corta fogo 80 x 210 cm</t>
  </si>
  <si>
    <t xml:space="preserve">Serviços de Empreitada / Montagem de Porta Corta Fogo</t>
  </si>
  <si>
    <t xml:space="preserve">Porta corta fogo 80 x 210 cm</t>
  </si>
  <si>
    <t xml:space="preserve">7745Serviços de Empreitada / Instalação de porta pronta de GiroKit Porta pronta em madeira branca 60 x 210 cm - Pormade</t>
  </si>
  <si>
    <t xml:space="preserve">Serviços de Empreitada / Instalação de porta pronta de Giro</t>
  </si>
  <si>
    <t xml:space="preserve">Kit Porta pronta em madeira branca 60 x 210 cm - Pormade</t>
  </si>
  <si>
    <t xml:space="preserve">7745Serviços de Empreitada / Instalação de porta pronta de correrKit Porta pronta de correr em madeira branca 80 x 210 cm - Pormade</t>
  </si>
  <si>
    <t xml:space="preserve">Serviços de Empreitada / Instalação de porta pronta de correr</t>
  </si>
  <si>
    <t xml:space="preserve">7745Serviços de Empreitada / Instalação de bancada em granitoMão de obra para instalação de bancada</t>
  </si>
  <si>
    <t xml:space="preserve">Serviços de Empreitada / Instalação de bancada em granito</t>
  </si>
  <si>
    <t xml:space="preserve">Mão de obra para instalação de bancada</t>
  </si>
  <si>
    <t xml:space="preserve">7749kit de fixação de telha de fibrocimentoCobertura com telha Termoacústica</t>
  </si>
  <si>
    <t xml:space="preserve">kit de fixação de telha de fibrocimento</t>
  </si>
  <si>
    <t xml:space="preserve">Cobertura com telha Termoacústica</t>
  </si>
  <si>
    <t xml:space="preserve">7761Serviço de empreitada / Caixote de gessoCaixote em gesso - 2 lados " L "</t>
  </si>
  <si>
    <t xml:space="preserve">Serviço de empreitada / Caixote de gesso</t>
  </si>
  <si>
    <t xml:space="preserve">Caixote em gesso - 2 lados " L "</t>
  </si>
  <si>
    <t xml:space="preserve">7761Serviço de empreitada / Assentamento de rodapé em porcelanatoMão de obra Rodapé em Porcelanato</t>
  </si>
  <si>
    <t xml:space="preserve">Serviço de empreitada / Assentamento de rodapé em porcelanato</t>
  </si>
  <si>
    <t xml:space="preserve">Mão de obra Rodapé em Porcelanato</t>
  </si>
  <si>
    <t xml:space="preserve">7761Serviço de empreitada / Assentamento de rodapé em GranitoMão de obra Rodapé em granito</t>
  </si>
  <si>
    <t xml:space="preserve">Serviço de empreitada / Assentamento de rodapé em Granito</t>
  </si>
  <si>
    <t xml:space="preserve">Mão de obra Rodapé em granito</t>
  </si>
  <si>
    <t xml:space="preserve">7761Serviço de empreitada / SoleiraSoleira em granito Branco Siena L= 15cm</t>
  </si>
  <si>
    <t xml:space="preserve">Serviço de empreitada / Soleira</t>
  </si>
  <si>
    <t xml:space="preserve">Soleira em granito Branco Siena L= 15cm</t>
  </si>
  <si>
    <t xml:space="preserve">7761Serviço de empreitada / PeitorilPeitoril em Mármore Branco l= 20 cm</t>
  </si>
  <si>
    <t xml:space="preserve">Serviço de empreitada / Peitoril</t>
  </si>
  <si>
    <t xml:space="preserve">Peitoril em Mármore Branco l= 20 cm</t>
  </si>
  <si>
    <t xml:space="preserve">7761Serviço de empreitada / Empreiteiro de Espala internaEspala em emboço interno</t>
  </si>
  <si>
    <t xml:space="preserve">Serviço de empreitada / Empreiteiro de Espala interna</t>
  </si>
  <si>
    <t xml:space="preserve">Espala em emboço interno</t>
  </si>
  <si>
    <t xml:space="preserve">7761Serviço de empreitada / Espala de Cerâmica internaEspala em Cerâmica 30x60 cm</t>
  </si>
  <si>
    <t xml:space="preserve">Serviço de empreitada / Espala de Cerâmica interna</t>
  </si>
  <si>
    <t xml:space="preserve">7761Serviço de empreitada / Espala de Cerâmica externaMão de Obra Espala Porcelanato fachada</t>
  </si>
  <si>
    <t xml:space="preserve">Serviço de empreitada / Espala de Cerâmica externa</t>
  </si>
  <si>
    <t xml:space="preserve">Mão de Obra Espala Porcelanato fachada</t>
  </si>
  <si>
    <t xml:space="preserve">7761Serviço de empreitada / Marco/Aduela de GranitoAduela em mármore Bege Bahia - elevador</t>
  </si>
  <si>
    <t xml:space="preserve">Serviço de empreitada / Marco/Aduela de Granito</t>
  </si>
  <si>
    <t xml:space="preserve">7761Serviço de empreitada / Tabica para forroJunta metálica para forro</t>
  </si>
  <si>
    <t xml:space="preserve">Serviço de empreitada / Tabica para forro</t>
  </si>
  <si>
    <t xml:space="preserve">Junta metálica para forro</t>
  </si>
  <si>
    <t xml:space="preserve">7761Serviço de empreitada / Espala de Reboco/emboço externoEspala em reboco externo (parede)</t>
  </si>
  <si>
    <t xml:space="preserve">Serviço de empreitada / Espala de Reboco/emboço externo</t>
  </si>
  <si>
    <t xml:space="preserve">Espala em reboco externo (parede)</t>
  </si>
  <si>
    <t xml:space="preserve">7761Serviço de empreitada / Espala em Porcelanato AeradoMão de Obra Espala Porcelanato aerado</t>
  </si>
  <si>
    <t xml:space="preserve">Serviço de empreitada / Espala em Porcelanato Aerado</t>
  </si>
  <si>
    <t xml:space="preserve">Mão de Obra Espala Porcelanato aerado</t>
  </si>
  <si>
    <t xml:space="preserve">7761Serviço de empreitada / Espala de pintura externa tipo grafiatoEspala Pintura Grafiatto Fachada (parede)</t>
  </si>
  <si>
    <t xml:space="preserve">Serviço de empreitada / Espala de pintura externa tipo grafiato</t>
  </si>
  <si>
    <t xml:space="preserve">Espala Pintura Grafiatto Fachada (parede)</t>
  </si>
  <si>
    <t xml:space="preserve">7761Serviço de empreitada / Pintura de RodapéMão de obra para pinturas</t>
  </si>
  <si>
    <t xml:space="preserve">Serviço de empreitada / Pintura de Rodapé</t>
  </si>
  <si>
    <t xml:space="preserve">Mão de obra para pinturas</t>
  </si>
  <si>
    <t xml:space="preserve">7761Serviço de empreitada / Demarcação de vagasMão de obra para pinturas</t>
  </si>
  <si>
    <t xml:space="preserve">Serviço de empreitada / Demarcação de vagas</t>
  </si>
  <si>
    <t xml:space="preserve">7761Serviço de empreitada / Pintura de faixasMão de obra para pinturas</t>
  </si>
  <si>
    <t xml:space="preserve">Serviço de empreitada / Pintura de faixas</t>
  </si>
  <si>
    <t xml:space="preserve">7761Serviço de empreitada / Espala de textura roladaMão de obra para pinturas</t>
  </si>
  <si>
    <t xml:space="preserve">Serviço de empreitada / Espala de textura rolada</t>
  </si>
  <si>
    <t xml:space="preserve">7761Serviço de empreitada / Instalação de rodapé de alumínioRodapé em alumínio h= 10 cm</t>
  </si>
  <si>
    <t xml:space="preserve">Serviço de empreitada / Instalação de rodapé de alumínio</t>
  </si>
  <si>
    <t xml:space="preserve">8107Mármore  / Bege Bahia Aduela em mármore Bege Bahia - elevador</t>
  </si>
  <si>
    <t xml:space="preserve">Mármore  / Bege Bahia </t>
  </si>
  <si>
    <t xml:space="preserve">8109Porta Corta Fogo 0,80x2,10mPorta corta fogo 80 x 210 cm</t>
  </si>
  <si>
    <t xml:space="preserve">Porta Corta Fogo 0,80x2,10m</t>
  </si>
  <si>
    <t xml:space="preserve">8110Caixa D'água polietileno 5000 litrosCaixa D'água polietileno 5000 litros</t>
  </si>
  <si>
    <t xml:space="preserve">Caixa D'água polietileno 5000 litros</t>
  </si>
  <si>
    <t xml:space="preserve">8116Vaso Sanitário Especial Vogue Plus Conforto Gelo DecaBacia sanitária com caixa acoplada PNE</t>
  </si>
  <si>
    <t xml:space="preserve">Vaso Sanitário Especial Vogue Plus Conforto Gelo Deca</t>
  </si>
  <si>
    <t xml:space="preserve">Bacia sanitária com caixa acoplada PNE</t>
  </si>
  <si>
    <t xml:space="preserve">8288Estrutura em aço CortenFechamento em chapa vazada Corten c/ portões de abrir 330x230 cm + 380x230 cm</t>
  </si>
  <si>
    <t xml:space="preserve">Estrutura em aço Corten</t>
  </si>
  <si>
    <t xml:space="preserve">Fechamento em chapa vazada Corten c/ portões de abrir 330x230 cm + 380x230 cm</t>
  </si>
  <si>
    <t xml:space="preserve">8427Porcelanato Originale Bianco natural 60x60 - NBR 13818Piso em porcelanato branco - Portaria</t>
  </si>
  <si>
    <t xml:space="preserve">Porcelanato Originale Bianco natural 60x60 - NBR 13818</t>
  </si>
  <si>
    <t xml:space="preserve">Piso em porcelanato branco - Portaria</t>
  </si>
  <si>
    <t xml:space="preserve">8428Porcelanato Amadeirado Imbuia clara Portobello 20x120  - NBR 13818Piso em porcelanato régua concreto - Portaria</t>
  </si>
  <si>
    <t xml:space="preserve">Porcelanato Amadeirado Imbuia clara Portobello 20x120  - NBR 13818</t>
  </si>
  <si>
    <t xml:space="preserve">Piso em porcelanato régua concreto - Portaria</t>
  </si>
  <si>
    <t xml:space="preserve">8431Grafiato cor Branco - NBR 11702Pintura Grafiatto - lavabo</t>
  </si>
  <si>
    <t xml:space="preserve">Grafiato cor Branco - NBR 11702</t>
  </si>
  <si>
    <t xml:space="preserve">Pintura Grafiatto - lavabo</t>
  </si>
  <si>
    <t xml:space="preserve">8432Tinta acrílica cor Grafite - NBR 10998Pintura Acrilica - teto cor tecnocimento</t>
  </si>
  <si>
    <t xml:space="preserve">Tinta acrílica cor Grafite - NBR 10998</t>
  </si>
  <si>
    <t xml:space="preserve">Pintura Acrilica - teto cor tecnocimento</t>
  </si>
  <si>
    <t xml:space="preserve">8435Rejunte a base de epoxiRejunte de Pastilha 5x5 cm - piscina</t>
  </si>
  <si>
    <t xml:space="preserve">Rejunte a base de epoxi</t>
  </si>
  <si>
    <t xml:space="preserve">Rejunte de Pastilha 5x5 cm - piscina</t>
  </si>
  <si>
    <t xml:space="preserve">8437Granito 2 cm Bancadas / Branco SienaBancada em granito Branco Siena  (banho)</t>
  </si>
  <si>
    <t xml:space="preserve">Granito 2 cm Bancadas / Branco Siena</t>
  </si>
  <si>
    <t xml:space="preserve">Bancada em granito Branco Siena  (banho)</t>
  </si>
  <si>
    <t xml:space="preserve">8437Granito 2 cm Bancadas / Preto São GabrielBancada em granito Preto São Gabriel (cozinha)</t>
  </si>
  <si>
    <t xml:space="preserve">Granito 2 cm Bancadas / Preto São Gabriel</t>
  </si>
  <si>
    <t xml:space="preserve">Bancada em granito Preto São Gabriel (cozinha)</t>
  </si>
  <si>
    <t xml:space="preserve">8584Painel shaft 50x70 cm - Astra SH58C6Painel shaft 50x70 cm  - Astra SH58C6</t>
  </si>
  <si>
    <t xml:space="preserve">Painel shaft 50x70 cm - Astra SH58C6</t>
  </si>
  <si>
    <t xml:space="preserve">Painel shaft 50x70 cm  - Astra SH58C6</t>
  </si>
  <si>
    <t xml:space="preserve">8596GUARDA CORPO TUBULAR EM AÇO INOX H=40CMGuarda corpo tubular em inox</t>
  </si>
  <si>
    <t xml:space="preserve">GUARDA CORPO TUBULAR EM AÇO INOX H=40CM</t>
  </si>
  <si>
    <t xml:space="preserve">Guarda corpo tubular em inox</t>
  </si>
  <si>
    <t xml:space="preserve">9155Carregador Carro ElétricoCarregador Carro Elétrico EVlink Smart -1 saída- Configurável de 3,5kW a 22kW</t>
  </si>
  <si>
    <t xml:space="preserve">Carregador Carro Elétrico</t>
  </si>
  <si>
    <t xml:space="preserve">Carregador Carro Elétrico EVlink Smart -1 saída- Configurável de 3,5kW a 22kW</t>
  </si>
  <si>
    <t xml:space="preserve">5323Furo e Colagem de Bojo em BancadaCuba de apoio oval</t>
  </si>
  <si>
    <t xml:space="preserve">Furo e Colagem de Bojo em Bancada</t>
  </si>
  <si>
    <t xml:space="preserve">Cuba de apoio oval</t>
  </si>
  <si>
    <t xml:space="preserve">5356Manta Asfáltica com Poliestes Tipo III 4mm - ABNT NBR 9952Impermeabilização com manta - área externo 4 mm</t>
  </si>
  <si>
    <t xml:space="preserve">Manta Asfáltica com Poliestes Tipo III 4mm - ABNT NBR 9952</t>
  </si>
  <si>
    <t xml:space="preserve">Impermeabilização com manta - área externo 4 mm</t>
  </si>
  <si>
    <t xml:space="preserve">6157Serviço de Execução de Rejunte Flexivel / ExternoChurrasqueira pré-moldada</t>
  </si>
  <si>
    <t xml:space="preserve">Serviço de Execução de Rejunte Flexivel / Externo</t>
  </si>
  <si>
    <t xml:space="preserve">Churrasqueira pré-moldada</t>
  </si>
  <si>
    <t xml:space="preserve">7186Puxador Chapa Reta Cromado de 80cm - NBR 9050Puxador cromado H= 60 cm</t>
  </si>
  <si>
    <t xml:space="preserve">Puxador Chapa Reta Cromado de 80cm - NBR 9050</t>
  </si>
  <si>
    <t xml:space="preserve">Puxador cromado H= 60 cm</t>
  </si>
  <si>
    <t xml:space="preserve">6181Esponja para limpeza, tipo dupla faceLimpeza final</t>
  </si>
  <si>
    <t xml:space="preserve">Esponja para limpeza, tipo dupla face</t>
  </si>
  <si>
    <t xml:space="preserve">7841Porcelanato Originale Bianco Retificado 32x60 Biancogres- NBR 13818Revestimento em Cerâmica 30x60 cm</t>
  </si>
  <si>
    <t xml:space="preserve">Porcelanato Originale Bianco Retificado 32x60 Biancogres- NBR 13818</t>
  </si>
  <si>
    <t xml:space="preserve">9015Porcelanato Urban Concreto 90x90 Retificado PortinariPiso em porcelanato 80x80 cm - Salão de festas</t>
  </si>
  <si>
    <t xml:space="preserve">Porcelanato Urban Concreto 90x90 Retificado Portinari</t>
  </si>
  <si>
    <t xml:space="preserve">Piso em porcelanato 80x80 cm - Salão de festas</t>
  </si>
  <si>
    <t xml:space="preserve">1796Luva Eletroduto Roscavel 3/4"Elevador codificado - 9 paradas</t>
  </si>
  <si>
    <t xml:space="preserve">Luva Eletroduto Roscavel 3/4"</t>
  </si>
  <si>
    <t xml:space="preserve">Elevador codificado - 9 paradas</t>
  </si>
  <si>
    <t xml:space="preserve">5519Terra vegetal p/ plantioPlantio de grama sobre laje</t>
  </si>
  <si>
    <t xml:space="preserve">Terra vegetal p/ plantio</t>
  </si>
  <si>
    <t xml:space="preserve">5527Numeração/logotipo edifícioLogotipo do Predio</t>
  </si>
  <si>
    <t xml:space="preserve">Numeração/logotipo edifício</t>
  </si>
  <si>
    <t xml:space="preserve">Logotipo do Predio</t>
  </si>
  <si>
    <t xml:space="preserve">5675Controle remoto para portãoPortão eletrônico</t>
  </si>
  <si>
    <t xml:space="preserve">Controle remoto para portão</t>
  </si>
  <si>
    <t xml:space="preserve">Portão eletrônico</t>
  </si>
  <si>
    <t xml:space="preserve">5685Válvula de escoamento em metal cromado para pia e tanque DN 1,1/2"x 2"- DECA Tanque de louça 20 litros, da marca Celite, na cor branca</t>
  </si>
  <si>
    <t xml:space="preserve">Válvula de escoamento em metal cromado para pia e tanque DN 1,1/2"x 2"- DECA </t>
  </si>
  <si>
    <t xml:space="preserve">Tanque de louça 20 litros, da marca Celite, na cor branca</t>
  </si>
  <si>
    <t xml:space="preserve">833Argamassa Polimerica (Denvertec 100) - NBR 9575:2010  Impermeabilização de áreas descobertas com cimento polimérico</t>
  </si>
  <si>
    <t xml:space="preserve">Argamassa Polimerica (Denvertec 100) - NBR 9575:2010  </t>
  </si>
  <si>
    <t xml:space="preserve">cx</t>
  </si>
  <si>
    <t xml:space="preserve">Impermeabilização de áreas descobertas com cimento polimérico</t>
  </si>
  <si>
    <t xml:space="preserve">1001Cimento CPII 32 Portland Impermeabilização com manta - área externo 4 mm</t>
  </si>
  <si>
    <t xml:space="preserve">4748Argamassa Colante AC1 - NBR 13754:1996Revestimento em Cerâmica 30x60 cm</t>
  </si>
  <si>
    <t xml:space="preserve">Argamassa Colante AC1 - NBR 13754:1996</t>
  </si>
  <si>
    <t xml:space="preserve">4749Argamassa Colante AC II - NBR 13753:1996Piso em porcelanato 80x80 cm , Doppio Nuvola bege, marca Level - sala, cozinha,lavabo</t>
  </si>
  <si>
    <t xml:space="preserve">Argamassa Colante AC II - NBR 13753:1996</t>
  </si>
  <si>
    <t xml:space="preserve">4750Argamassa Chapisco Colante - NBR 13755:1997Chapisco rolado - Parede</t>
  </si>
  <si>
    <t xml:space="preserve">Argamassa Chapisco Colante - NBR 13755:1997</t>
  </si>
  <si>
    <t xml:space="preserve">Chapisco rolado - Parede</t>
  </si>
  <si>
    <t xml:space="preserve">6055GfixAduela em mármore Bege Bahia - elevador</t>
  </si>
  <si>
    <t xml:space="preserve">Gfix</t>
  </si>
  <si>
    <t xml:space="preserve">495Torneira Lavatório 1/2" - NBR 10281Torneira de mesa para lavatório Linha One</t>
  </si>
  <si>
    <t xml:space="preserve">Torneira Lavatório 1/2" - NBR 10281</t>
  </si>
  <si>
    <t xml:space="preserve">Torneira de mesa para lavatório Linha One</t>
  </si>
  <si>
    <t xml:space="preserve">565Válvula de escoamento para lavatório sem ladrão 1" - NBR 11146Cuba de apoio oval</t>
  </si>
  <si>
    <t xml:space="preserve">Válvula de escoamento para lavatório sem ladrão 1" - NBR 11146</t>
  </si>
  <si>
    <t xml:space="preserve">896Lona Preta 200 Micras - NBR 15899:2010  Piso em concreto armado polido h=14 cm</t>
  </si>
  <si>
    <t xml:space="preserve">Lona Preta 200 Micras - NBR 15899:2010  </t>
  </si>
  <si>
    <t xml:space="preserve">964Aguarrás - NBR 14725Pintura esmalte em esquadrias metálicas, corrimão e guarda corpo</t>
  </si>
  <si>
    <t xml:space="preserve">Pintura esmalte em esquadrias metálicas, corrimão e guarda corpo</t>
  </si>
  <si>
    <t xml:space="preserve">1002Massical - NBR 7175Contrapiso argamassa 6 cm</t>
  </si>
  <si>
    <t xml:space="preserve">Contrapiso argamassa 6 cm</t>
  </si>
  <si>
    <t xml:space="preserve">1004Brita 1 (9,5 a 19 mm) - NBR 7211Impermeabilização de jardineira</t>
  </si>
  <si>
    <t xml:space="preserve">Impermeabilização de jardineira</t>
  </si>
  <si>
    <t xml:space="preserve">1314Tabua Pinus 300m x 30cm x 2,5cm - NBR 7190:1997  Meio-fio em concreto</t>
  </si>
  <si>
    <t xml:space="preserve">Meio-fio em concreto</t>
  </si>
  <si>
    <t xml:space="preserve">1367Areia Media - NBR 7211Impermeabilização com manta - área externo 4 mm</t>
  </si>
  <si>
    <t xml:space="preserve">1522Luminária NL Emb.Bt Sem Abas p/ 1xGU10 - NBR 5413Elevador codificado - 9 paradas</t>
  </si>
  <si>
    <t xml:space="preserve">Luminária NL Emb.Bt Sem Abas p/ 1xGU10 - NBR 5413</t>
  </si>
  <si>
    <t xml:space="preserve">1588Ladrilho Hidraulico 20x20 Direcional (Cor Vermelho) - NBR 9457:2013  Ladrilho hidráulico tátil direcional cor vermelha</t>
  </si>
  <si>
    <t xml:space="preserve">Ladrilho Hidraulico 20x20 Direcional (Cor Vermelho) - NBR 9457:2013  </t>
  </si>
  <si>
    <t xml:space="preserve">Ladrilho hidráulico tátil direcional cor vermelha</t>
  </si>
  <si>
    <t xml:space="preserve">1591Tela Soldada Para Concreto - NBR 7481:1996Piso em concreto armado polido h=14 cm</t>
  </si>
  <si>
    <t xml:space="preserve">Tela Soldada Para Concreto - NBR 7481:1996</t>
  </si>
  <si>
    <t xml:space="preserve">1666Esmalte Sintético Brilhante - Cor Marrom - NBR 15494:2010Pintura de tubulações aparente</t>
  </si>
  <si>
    <t xml:space="preserve">Esmalte Sintético Brilhante - Cor Marrom - NBR 15494:2010</t>
  </si>
  <si>
    <t xml:space="preserve">Pintura de tubulações aparente</t>
  </si>
  <si>
    <t xml:space="preserve">1668Tinta Acrílica SW 6079 - NBR 10998Pintura anti mofo</t>
  </si>
  <si>
    <t xml:space="preserve">Tinta Acrílica SW 6079 - NBR 10998</t>
  </si>
  <si>
    <t xml:space="preserve">Pintura anti mofo</t>
  </si>
  <si>
    <t xml:space="preserve">1683Galão de Zarcao 3.6 - Cor VermelhoPintura esmalte em esquadrias metálicas, corrimão e guarda corpo</t>
  </si>
  <si>
    <t xml:space="preserve">Galão de Zarcao 3.6 - Cor Vermelho</t>
  </si>
  <si>
    <t xml:space="preserve">1764Porta Lisa 60x210x3,5cm JG BAT 11x3,2 JG Guarn 5x1,2cm - NBR 15930Kit Porta pronta em madeira branca 60 x 210 cm - Pormade</t>
  </si>
  <si>
    <t xml:space="preserve">Porta Lisa 60x210x3,5cm JG BAT 11x3,2 JG Guarn 5x1,2cm - NBR 15930</t>
  </si>
  <si>
    <t xml:space="preserve">1843Eletroduto Roscável 1" - NBR 15465Elevador codificado - 9 paradas</t>
  </si>
  <si>
    <t xml:space="preserve">Eletroduto Roscável 1" - NBR 15465</t>
  </si>
  <si>
    <t xml:space="preserve">1956Válvula para Pia Americana 3" 1/2 - NBR 15423Cuba De Embutir Em Aço Inox Nº2 Prof. 14 Cm Tecnocubas Ou Similar</t>
  </si>
  <si>
    <t xml:space="preserve">Válvula para Pia Americana 3" 1/2 - NBR 15423</t>
  </si>
  <si>
    <t xml:space="preserve">Cuba De Embutir Em Aço Inox Nº2 Prof. 14 Cm Tecnocubas Ou Similar</t>
  </si>
  <si>
    <t xml:space="preserve">2076Ladrilho Hidráulico 20x20 Alerta (Cor Vermelho) - NBR 9457:2013  Ladrilho hidráulico tátil alerta cor vermelha</t>
  </si>
  <si>
    <t xml:space="preserve">Ladrilho Hidráulico 20x20 Alerta (Cor Vermelho) - NBR 9457:2013  </t>
  </si>
  <si>
    <t xml:space="preserve">Ladrilho hidráulico tátil alerta cor vermelha</t>
  </si>
  <si>
    <t xml:space="preserve">4661Fita Vedarosca 18x50mm  - NBR 13124Bacia sanitária com caixa acoplada Linha Ecoflush Fit</t>
  </si>
  <si>
    <t xml:space="preserve">Fita Vedarosca 18x50mm  - NBR 13124</t>
  </si>
  <si>
    <t xml:space="preserve">Bacia sanitária com caixa acoplada Linha Ecoflush Fit</t>
  </si>
  <si>
    <t xml:space="preserve">4677Ligação Flexivel Trançada 40 cm - NBR 14878:2002 Emenda 1:2004  Bacia sanitária com caixa acoplada Linha Ecoflush Fit</t>
  </si>
  <si>
    <t xml:space="preserve">Ligação Flexivel Trançada 40 cm - NBR 14878:2002 Emenda 1:2004  </t>
  </si>
  <si>
    <t xml:space="preserve">4705Vassoura pelo sintético 40cm - ABNT NBR 98432Limpeza final</t>
  </si>
  <si>
    <t xml:space="preserve">Vassoura pelo sintético 40cm - ABNT NBR 98432</t>
  </si>
  <si>
    <t xml:space="preserve">4758Disco de Alto Rendimento Diamantado Turbo 110mm - NBR 14136 Aduela em mármore Bege Bahia - elevador</t>
  </si>
  <si>
    <t xml:space="preserve">Disco de Alto Rendimento Diamantado Turbo 110mm - NBR 14136 </t>
  </si>
  <si>
    <t xml:space="preserve">5213Bomba de Concreto - NBR 14931:2004Piso em concreto armado polido h=14 cm</t>
  </si>
  <si>
    <t xml:space="preserve">5282Sabão em Pó Limpeza final</t>
  </si>
  <si>
    <t xml:space="preserve">Sabão em Pó </t>
  </si>
  <si>
    <t xml:space="preserve">5284Vassoura de piaçava n°5Limpeza final</t>
  </si>
  <si>
    <t xml:space="preserve">Vassoura de piaçava n°5</t>
  </si>
  <si>
    <t xml:space="preserve">5287Rodo plástico 40cm - NBR ISO 14024Limpeza final</t>
  </si>
  <si>
    <t xml:space="preserve">Rodo plástico 40cm - NBR ISO 14024</t>
  </si>
  <si>
    <t xml:space="preserve">5348Rolos de Tela Pinteiro 1,5x50 Fio 22 Malha 1" - NBR 10122:2014  Impermeabilização de jardineira</t>
  </si>
  <si>
    <t xml:space="preserve">Rolos de Tela Pinteiro 1,5x50 Fio 22 Malha 1" - NBR 10122:2014  </t>
  </si>
  <si>
    <t xml:space="preserve">5421Silicone Acético Incolor com Fungicida - NBR 14725Peitoril em Mármore Branco l= 20 cm</t>
  </si>
  <si>
    <t xml:space="preserve">Silicone Acético Incolor com Fungicida - NBR 14725</t>
  </si>
  <si>
    <t xml:space="preserve">5426Rejunte Flexivel Cinza Platina - NBR 15825:2010 Rejunte de porcelanato 80 x 80 cm</t>
  </si>
  <si>
    <t xml:space="preserve">Rejunte Flexivel Cinza Platina - NBR 15825:2010 </t>
  </si>
  <si>
    <t xml:space="preserve">Rejunte de porcelanato 80 x 80 cm</t>
  </si>
  <si>
    <t xml:space="preserve">5494Parafuso Castelo p/ Tanque de 15cm c/ Bucha S12 - NBR 5875Bacia sanitária com caixa acoplada Linha Ecoflush Fit</t>
  </si>
  <si>
    <t xml:space="preserve">Parafuso Castelo p/ Tanque de 15cm c/ Bucha S12 - NBR 5875</t>
  </si>
  <si>
    <t xml:space="preserve">5495Anel Vedação p/ Saída de Bacia Sanitárias c/ Guia - NBR 15491Bacia sanitária com caixa acoplada Linha Ecoflush Fit</t>
  </si>
  <si>
    <t xml:space="preserve">Anel Vedação p/ Saída de Bacia Sanitárias c/ Guia - NBR 15491</t>
  </si>
  <si>
    <t xml:space="preserve">5497Sifão PVC Sanfonado para lavatórios - NBR 14162:2011Cuba de apoio oval</t>
  </si>
  <si>
    <t xml:space="preserve">Sifão PVC Sanfonado para lavatórios - NBR 14162:2011</t>
  </si>
  <si>
    <t xml:space="preserve">5500Espuma de Poliuretano Expansiva 500ML - NBR 14725Kit Porta pronta em madeira branca 60 x 210 cm - Pormade</t>
  </si>
  <si>
    <t xml:space="preserve">Espuma de Poliuretano Expansiva 500ML - NBR 14725</t>
  </si>
  <si>
    <t xml:space="preserve">5509Lixa d'água 100 - NBR 15079Demarcação de vagas</t>
  </si>
  <si>
    <t xml:space="preserve">Lixa d'água 100 - NBR 15079</t>
  </si>
  <si>
    <t xml:space="preserve">Demarcação de vagas</t>
  </si>
  <si>
    <t xml:space="preserve">5526Numeracao dos apartamentos Numeração dos apartamentos</t>
  </si>
  <si>
    <t xml:space="preserve">Numeracao dos apartamentos </t>
  </si>
  <si>
    <t xml:space="preserve">Numeração dos apartamentos</t>
  </si>
  <si>
    <t xml:space="preserve">5598Tinta Piso  Concreto Pintura em rodapé h= 8 cm - escada</t>
  </si>
  <si>
    <t xml:space="preserve">Tinta Piso  Concreto </t>
  </si>
  <si>
    <t xml:space="preserve">Pintura em rodapé h= 8 cm - escada</t>
  </si>
  <si>
    <t xml:space="preserve">5676FaxineiraLimpeza final</t>
  </si>
  <si>
    <t xml:space="preserve">Faxineira</t>
  </si>
  <si>
    <t xml:space="preserve">5692Massa corrida - NBR 15348 Massa corrida - parede e teto</t>
  </si>
  <si>
    <t xml:space="preserve">Massa corrida - NBR 15348 </t>
  </si>
  <si>
    <t xml:space="preserve">Massa corrida - parede e teto</t>
  </si>
  <si>
    <t xml:space="preserve">6114Fita Crepe 2,5x50m - ABNT NBR 15660Pintura Acrilica - parede e teto</t>
  </si>
  <si>
    <t xml:space="preserve">Fita Crepe 2,5x50m - ABNT NBR 15660</t>
  </si>
  <si>
    <t xml:space="preserve">rol</t>
  </si>
  <si>
    <t xml:space="preserve">Pintura Acrilica - parede e teto</t>
  </si>
  <si>
    <t xml:space="preserve">6163Textura Branco Gelo - NBR 13.245Textura rolada - Escada de incêndio</t>
  </si>
  <si>
    <t xml:space="preserve">Textura Branco Gelo - NBR 13.245</t>
  </si>
  <si>
    <t xml:space="preserve">Textura rolada - Escada de incêndio</t>
  </si>
  <si>
    <t xml:space="preserve">6416Metalon p/ bancadas 7 x 3 cmBancada em granito Preto São Gabriel (cozinha)</t>
  </si>
  <si>
    <t xml:space="preserve">Metalon p/ bancadas 7 x 3 cm</t>
  </si>
  <si>
    <t xml:space="preserve">6432Churrasqueira Pré-moldada 75cm x 55cm x 1.80m 5 Espetos - Cod. P5 - NBR 9062Churrasqueira pré-moldada</t>
  </si>
  <si>
    <t xml:space="preserve">Churrasqueira Pré-moldada 75cm x 55cm x 1.80m 5 Espetos - Cod. P5 - NBR 9062</t>
  </si>
  <si>
    <t xml:space="preserve">6543Condulete Fixo de 1" Tipo "C" - NBR 14136Elevador codificado - 9 paradas</t>
  </si>
  <si>
    <t xml:space="preserve">Condulete Fixo de 1" Tipo "C" - NBR 14136</t>
  </si>
  <si>
    <t xml:space="preserve">6837Selador Acrilico Pintura Acrilica - parede e teto</t>
  </si>
  <si>
    <t xml:space="preserve">Selador Acrilico </t>
  </si>
  <si>
    <t xml:space="preserve">6949Lixa D'água nº 80 - NBR 15079:2011  Massa corrida - parede e teto</t>
  </si>
  <si>
    <t xml:space="preserve">Lixa D'água nº 80 - NBR 15079:2011  </t>
  </si>
  <si>
    <t xml:space="preserve">6953Cantoneira em PVC 3/8 Branca (CANTO FÁCIL)- NBR 14371:1999 Cantoneira em PVC para quinas vivas</t>
  </si>
  <si>
    <t xml:space="preserve">Cantoneira em PVC 3/8 Branca (CANTO FÁCIL)- NBR 14371:1999 </t>
  </si>
  <si>
    <t xml:space="preserve">Cantoneira em PVC para quinas vivas</t>
  </si>
  <si>
    <t xml:space="preserve">7013Lixa de Ferro 36 - NBR ISO 15635:2013  Pintura esmalte em esquadrias metálicas, corrimão e guarda corpo</t>
  </si>
  <si>
    <t xml:space="preserve">Lixa de Ferro 36 - NBR ISO 15635:2013  </t>
  </si>
  <si>
    <t xml:space="preserve">7018Esmalte Sintético Brilhante - Cor Azul Delrey - NBR 15494:2010Pintura de tubulações aparente</t>
  </si>
  <si>
    <t xml:space="preserve">Esmalte Sintético Brilhante - Cor Azul Delrey - NBR 15494:2010</t>
  </si>
  <si>
    <t xml:space="preserve">7019Esmalte Sintético Brilhante - Cor Verde Folha - NBR 15494:2010Pintura de tubulações aparente</t>
  </si>
  <si>
    <t xml:space="preserve">Esmalte Sintético Brilhante - Cor Verde Folha - NBR 15494:2010</t>
  </si>
  <si>
    <t xml:space="preserve">7022Esmalte Sintético Brilhante - Cor Amarelo Demarcação - NBR 15494:2010Pintura de tubulações aparente</t>
  </si>
  <si>
    <t xml:space="preserve">Esmalte Sintético Brilhante - Cor Amarelo Demarcação - NBR 15494:2010</t>
  </si>
  <si>
    <t xml:space="preserve">7034Lixa D'água nº 120 - NBR 15079Pintura Acrilica - parede e teto</t>
  </si>
  <si>
    <t xml:space="preserve">Lixa D'água nº 120 - NBR 15079</t>
  </si>
  <si>
    <t xml:space="preserve">7049Esmalte Sintético Brilhante - Cor Branco Neve - NBR 15494:2010Pintura esmalte em esquadrias metálicas, corrimão e guarda corpo</t>
  </si>
  <si>
    <t xml:space="preserve">7276Torneira Jardim 1/2 - NBR 6452Torneira simples</t>
  </si>
  <si>
    <t xml:space="preserve">Torneira simples</t>
  </si>
  <si>
    <t xml:space="preserve">7303Insert Metálico Lateral Duplo (LD) Cor Natural - NBR 15846Porcelanato Aerado Amadeirado - 20x120 cm (Imbuia Clara)</t>
  </si>
  <si>
    <t xml:space="preserve">Insert Metálico Lateral Duplo (LD) Cor Natural - NBR 15846</t>
  </si>
  <si>
    <t xml:space="preserve">Porcelanato Aerado Amadeirado - 20x120 cm (Imbuia Clara)</t>
  </si>
  <si>
    <t xml:space="preserve">7543Porcelanato 60x60 - Piasentina Bold HD GR Natural - ABNT NBR 15463Porcelanato Aerado Piasentina HD Portinari - 60x60 cm</t>
  </si>
  <si>
    <t xml:space="preserve">Porcelanato 60x60 - Piasentina Bold HD GR Natural - ABNT NBR 15463</t>
  </si>
  <si>
    <t xml:space="preserve">Porcelanato Aerado Piasentina HD Portinari - 60x60 cm</t>
  </si>
  <si>
    <t xml:space="preserve">7602Rufos Metálicos largura de 10cm - NBR 14331Rufo metálico</t>
  </si>
  <si>
    <t xml:space="preserve">Rufos Metálicos largura de 10cm - NBR 14331</t>
  </si>
  <si>
    <t xml:space="preserve">Rufo metálico</t>
  </si>
  <si>
    <t xml:space="preserve">7609Tinta Novacor para Pisos Amarelo Demarcação - NBR 15079Demarcação de vagas</t>
  </si>
  <si>
    <t xml:space="preserve">Tinta Novacor para Pisos Amarelo Demarcação - NBR 15079</t>
  </si>
  <si>
    <t xml:space="preserve">7663Argamassa Colante Branca - AC III - NBR 13753Piso em granito Preto São Gabriel - Elevador</t>
  </si>
  <si>
    <t xml:space="preserve">Argamassa Colante Branca - AC III - NBR 13753</t>
  </si>
  <si>
    <t xml:space="preserve">7786Base Monocomando Ban/Chuveiro 3/4 - NBR 15704-1:2011Monocomando ducha prd bem Victoria-n cr</t>
  </si>
  <si>
    <t xml:space="preserve">Base Monocomando Ban/Chuveiro 3/4 - NBR 15704-1:2011</t>
  </si>
  <si>
    <t xml:space="preserve">Monocomando ducha prd bem Victoria-n cr</t>
  </si>
  <si>
    <t xml:space="preserve">7825Tinta Látex Acrílico fosco Branco Neve - NBR 15079Pintura Acrilica - parede e teto</t>
  </si>
  <si>
    <t xml:space="preserve">Tinta Látex Acrílico fosco Branco Neve - NBR 15079</t>
  </si>
  <si>
    <t xml:space="preserve">7849Marco (Batente) para Porta Corta Fogo de 0,90x2,10 Chapa 18 - NBR 15281Porta corta fogo 80 x 210 cm</t>
  </si>
  <si>
    <t xml:space="preserve">Marco (Batente) para Porta Corta Fogo de 0,90x2,10 Chapa 18 - NBR 15281</t>
  </si>
  <si>
    <t xml:space="preserve">7889Tanque Sobrepor Aço 304 Esp. 0.7 - Comp. 500 - Larg. 400 - Prof. 220 - Furação de 2" - 27 Litros - NBR 5601Tanque de louça 20 litros, da marca Celite, na cor branca</t>
  </si>
  <si>
    <t xml:space="preserve">Tanque Sobrepor Aço 304 Esp. 0.7 - Comp. 500 - Larg. 400 - Prof. 220 - Furação de 2" - 27 Litros - NBR 5601</t>
  </si>
  <si>
    <t xml:space="preserve">7890Cuba Tecnocubas nº1 - MEDINDO 460x300x160 - NBR 5601Cuba De Embutir Em Aço Inox Nº2 Prof. 14 Cm Tecnocubas Ou Similar</t>
  </si>
  <si>
    <t xml:space="preserve">Cuba Tecnocubas nº1 - MEDINDO 460x300x160 - NBR 5601</t>
  </si>
  <si>
    <t xml:space="preserve">7895Tela de poliéster para reforço de impermeabilizações 2x2mm - NBR 13724Impermeabilização de piscina (manta + tela)</t>
  </si>
  <si>
    <t xml:space="preserve">Tela de poliéster para reforço de impermeabilizações 2x2mm - NBR 13724</t>
  </si>
  <si>
    <t xml:space="preserve">Impermeabilização de piscina (manta + tela)</t>
  </si>
  <si>
    <t xml:space="preserve">7954PORTA FRIZZATTA ENCH CHEIO 80X210X3,5CM JG BAT 14X3,2CM - NBR 15930Kit Porta pronta em madeira branca 80 x 210 cm - Pormade</t>
  </si>
  <si>
    <t xml:space="preserve">PORTA FRIZZATTA ENCH CHEIO 80X210X3,5CM JG BAT 14X3,2CM - NBR 15930</t>
  </si>
  <si>
    <t xml:space="preserve">Kit Porta pronta em madeira branca 80 x 210 cm - Pormade</t>
  </si>
  <si>
    <t xml:space="preserve">7955PORTA LISA COLMEIA BRANCO 70X210X3,5CM JG BAT 9X3,2CM - NBR 15930Kit Porta pronta em madeira branca 70 x 210 cm - Pormade</t>
  </si>
  <si>
    <t xml:space="preserve">PORTA LISA COLMEIA BRANCO 70X210X3,5CM JG BAT 9X3,2CM - NBR 15930</t>
  </si>
  <si>
    <t xml:space="preserve">Kit Porta pronta em madeira branca 70 x 210 cm - Pormade</t>
  </si>
  <si>
    <t xml:space="preserve">7957PORTA LISA COLMEIA BRANCO 62X210X3,5CM JG BAT KIT DE CORRER 9,8X3,2CM - NBR 15930Kit Porta pronta de correr em madeira branca 60 x 210 cm - Pormade</t>
  </si>
  <si>
    <t xml:space="preserve">PORTA LISA COLMEIA BRANCO 62X210X3,5CM JG BAT KIT DE CORRER 9,8X3,2CM - NBR 15930</t>
  </si>
  <si>
    <t xml:space="preserve">Kit Porta pronta de correr em madeira branca 60 x 210 cm - Pormade</t>
  </si>
  <si>
    <t xml:space="preserve">7965CUBA DE APOIO REDONDA 300MM - BRANCO GELO - NW - NBR 15097Cuba de apoio oval</t>
  </si>
  <si>
    <t xml:space="preserve">CUBA DE APOIO REDONDA 300MM - BRANCO GELO - NW - NBR 15097</t>
  </si>
  <si>
    <t xml:space="preserve">7967CUBA DE APOIO QUADRADA COM MESA 410MM -  BRANCO GELO NW - NBR 15097Cuba de apoio quadrada Q1</t>
  </si>
  <si>
    <t xml:space="preserve">CUBA DE APOIO QUADRADA COM MESA 410MM -  BRANCO GELO NW - NBR 15097</t>
  </si>
  <si>
    <t xml:space="preserve">Cuba de apoio quadrada Q1</t>
  </si>
  <si>
    <t xml:space="preserve">7972TORNEIRA P/ LAVATORIO MESA BICA ALTA P/ CUBA  DN15 LEVEL-CROMADO - NBR15748Torneira para lavatório Misturador monocomando Linha Ecoline</t>
  </si>
  <si>
    <t xml:space="preserve">TORNEIRA P/ LAVATORIO MESA BICA ALTA P/ CUBA  DN15 LEVEL-CROMADO - NBR15748</t>
  </si>
  <si>
    <t xml:space="preserve">Torneira para lavatório Misturador monocomando Linha Ecoline</t>
  </si>
  <si>
    <t xml:space="preserve">7973ACABAMENTO P/ REGISTRO 1/2, 3/4 E 1 PQ  LEVEL-CROMADO - NBR15748Acabamento Registro de gaveta Linha Lotus</t>
  </si>
  <si>
    <t xml:space="preserve">ACABAMENTO P/ REGISTRO 1/2, 3/4 E 1 PQ  LEVEL-CROMADO - NBR15748</t>
  </si>
  <si>
    <t xml:space="preserve">Acabamento Registro de gaveta Linha Lotus</t>
  </si>
  <si>
    <t xml:space="preserve">7974TORNEIRA P/ COZINHA MESA BICA MOVEL DN15  JUST-CROMADO - NBR 10281Torneira de mesa bica alta Linha Lotus</t>
  </si>
  <si>
    <t xml:space="preserve">TORNEIRA P/ COZINHA MESA BICA MOVEL DN15  JUST-CROMADO - NBR 10281</t>
  </si>
  <si>
    <t xml:space="preserve">7979TORNEIRA PARA JARDIM E TANQUE DN15/20  C/ADAPTADOR P/MANGUEIRA FLEX-CROMADO - NBR 10281Torneira para tanque Linha One</t>
  </si>
  <si>
    <t xml:space="preserve">TORNEIRA PARA JARDIM E TANQUE DN15/20  C/ADAPTADOR P/MANGUEIRA FLEX-CROMADO - NBR 10281</t>
  </si>
  <si>
    <t xml:space="preserve">Torneira para tanque Linha One</t>
  </si>
  <si>
    <t xml:space="preserve">7980ACABAMENTO MONOCOMANDO PARA CHUVEIRO E DUCHA HIGIENICA 1/2" LIFT - NBR15748Monocomando ducha prd bem Victoria-n cr</t>
  </si>
  <si>
    <t xml:space="preserve">ACABAMENTO MONOCOMANDO PARA CHUVEIRO E DUCHA HIGIENICA 1/2" LIFT - NBR15748</t>
  </si>
  <si>
    <t xml:space="preserve">8010Primer - Solução Asfáltica à base de Asfalto oxidado diluído em solvente - NBR 9686Impermeabilização com manta - área externo 4 mm</t>
  </si>
  <si>
    <t xml:space="preserve">Primer - Solução Asfáltica à base de Asfalto oxidado diluído em solvente - NBR 9686</t>
  </si>
  <si>
    <t xml:space="preserve">8099FECH EX RD 1710 INX ROL E81 3000 CIL ZMK - NBR 14913Fechadura porta social  - Imab ou similar</t>
  </si>
  <si>
    <t xml:space="preserve">FECH EX RD 1710 INX ROL E81 3000 CIL ZMK - NBR 14913</t>
  </si>
  <si>
    <t xml:space="preserve">Fechadura porta social  - Imab ou similar</t>
  </si>
  <si>
    <t xml:space="preserve">8101FEC TESS M0964Z R0041 IR1300 CR C/ RED - NBR 14913Fechadura porta interna - Imab ou similar</t>
  </si>
  <si>
    <t xml:space="preserve">FEC TESS M0964Z R0041 IR1300 CR C/ RED - NBR 14913</t>
  </si>
  <si>
    <t xml:space="preserve">Fechadura porta interna - Imab ou similar</t>
  </si>
  <si>
    <t xml:space="preserve">8103FECH AUX 1381 LAT TR 0081 C/RED CR - NBR 14913Fechadura porta banheiro - Imab ou similar</t>
  </si>
  <si>
    <t xml:space="preserve">FECH AUX 1381 LAT TR 0081 C/RED CR - NBR 14913</t>
  </si>
  <si>
    <t xml:space="preserve">Fechadura porta banheiro - Imab ou similar</t>
  </si>
  <si>
    <t xml:space="preserve">5281CloroLimpeza final</t>
  </si>
  <si>
    <t xml:space="preserve">Cloro</t>
  </si>
  <si>
    <t xml:space="preserve">5285Saco de lixo  100 litrosLimpeza final</t>
  </si>
  <si>
    <t xml:space="preserve">Saco de lixo  100 litros</t>
  </si>
  <si>
    <t xml:space="preserve">5286Pano de ChãoLimpeza final</t>
  </si>
  <si>
    <t xml:space="preserve">Pano de Chão</t>
  </si>
  <si>
    <t xml:space="preserve">285Tubo Ligacao Celit Cromado Para BaciaBacia sanitária com caixa acoplada PNE</t>
  </si>
  <si>
    <t xml:space="preserve">Tubo Ligacao Celit Cromado Para Bacia</t>
  </si>
  <si>
    <t xml:space="preserve">1ServentePainel shaft 50x70 cm  - Astra SH58C6</t>
  </si>
  <si>
    <t xml:space="preserve">2PedreiroMeio-fio em concreto</t>
  </si>
  <si>
    <t xml:space="preserve">768Calha Beiral Chapa Galvanizada Corte 25 ColocadoCalha metálica</t>
  </si>
  <si>
    <t xml:space="preserve">Calha Beiral Chapa Galvanizada Corte 25 Colocado</t>
  </si>
  <si>
    <t xml:space="preserve">Calha metálica</t>
  </si>
  <si>
    <t xml:space="preserve">841Lixa Ferro 100Pintura faixa sinalização em parede h= 0,20m (2 faixas de 10 cm cada)</t>
  </si>
  <si>
    <t xml:space="preserve">Lixa Ferro 100</t>
  </si>
  <si>
    <t xml:space="preserve">Pintura faixa sinalização em parede h= 0,20m (2 faixas de 10 cm cada)</t>
  </si>
  <si>
    <t xml:space="preserve">1010PregoCobertura com telha Termoacústica</t>
  </si>
  <si>
    <t xml:space="preserve">Prego</t>
  </si>
  <si>
    <t xml:space="preserve">1015Manta de BidimImpermeabilização de jardineira</t>
  </si>
  <si>
    <t xml:space="preserve">Manta de Bidim</t>
  </si>
  <si>
    <t xml:space="preserve">1027BiancoGesso corrido teto - Escada de incêndio</t>
  </si>
  <si>
    <t xml:space="preserve">Bianco</t>
  </si>
  <si>
    <t xml:space="preserve">Gesso corrido teto - Escada de incêndio</t>
  </si>
  <si>
    <t xml:space="preserve">1031Fio Isolado 2,5mm2Elevador codificado - 9 paradas</t>
  </si>
  <si>
    <t xml:space="preserve">Fio Isolado 2,5mm2</t>
  </si>
  <si>
    <t xml:space="preserve">1231Telha TermoacusticaCobertura com telha Termoacústica</t>
  </si>
  <si>
    <t xml:space="preserve">Telha Termoacustica</t>
  </si>
  <si>
    <t xml:space="preserve">1343Tela Microtex Malha Quadrada 1mmImpermeabilização de áreas descobertas com cimento polimérico</t>
  </si>
  <si>
    <t xml:space="preserve">Tela Microtex Malha Quadrada 1mm</t>
  </si>
  <si>
    <t xml:space="preserve">1447Piso Vinilico Semi-Flexivel (Vinamipiso)Piso vinílico - fitness</t>
  </si>
  <si>
    <t xml:space="preserve">Piso Vinilico Semi-Flexivel (Vinamipiso)</t>
  </si>
  <si>
    <t xml:space="preserve">Piso vinílico - fitness</t>
  </si>
  <si>
    <t xml:space="preserve">1455Instalacao Hidraulica MaterialInstalação hidráulica água fria/ esgoto/aguas pluviais</t>
  </si>
  <si>
    <t xml:space="preserve">Instalacao Hidraulica Material</t>
  </si>
  <si>
    <t xml:space="preserve">1628Vidro Temperado Incolor 8mm ColocadoEsquadrias de alumínio Anodizado Fosco 1000 / Vidros</t>
  </si>
  <si>
    <t xml:space="preserve">Vidro Temperado Incolor 8mm Colocado</t>
  </si>
  <si>
    <t xml:space="preserve">1687Agua RazPintura faixa sinalização em parede h= 0,20m (2 faixas de 10 cm cada)</t>
  </si>
  <si>
    <t xml:space="preserve">Agua Raz</t>
  </si>
  <si>
    <t xml:space="preserve">1812Corrimao Escada FerroCorrimão h= 90 cm</t>
  </si>
  <si>
    <t xml:space="preserve">Corrimao Escada Ferro</t>
  </si>
  <si>
    <t xml:space="preserve">Corrimão h= 90 cm</t>
  </si>
  <si>
    <t xml:space="preserve">2000Rodape MetalicoRodapé em alumínio h= 10 cm</t>
  </si>
  <si>
    <t xml:space="preserve">Rodape Metalico</t>
  </si>
  <si>
    <t xml:space="preserve">2034Marmore e=2cm (Peitoril)Peitoril em Mármore Branco l= 20 cm</t>
  </si>
  <si>
    <t xml:space="preserve">Marmore e=2cm (Peitoril)</t>
  </si>
  <si>
    <t xml:space="preserve">2088Madeira de LeiCobertura com telha Termoacústica</t>
  </si>
  <si>
    <t xml:space="preserve">Madeira de Lei</t>
  </si>
  <si>
    <t xml:space="preserve">4990BombeiroInstalação hidráulica água fria/ esgoto/aguas pluviais</t>
  </si>
  <si>
    <t xml:space="preserve">Bombeiro</t>
  </si>
  <si>
    <t xml:space="preserve">4992EletricistaInstalação elétrica/telefonia</t>
  </si>
  <si>
    <t xml:space="preserve">5374Piso em laminado de madeira flutuante de 7 mm - réguas com largura de 15 cm - NBR 14833Piso Laminado Durafloor Linha Ritz instalado com rodapé</t>
  </si>
  <si>
    <t xml:space="preserve">Piso em laminado de madeira flutuante de 7 mm - réguas com largura de 15 cm - NBR 14833</t>
  </si>
  <si>
    <t xml:space="preserve">Piso Laminado Durafloor Linha Ritz instalado com rodapé</t>
  </si>
  <si>
    <t xml:space="preserve">5375Porcelanato 60x60 Piso em porcelanato 60 x 60 cm, marca Biancogrês, Level, Portobello - hall , i.s.</t>
  </si>
  <si>
    <t xml:space="preserve">Porcelanato 60x60 </t>
  </si>
  <si>
    <t xml:space="preserve">Piso em porcelanato 60 x 60 cm, marca Biancogrês, Level, Portobello - hall , i.s.</t>
  </si>
  <si>
    <t xml:space="preserve">5375Porcelanato 60x60  / AntiderrapantePiso em porcelanato 60 x 60 cm anti-derrapante, Basaltina bege, marca Biancogrês - terraços</t>
  </si>
  <si>
    <t xml:space="preserve">Porcelanato 60x60  / Antiderrapante</t>
  </si>
  <si>
    <t xml:space="preserve">Piso em porcelanato 60 x 60 cm anti-derrapante, Basaltina bege, marca Biancogrês - terraços</t>
  </si>
  <si>
    <t xml:space="preserve">5464Escada de marinheiro - degraus chumbados Escada marinheiro</t>
  </si>
  <si>
    <t xml:space="preserve">Escada de marinheiro - degraus chumbados </t>
  </si>
  <si>
    <t xml:space="preserve">Escada marinheiro</t>
  </si>
  <si>
    <t xml:space="preserve">5488Portão eletrônicoPortão eletrônico</t>
  </si>
  <si>
    <t xml:space="preserve">5489Elevadores sociaisElevador codificado - 9 paradas</t>
  </si>
  <si>
    <t xml:space="preserve">Elevadores sociais</t>
  </si>
  <si>
    <t xml:space="preserve">5490Furação Nas LajesFuração hidraulica</t>
  </si>
  <si>
    <t xml:space="preserve">Furação Nas Lajes</t>
  </si>
  <si>
    <t xml:space="preserve">Furação hidraulica</t>
  </si>
  <si>
    <t xml:space="preserve">5499Kit fixação  para tanqueTanque de louça 20 litros, da marca Celite, na cor branca</t>
  </si>
  <si>
    <t xml:space="preserve">Kit fixação  para tanque</t>
  </si>
  <si>
    <t xml:space="preserve">5528Plantio de árvore Plantio de árvores</t>
  </si>
  <si>
    <t xml:space="preserve">Plantio de árvore </t>
  </si>
  <si>
    <t xml:space="preserve">Plantio de árvores</t>
  </si>
  <si>
    <t xml:space="preserve">5590Aparelho de interfone Interfone</t>
  </si>
  <si>
    <t xml:space="preserve">Aparelho de interfone </t>
  </si>
  <si>
    <t xml:space="preserve">Interfone</t>
  </si>
  <si>
    <t xml:space="preserve">5802Viaplus 1000Impermeabilização de cortina</t>
  </si>
  <si>
    <t xml:space="preserve">Viaplus 1000</t>
  </si>
  <si>
    <t xml:space="preserve">Impermeabilização de cortina</t>
  </si>
  <si>
    <t xml:space="preserve">6001SISTEMA DE VENTILAÇÃO MECÂNICA/EXAUSTÃO DE BANHEIROS (MAT+MO)Ventilação mecânica - Áreas comuns</t>
  </si>
  <si>
    <t xml:space="preserve">SISTEMA DE VENTILAÇÃO MECÂNICA/EXAUSTÃO DE BANHEIROS (MAT+MO)</t>
  </si>
  <si>
    <t xml:space="preserve">Ventilação mecânica - Áreas comuns</t>
  </si>
  <si>
    <t xml:space="preserve">6010GUARDA CORPO EM AÇO INOX H=120CMGuarda corpo em inox</t>
  </si>
  <si>
    <t xml:space="preserve">GUARDA CORPO EM AÇO INOX H=120CM</t>
  </si>
  <si>
    <t xml:space="preserve">Guarda corpo em inox</t>
  </si>
  <si>
    <t xml:space="preserve">6139Massa Plastica 800gmsCuba de apoio oval</t>
  </si>
  <si>
    <t xml:space="preserve">Massa Plastica 800gms</t>
  </si>
  <si>
    <t xml:space="preserve">7742Serviços de Empreitada Instalação de contramarco</t>
  </si>
  <si>
    <t xml:space="preserve">Serviços de Empreitada </t>
  </si>
  <si>
    <t xml:space="preserve">Instalação de contramarco</t>
  </si>
  <si>
    <t xml:space="preserve">7742Serviços de Empreitada  / Serviço de empreitada para execução de Shaft em drywall- Placa Standart - NBR 13867Fechamento de shaft em drywall - Placa Standart</t>
  </si>
  <si>
    <t xml:space="preserve">Serviços de Empreitada  / Serviço de empreitada para execução de Shaft em drywall- Placa Standart - NBR 13867</t>
  </si>
  <si>
    <t xml:space="preserve">Fechamento de shaft em drywall - Placa Standart</t>
  </si>
  <si>
    <t xml:space="preserve">7742Serviços de Empreitada  / Execução de Painel em MDFPainel em MDF</t>
  </si>
  <si>
    <t xml:space="preserve">Serviços de Empreitada  / Execução de Painel em MDF</t>
  </si>
  <si>
    <t xml:space="preserve">Painel em MDF</t>
  </si>
  <si>
    <t xml:space="preserve">7742Serviços de Empreitada  / Serviço de execução de ContrapisoImpermeabilização com manta - área externo 4 mm</t>
  </si>
  <si>
    <t xml:space="preserve">Serviços de Empreitada  / Serviço de execução de Contrapiso</t>
  </si>
  <si>
    <t xml:space="preserve">7742Serviços de Empreitada  / Lançamento, sarrafeamento e polimento de piso - NBR 6118/207Polimento de piso</t>
  </si>
  <si>
    <t xml:space="preserve">Serviços de Empreitada  / Lançamento, sarrafeamento e polimento de piso - NBR 6118/207</t>
  </si>
  <si>
    <t xml:space="preserve">Polimento de piso</t>
  </si>
  <si>
    <t xml:space="preserve">7742Serviços de Empreitada  / Serviço de Execução de Rejunte Flexivel  ABNT NBR 15825:2010Rejunte de porcelanato 80 x 80 cm</t>
  </si>
  <si>
    <t xml:space="preserve">Serviços de Empreitada  / Serviço de Execução de Rejunte Flexivel  ABNT NBR 15825:2010</t>
  </si>
  <si>
    <t xml:space="preserve">7742Serviços de Empreitada  / Porcelanato de PisoMão de obra Piso em Porcelanato</t>
  </si>
  <si>
    <t xml:space="preserve">Serviços de Empreitada  / Porcelanato de Piso</t>
  </si>
  <si>
    <t xml:space="preserve">Mão de obra Piso em Porcelanato</t>
  </si>
  <si>
    <t xml:space="preserve">7742Serviços de Empreitada  / Piso de escada em granitoDegraus e espelhos em granito Branco Siena</t>
  </si>
  <si>
    <t xml:space="preserve">Serviços de Empreitada  / Piso de escada em granito</t>
  </si>
  <si>
    <t xml:space="preserve">7742Serviços de Empreitada  / Assentamento de piso em granitoPiso em granito Preto São Gabriel - Elevador</t>
  </si>
  <si>
    <t xml:space="preserve">Serviços de Empreitada  / Assentamento de piso em granito</t>
  </si>
  <si>
    <t xml:space="preserve">7742Serviços de Empreitada  / Serviço de assentamento de piso ExternoLadrilho hidráulico tátil direcional cor vermelha</t>
  </si>
  <si>
    <t xml:space="preserve">Serviços de Empreitada  / Serviço de assentamento de piso Externo</t>
  </si>
  <si>
    <t xml:space="preserve">7742Serviços de Empreitada  / Chapisco InternoChapisco interno com argamassa</t>
  </si>
  <si>
    <t xml:space="preserve">Serviços de Empreitada  / Chapisco Interno</t>
  </si>
  <si>
    <t xml:space="preserve">Chapisco interno com argamassa</t>
  </si>
  <si>
    <t xml:space="preserve">7742Serviços de Empreitada  / Chapisco ExternoChapisco externo</t>
  </si>
  <si>
    <t xml:space="preserve">Serviços de Empreitada  / Chapisco Externo</t>
  </si>
  <si>
    <t xml:space="preserve">Chapisco externo</t>
  </si>
  <si>
    <t xml:space="preserve">7742Serviços de Empreitada  / Reboco/Emboço InternoImpermeabilização de cortina</t>
  </si>
  <si>
    <t xml:space="preserve">Serviços de Empreitada  / Reboco/Emboço Interno</t>
  </si>
  <si>
    <t xml:space="preserve">7742Serviços de Empreitada  / Reboco/Emboço ExternoMão de obra reboco externo</t>
  </si>
  <si>
    <t xml:space="preserve">Serviços de Empreitada  / Reboco/Emboço Externo</t>
  </si>
  <si>
    <t xml:space="preserve">Mão de obra reboco externo</t>
  </si>
  <si>
    <t xml:space="preserve">7742Serviços de Empreitada  / Gesso Liso Mestrado MO +MAT- NBR 13867Gesso liso parede</t>
  </si>
  <si>
    <t xml:space="preserve">Serviços de Empreitada  / Gesso Liso Mestrado MO +MAT- NBR 13867</t>
  </si>
  <si>
    <t xml:space="preserve">Gesso liso parede</t>
  </si>
  <si>
    <t xml:space="preserve">7742Serviços de Empreitada  / Gesso Liso Escada MO+ MAT- NBR 13867Gesso corrido teto - Escada de incêndio</t>
  </si>
  <si>
    <t xml:space="preserve">Serviços de Empreitada  / Gesso Liso Escada MO+ MAT- NBR 13867</t>
  </si>
  <si>
    <t xml:space="preserve">7742Serviços de Empreitada  / cerâmica de ParedeMão de obra de revestimento cerâmico/azulejado</t>
  </si>
  <si>
    <t xml:space="preserve">Serviços de Empreitada  / cerâmica de Parede</t>
  </si>
  <si>
    <t xml:space="preserve">Mão de obra de revestimento cerâmico/azulejado</t>
  </si>
  <si>
    <t xml:space="preserve">7742Serviços de Empreitada  / Forro de Gesso AcartonadoForro em gesso</t>
  </si>
  <si>
    <t xml:space="preserve">Serviços de Empreitada  / Forro de Gesso Acartonado</t>
  </si>
  <si>
    <t xml:space="preserve">Forro em gesso</t>
  </si>
  <si>
    <t xml:space="preserve">7742Serviços de Empreitada  / Fachada aerada em porcelanatoForro metálico para receber porcelanato régua concreto - Portaria</t>
  </si>
  <si>
    <t xml:space="preserve">Serviços de Empreitada  / Fachada aerada em porcelanato</t>
  </si>
  <si>
    <t xml:space="preserve">Forro metálico para receber porcelanato régua concreto - Portaria</t>
  </si>
  <si>
    <t xml:space="preserve">7742Serviços de Empreitada  / Pintura Externa tipo GrafiatoPintura Grafiatto Externo - Muros/muretas</t>
  </si>
  <si>
    <t xml:space="preserve">Serviços de Empreitada  / Pintura Externa tipo Grafiato</t>
  </si>
  <si>
    <t xml:space="preserve">Pintura Grafiatto Externo - Muros/muretas</t>
  </si>
  <si>
    <t xml:space="preserve">7742Serviços de Empreitada  / Pintura internaMão de obra para pinturas</t>
  </si>
  <si>
    <t xml:space="preserve">Serviços de Empreitada  / Pintura interna</t>
  </si>
  <si>
    <t xml:space="preserve">7742Serviços de Empreitada  / emassamentoMão de obra para pinturas</t>
  </si>
  <si>
    <t xml:space="preserve">Serviços de Empreitada  / emassamento</t>
  </si>
  <si>
    <t xml:space="preserve">7742Serviços de Empreitada  / Pintura esmalteMão de obra para pinturas</t>
  </si>
  <si>
    <t xml:space="preserve">Serviços de Empreitada  / Pintura esmalte</t>
  </si>
  <si>
    <t xml:space="preserve">7742Serviços de Empreitada  / Textura roladaMão de obra para pinturas</t>
  </si>
  <si>
    <t xml:space="preserve">Serviços de Empreitada  / Textura rolada</t>
  </si>
  <si>
    <t xml:space="preserve">7742Serviços de Empreitada  / CaiaçãoMão de obra para pinturas</t>
  </si>
  <si>
    <t xml:space="preserve">Serviços de Empreitada  / Caiação</t>
  </si>
  <si>
    <t xml:space="preserve">7742Serviços de Empreitada  / Grafiato internoMão de obra para pinturas</t>
  </si>
  <si>
    <t xml:space="preserve">Serviços de Empreitada  / Grafiato interno</t>
  </si>
  <si>
    <t xml:space="preserve">7742Serviços de Empreitada  / Pintura de pisoMão de obra para pinturas</t>
  </si>
  <si>
    <t xml:space="preserve">Serviços de Empreitada  / Pintura de piso</t>
  </si>
  <si>
    <t xml:space="preserve">7742Serviços de Empreitada  / Lavagem de Fachada MAT +MOLavagem de fachada</t>
  </si>
  <si>
    <t xml:space="preserve">Serviços de Empreitada  / Lavagem de Fachada MAT +MO</t>
  </si>
  <si>
    <t xml:space="preserve">Lavagem de fachada</t>
  </si>
  <si>
    <t xml:space="preserve">7742Serviços de Empreitada  / Serviço de Impermeabilização com Manta Asfáltica - MO Impermeabilização com manta - área externo 4 mm</t>
  </si>
  <si>
    <t xml:space="preserve">Serviços de Empreitada  / Serviço de Impermeabilização com Manta Asfáltica - MO </t>
  </si>
  <si>
    <t xml:space="preserve">7742Serviços de Empreitada  / Pastilha em piscinaPiso Pastilha 5x5 cm portobello barlavento - piscina</t>
  </si>
  <si>
    <t xml:space="preserve">Serviços de Empreitada  / Pastilha em piscina</t>
  </si>
  <si>
    <t xml:space="preserve">7742Serviços de Empreitada  / Cerâmica em fachadaMão de Obra Porcelanato fachada</t>
  </si>
  <si>
    <t xml:space="preserve">Serviços de Empreitada  / Cerâmica em fachada</t>
  </si>
  <si>
    <t xml:space="preserve">Mão de Obra Porcelanato fachada</t>
  </si>
  <si>
    <t xml:space="preserve">7742Serviços de Empreitada  / Serviço de Execução de Rejunte Epoxi ABNT NBR 15825:2010Rejunte de Pastilha 5x5 cm - piscina</t>
  </si>
  <si>
    <t xml:space="preserve">Serviços de Empreitada  / Serviço de Execução de Rejunte Epoxi ABNT NBR 15825:2010</t>
  </si>
  <si>
    <t xml:space="preserve">7742Serviços de Empreitada  / Chapisco ColanteChapisco rolado - Parede</t>
  </si>
  <si>
    <t xml:space="preserve">Serviços de Empreitada  / Chapisco Colante</t>
  </si>
  <si>
    <t xml:space="preserve">7742Serviços de Empreitada  / Tratamento de Piso em Concreto MO+ MATTratamento de Piso em Concreto das Garagens</t>
  </si>
  <si>
    <t xml:space="preserve">Serviços de Empreitada  / Tratamento de Piso em Concreto MO+ MAT</t>
  </si>
  <si>
    <t xml:space="preserve">Tratamento de Piso em Concreto das Garagens</t>
  </si>
  <si>
    <t xml:space="preserve">7742Serviços de Empreitada  / Serviço de empreitada para execução de Shaft em drywall - Proteção acústicaFechamento de shaft em drywall - Placa hidrofugante</t>
  </si>
  <si>
    <t xml:space="preserve">Serviços de Empreitada  / Serviço de empreitada para execução de Shaft em drywall - Proteção acústica</t>
  </si>
  <si>
    <t xml:space="preserve">Fechamento de shaft em drywall - Placa hidrofugante</t>
  </si>
  <si>
    <t xml:space="preserve">7742Serviços de Empreitada  / Pastilha em fachadaPastilha cerâmica 5x5 cm cor grafite</t>
  </si>
  <si>
    <t xml:space="preserve">Serviços de Empreitada  / Pastilha em fachada</t>
  </si>
  <si>
    <t xml:space="preserve">7742Serviços de Empreitada  / TelhadoCobertura com telha Termoacústica</t>
  </si>
  <si>
    <t xml:space="preserve">Serviços de Empreitada  / Telhado</t>
  </si>
  <si>
    <t xml:space="preserve">7759Deck  / Deck em Madeira / Mão de obraDeck em madeira</t>
  </si>
  <si>
    <t xml:space="preserve">Deck  / Deck em Madeira / Mão de obra</t>
  </si>
  <si>
    <t xml:space="preserve">Deck em madeira</t>
  </si>
  <si>
    <t xml:space="preserve">7759Deck  / Deck em Madeira / MaterialDeck em madeira</t>
  </si>
  <si>
    <t xml:space="preserve">Deck  / Deck em Madeira / Material</t>
  </si>
  <si>
    <t xml:space="preserve">8125Complemento de Salario de Ajudantes / BombeiroInstalação hidráulica água fria/ esgoto/aguas pluviais</t>
  </si>
  <si>
    <t xml:space="preserve">Complemento de Salario de Ajudantes / Bombeiro</t>
  </si>
  <si>
    <t xml:space="preserve">8125Complemento de Salario de Ajudantes / EletricistaInstalação elétrica/telefonia</t>
  </si>
  <si>
    <t xml:space="preserve">Complemento de Salario de Ajudantes / Eletricista</t>
  </si>
  <si>
    <t xml:space="preserve">8126Ajudante de EletricistaInstalação elétrica/telefonia</t>
  </si>
  <si>
    <t xml:space="preserve">Ajudante de Eletricista</t>
  </si>
  <si>
    <t xml:space="preserve">8127Ajudante de BombeiroInstalação hidráulica água fria/ esgoto/aguas pluviais</t>
  </si>
  <si>
    <t xml:space="preserve">Ajudante de Bombeiro</t>
  </si>
  <si>
    <t xml:space="preserve">8323BACIA SANITÁRIA DE CERÂMICA PARA CAIXA  ACOPLADA IZY CONFORTO - BRANCO - NBR 15097Bacia sanitária com caixa acoplada Celite Linha Saveiro</t>
  </si>
  <si>
    <t xml:space="preserve">BACIA SANITÁRIA DE CERÂMICA PARA CAIXA  ACOPLADA IZY CONFORTO - BRANCO - NBR 15097</t>
  </si>
  <si>
    <t xml:space="preserve">Bacia sanitária com caixa acoplada Celite Linha Saveiro</t>
  </si>
  <si>
    <t xml:space="preserve">8324Lavatório 455X355 mm V. Plus/Aspem-Branco - NBR 15097Lavatório suspenso P</t>
  </si>
  <si>
    <t xml:space="preserve">Lavatório 455X355 mm V. Plus/Aspem-Branco - NBR 15097</t>
  </si>
  <si>
    <t xml:space="preserve">Lavatório suspenso P</t>
  </si>
  <si>
    <t xml:space="preserve">8326BACIA SANITÁRIA DE CERÂMICA PARA CAIXA  ACOPLADA VOGUE PLUS - BRANCO - NBR 15097Bacia sanitária com caixa acoplada Linha Ecoflush Fit</t>
  </si>
  <si>
    <t xml:space="preserve">BACIA SANITÁRIA DE CERÂMICA PARA CAIXA  ACOPLADA VOGUE PLUS - BRANCO - NBR 15097</t>
  </si>
  <si>
    <t xml:space="preserve">8847Seixo Rolado - NBR 6502Seixo rolado branco - Portaria </t>
  </si>
  <si>
    <t xml:space="preserve">Seixo Rolado - NBR 6502</t>
  </si>
  <si>
    <t xml:space="preserve">Seixo rolado branco - Portaria </t>
  </si>
  <si>
    <t xml:space="preserve">8114Serviço de Empreitada / Corte, Dobra e Montagem de Armação  - NBR 14931Muro sobre laje esp.: 14 cm</t>
  </si>
  <si>
    <t xml:space="preserve">Muro sobre laje esp.: 14 cm</t>
  </si>
  <si>
    <t xml:space="preserve">1001Cimento CPII 32 Portland Muro sobre laje esp.: 14 cm</t>
  </si>
  <si>
    <t xml:space="preserve">1004Brita 1 (9,5 a 19 mm) - NBR 7211Muro sobre laje esp.: 14 cm</t>
  </si>
  <si>
    <t xml:space="preserve">1054Prego 18x30 - ABNT NBR 6627:1981 Muro sobre laje esp.: 14 cm</t>
  </si>
  <si>
    <t xml:space="preserve">1206Aco CA-50/60 - NBR 7480Muro sobre laje esp.: 14 cm</t>
  </si>
  <si>
    <t xml:space="preserve">1314Tabua Pinus 300m x 30cm x 2,5cm - NBR 7190:1997  Muro sobre laje esp.: 14 cm</t>
  </si>
  <si>
    <t xml:space="preserve">1367Areia Media - NBR 7211Muro sobre laje esp.: 14 cm</t>
  </si>
  <si>
    <t xml:space="preserve">1571Tijolo Ceramico Furado 14x19x29 - NBR 15270-3:2005 - unMuro sobre laje esp.: 14 cm</t>
  </si>
  <si>
    <t xml:space="preserve">5961ARAME PG-18 (D=4,2 MM) - NBR 5589:2012  Muro sobre laje esp.: 14 cm</t>
  </si>
  <si>
    <t xml:space="preserve">1ServenteMuro sobre laje esp.: 14 cm</t>
  </si>
  <si>
    <t xml:space="preserve">1285Sarrafo Pinho 1x4"Muro sobre laje esp.: 14 cm</t>
  </si>
  <si>
    <t xml:space="preserve">1403Desmoldante - NBR 5829:1984  Muro sobre laje esp.: 14 cm</t>
  </si>
  <si>
    <t xml:space="preserve">7742Serviços de Empreitada  / Serviço de empreitada de Alvenaria de 09 a 14 cm - Tijolo CerâmicoMuro sobre laje esp.: 14 cm</t>
  </si>
  <si>
    <t xml:space="preserve">DESPESAS INDIRETAS</t>
  </si>
  <si>
    <t xml:space="preserve">DEPESAS DIRETAS</t>
  </si>
  <si>
    <t xml:space="preserve">Un.</t>
  </si>
  <si>
    <t xml:space="preserve">Quantidade orçada</t>
  </si>
  <si>
    <t xml:space="preserve">Preço unitário</t>
  </si>
  <si>
    <t xml:space="preserve">Preço total</t>
  </si>
  <si>
    <t xml:space="preserve">PROJETOS</t>
  </si>
  <si>
    <t xml:space="preserve">Projeto Estrutural</t>
  </si>
  <si>
    <t xml:space="preserve">Projeto de Contenção</t>
  </si>
  <si>
    <t xml:space="preserve">Projeto de Demolição e Terraplenagem</t>
  </si>
  <si>
    <t xml:space="preserve">Projeto de Proteção Coletiva</t>
  </si>
  <si>
    <t xml:space="preserve">LAUDOS E ESTUDOS</t>
  </si>
  <si>
    <t xml:space="preserve">Sondagem</t>
  </si>
  <si>
    <t xml:space="preserve">Levantamento Planialtimétrico</t>
  </si>
  <si>
    <t xml:space="preserve">Analise de Acústica de Entorno</t>
  </si>
  <si>
    <t xml:space="preserve">Compensação ambiental</t>
  </si>
  <si>
    <t xml:space="preserve">SERVIÇOS PRELIMINARES</t>
  </si>
  <si>
    <t xml:space="preserve">Locação de Container</t>
  </si>
  <si>
    <t xml:space="preserve">Barracões sobre laje</t>
  </si>
  <si>
    <t xml:space="preserve">Banheiro de obra ( 3 X 5 m) Sob laje</t>
  </si>
  <si>
    <t xml:space="preserve">Escritório ( 5x 5m) Sob Laje</t>
  </si>
  <si>
    <t xml:space="preserve">Vestiário (6 x 10 m ) sob laje</t>
  </si>
  <si>
    <t xml:space="preserve">Centrais ( 4 x 5 m ) sob laje</t>
  </si>
  <si>
    <t xml:space="preserve">Diversos</t>
  </si>
  <si>
    <t xml:space="preserve">Placa de obra</t>
  </si>
  <si>
    <t xml:space="preserve">TERRAPLENAGEM</t>
  </si>
  <si>
    <t xml:space="preserve">Serviço de terraplenagem</t>
  </si>
  <si>
    <t xml:space="preserve">Demolição</t>
  </si>
  <si>
    <t xml:space="preserve">FUNDAÇÃO</t>
  </si>
  <si>
    <t xml:space="preserve">Fundação Direta - Blocos e cintas</t>
  </si>
  <si>
    <t xml:space="preserve">Reaterro compactado mecanizado</t>
  </si>
  <si>
    <t xml:space="preserve">Fundação Indireta - Tubulão</t>
  </si>
  <si>
    <t xml:space="preserve">Arrasamento de cabeça de Tubulão</t>
  </si>
  <si>
    <t xml:space="preserve">Fundação Indireta - Estaca Helice</t>
  </si>
  <si>
    <t xml:space="preserve">Arrasamento de cabeça de Estaca</t>
  </si>
  <si>
    <t xml:space="preserve">Contenções</t>
  </si>
  <si>
    <t xml:space="preserve">Retangulão/ Cortinas</t>
  </si>
  <si>
    <t xml:space="preserve">Escavação manual</t>
  </si>
  <si>
    <t xml:space="preserve">SUPER-ESTRUTURA</t>
  </si>
  <si>
    <t xml:space="preserve">ALVENARIA / FECHAMENTO</t>
  </si>
  <si>
    <t xml:space="preserve">Alvenaria</t>
  </si>
  <si>
    <t xml:space="preserve">Muros/Muretas</t>
  </si>
  <si>
    <t xml:space="preserve">Diversos Alvenaria</t>
  </si>
  <si>
    <t xml:space="preserve">Shafts</t>
  </si>
  <si>
    <t xml:space="preserve">Fechamento em drywall - Placa acústica</t>
  </si>
  <si>
    <t xml:space="preserve">IMPERMEABILIZAÇÃO / ISOLAMENTO</t>
  </si>
  <si>
    <t xml:space="preserve">Impermeabilização de áreas frias com cimento polimérico</t>
  </si>
  <si>
    <t xml:space="preserve">Impermeabilização poço elevador</t>
  </si>
  <si>
    <t xml:space="preserve">REVESTIMENTO DE PISO</t>
  </si>
  <si>
    <t xml:space="preserve">Pisos externos</t>
  </si>
  <si>
    <t xml:space="preserve">Base para pisos externos</t>
  </si>
  <si>
    <t xml:space="preserve">Nivelamento / Compactação de piso</t>
  </si>
  <si>
    <t xml:space="preserve">Calçada</t>
  </si>
  <si>
    <t xml:space="preserve">Base/Concreto/Cimentado </t>
  </si>
  <si>
    <t xml:space="preserve">Lastro de brita</t>
  </si>
  <si>
    <t xml:space="preserve">Contrapiso em concreto 6 cm</t>
  </si>
  <si>
    <t xml:space="preserve">Enchimento de piso (sóculo)</t>
  </si>
  <si>
    <t xml:space="preserve">Concreto/Cimentado</t>
  </si>
  <si>
    <t xml:space="preserve">Piso cimentado liso</t>
  </si>
  <si>
    <t xml:space="preserve">Porcelanato</t>
  </si>
  <si>
    <t xml:space="preserve">Piso em Porcelanato</t>
  </si>
  <si>
    <t xml:space="preserve">Piso em porcelanato 84x84 cm - Elizabeth Olimpia Matte - sala, cozinha, lavabo</t>
  </si>
  <si>
    <t xml:space="preserve">Piso em porcelanato 84x84 cm - Elizabeth Olimpia Matte - hall</t>
  </si>
  <si>
    <t xml:space="preserve">Piso em porcelanato 60x60 cm -  Biancogrês Cemento Avório - i.s.</t>
  </si>
  <si>
    <t xml:space="preserve">Piso em porcelanato 60x60 cm -  Biancogrês Cemento Avório - terraços</t>
  </si>
  <si>
    <t xml:space="preserve">Piso em porcelanato 120x20 cm - Castelatto Painel Apparente Cinza - Portaria</t>
  </si>
  <si>
    <t xml:space="preserve">Piso em porcelanato 120x120 cm - Portobello Dank Cement Mud - Portaria</t>
  </si>
  <si>
    <t xml:space="preserve">Piso em porcelanato 120x120 cm - Portobello Dank Cement Mud - Salão de festas, lazer, cozinha, louge, lavabos</t>
  </si>
  <si>
    <t xml:space="preserve">Rodapé em Porcelanato</t>
  </si>
  <si>
    <t xml:space="preserve">Rodapé em porcelanato 84x84 cm, h=15 cm - Elizabeth Olimpia Matte - sala, cozinha, lavabo</t>
  </si>
  <si>
    <t xml:space="preserve">Rodapé em porcelanato 84x84 cm, h=15 cm - Elizabeth Olimpia Matte -  hall</t>
  </si>
  <si>
    <t xml:space="preserve">Rodapé em porcelanato 60x60 cm, h=10 cm -  Biancogrês Cemento Avório - terraços</t>
  </si>
  <si>
    <t xml:space="preserve">Rodapé em porcelanato 120x120 cm,h=15 cm  - Portobello Dank Cement Mud - Portaria</t>
  </si>
  <si>
    <t xml:space="preserve">Rejunte em piso Porcelanato</t>
  </si>
  <si>
    <t xml:space="preserve">Rejunte de porcelanato 84x84 cm</t>
  </si>
  <si>
    <t xml:space="preserve">Rejunte de porcelanato 60x60 cm</t>
  </si>
  <si>
    <t xml:space="preserve">Rejunte de porcelanato 120x20 cm</t>
  </si>
  <si>
    <t xml:space="preserve">Rejunte de porcelanato 120x120 cm</t>
  </si>
  <si>
    <t xml:space="preserve">Granito/Mármore</t>
  </si>
  <si>
    <t xml:space="preserve">Piso em Granito/Mármore</t>
  </si>
  <si>
    <t xml:space="preserve">Rodapé em Granito/Mármore</t>
  </si>
  <si>
    <t xml:space="preserve">Rodapé em granito Branco Siena h= 15 cm</t>
  </si>
  <si>
    <t xml:space="preserve">Rodapé em granito Preto São Gabriel h= 15 cm</t>
  </si>
  <si>
    <t xml:space="preserve">Rejunte em Granito/Mármore</t>
  </si>
  <si>
    <t xml:space="preserve">Rejunte em granito</t>
  </si>
  <si>
    <t xml:space="preserve">Soleira/Peitoril em Granito/Mármore</t>
  </si>
  <si>
    <t xml:space="preserve">Filete em granito Branco Siena - escada de incêndio</t>
  </si>
  <si>
    <t xml:space="preserve">Chapim em mármore branco comum</t>
  </si>
  <si>
    <t xml:space="preserve">Banco em mármore Branco l= 45 cm</t>
  </si>
  <si>
    <t xml:space="preserve">Madeira</t>
  </si>
  <si>
    <t xml:space="preserve">Piso Laminado Durafloor Linha Ritz instalado com rodapé (linha New Way, Petrópolis)</t>
  </si>
  <si>
    <t xml:space="preserve">Mão de obra Piso laminado</t>
  </si>
  <si>
    <t xml:space="preserve">Outros</t>
  </si>
  <si>
    <t xml:space="preserve">Piso 100x100 cm Aubicon Impact Soft Peso Livre - fitness</t>
  </si>
  <si>
    <t xml:space="preserve">REVESTIMENTO DE PAREDE</t>
  </si>
  <si>
    <t xml:space="preserve">Chapisco</t>
  </si>
  <si>
    <t xml:space="preserve">Emboço</t>
  </si>
  <si>
    <t xml:space="preserve">Emboco interno usinado</t>
  </si>
  <si>
    <t xml:space="preserve">Mão de obra emboço interno</t>
  </si>
  <si>
    <t xml:space="preserve">Reboco</t>
  </si>
  <si>
    <t xml:space="preserve">Reboco interno  usinado</t>
  </si>
  <si>
    <t xml:space="preserve">Mão de obra reboco interno</t>
  </si>
  <si>
    <t xml:space="preserve">Espala em reboco interno</t>
  </si>
  <si>
    <t xml:space="preserve">Revestimento de Gesso</t>
  </si>
  <si>
    <t xml:space="preserve">Cerâmica/Porcelanato</t>
  </si>
  <si>
    <t xml:space="preserve">Revestimento parede Cerâmica/Porcelanato</t>
  </si>
  <si>
    <t xml:space="preserve">Revestimento parede em Porcelanato 32x60 cm - Biancogrês Originale</t>
  </si>
  <si>
    <t xml:space="preserve">Revestimento parede em Porcelanato 120x20 cm - Castelatto Painel Apparente Cinza</t>
  </si>
  <si>
    <t xml:space="preserve">Espala parede Cerâmica/Porcelanato</t>
  </si>
  <si>
    <t xml:space="preserve">Espala em Porcelanato 32x60 cm - Biancogrês Originale</t>
  </si>
  <si>
    <t xml:space="preserve">Rejunte parede Cerâmica/Porcelanato</t>
  </si>
  <si>
    <t xml:space="preserve">Rejunte de cerâmica 32x60 cm</t>
  </si>
  <si>
    <t xml:space="preserve">Rejunte de Porcelanato 120x20 cm</t>
  </si>
  <si>
    <t xml:space="preserve">Outros parede Cerâmica/Porcelanato</t>
  </si>
  <si>
    <t xml:space="preserve">Mármore/ Granito</t>
  </si>
  <si>
    <t xml:space="preserve">Moldura em mármore Bege Bahia - elevador</t>
  </si>
  <si>
    <t xml:space="preserve">Pastilha</t>
  </si>
  <si>
    <t xml:space="preserve">Revestimento em pastilha 5x5 cm portobello barlavento  - piscina</t>
  </si>
  <si>
    <t xml:space="preserve">Outros revestimentos de parede </t>
  </si>
  <si>
    <t xml:space="preserve">Revestimento em MDF  - Guararapes Savana</t>
  </si>
  <si>
    <t xml:space="preserve">Espelho 4,80 x 2,45 m - Portaria</t>
  </si>
  <si>
    <t xml:space="preserve">REVESTIMENTO DE TETO</t>
  </si>
  <si>
    <t xml:space="preserve">Gesso</t>
  </si>
  <si>
    <t xml:space="preserve">Gesso liso teto</t>
  </si>
  <si>
    <t xml:space="preserve">REVESTIMENTO EXTERNO</t>
  </si>
  <si>
    <t xml:space="preserve">Reboco externo</t>
  </si>
  <si>
    <t xml:space="preserve">Reboco externo usinado</t>
  </si>
  <si>
    <t xml:space="preserve">Espala em reboco externo (vão)</t>
  </si>
  <si>
    <t xml:space="preserve">Emboço externo</t>
  </si>
  <si>
    <t xml:space="preserve">Emboço externo  usinado</t>
  </si>
  <si>
    <t xml:space="preserve">Mão de obra Emboço externo</t>
  </si>
  <si>
    <t xml:space="preserve">Espala em Emboço externo (vão)</t>
  </si>
  <si>
    <t xml:space="preserve">Espala em Emboço externo (parede)</t>
  </si>
  <si>
    <t xml:space="preserve">Revestimentos de Fachada Aerada</t>
  </si>
  <si>
    <t xml:space="preserve">Porcelanato Aerado Biancogress - Cristallo Bianco 60x60</t>
  </si>
  <si>
    <t xml:space="preserve">Mão de Obra  Porcelanato aerado</t>
  </si>
  <si>
    <t xml:space="preserve">Espala Porcelanato Aerado Piasentina HD Portinari - 60x60 cm</t>
  </si>
  <si>
    <t xml:space="preserve">Espala Porcelanato Aerado Biancogress - Cristallo Bianco 60x60</t>
  </si>
  <si>
    <t xml:space="preserve">Revestimentos de Fachada </t>
  </si>
  <si>
    <t xml:space="preserve">Porcelanato Amadeirado - 20x120 cm (Imbuia Clara)</t>
  </si>
  <si>
    <t xml:space="preserve">Espala Porcelanato  Amadeirado - 20x120 cm</t>
  </si>
  <si>
    <t xml:space="preserve">Rejunte Porcelanato fachada  20x120 cm</t>
  </si>
  <si>
    <t xml:space="preserve">Porcelanato Piasentina HD Portinari - 60x60 cm</t>
  </si>
  <si>
    <t xml:space="preserve">Porcelanato Cetim Bianco Portobello - 60x60 cm</t>
  </si>
  <si>
    <t xml:space="preserve">Rejunte Porcelanato fachada 60x60 cm</t>
  </si>
  <si>
    <t xml:space="preserve">Espala Porcelanato Piasentina HD Portinari - 60x60 cm</t>
  </si>
  <si>
    <t xml:space="preserve">Espala Porcelanato Cetim Bianco Portobello - 60x60 cm</t>
  </si>
  <si>
    <t xml:space="preserve">Espala Pastilha cerâmica 5x5 cm cor grafite</t>
  </si>
  <si>
    <t xml:space="preserve">Rejunte Pastilha cerâmica 5x5 cm</t>
  </si>
  <si>
    <t xml:space="preserve">ESQUADRIAS DE ALUMÍNIO</t>
  </si>
  <si>
    <t xml:space="preserve">ESQUADRIAS EM METALON</t>
  </si>
  <si>
    <t xml:space="preserve">ESQUADRIAS EM MADEIRA</t>
  </si>
  <si>
    <t xml:space="preserve">Portas</t>
  </si>
  <si>
    <t xml:space="preserve">Ferragens</t>
  </si>
  <si>
    <t xml:space="preserve">INSTALAÇÕES</t>
  </si>
  <si>
    <t xml:space="preserve">Mão de Obra Instalação elétrica/telefonia</t>
  </si>
  <si>
    <t xml:space="preserve">Mão de Obra Instalação hidráulica água fria/ esgoto/aguas pluviais</t>
  </si>
  <si>
    <t xml:space="preserve">BANCADAS</t>
  </si>
  <si>
    <t xml:space="preserve">Balcão em granito Preto São Gabriel (alvenaria)</t>
  </si>
  <si>
    <t xml:space="preserve">LOUÇAS E METAIS</t>
  </si>
  <si>
    <t xml:space="preserve">Bacia Sanitária</t>
  </si>
  <si>
    <t xml:space="preserve">Bacia sanitária com caixa acoplada Monte Carlo</t>
  </si>
  <si>
    <t xml:space="preserve">Bacia sanitária com caixa acoplada Izy</t>
  </si>
  <si>
    <t xml:space="preserve">Cuba</t>
  </si>
  <si>
    <t xml:space="preserve">Tanque</t>
  </si>
  <si>
    <t xml:space="preserve">Lavatorios</t>
  </si>
  <si>
    <t xml:space="preserve">Torneiras</t>
  </si>
  <si>
    <t xml:space="preserve">Torneira Coz Deca Mesa Linha Just 1167.C27</t>
  </si>
  <si>
    <t xml:space="preserve">Monocomando Deca Level</t>
  </si>
  <si>
    <t xml:space="preserve">Registros e acabamentos</t>
  </si>
  <si>
    <t xml:space="preserve">Acabamento Registro de pressão Linha Lotus</t>
  </si>
  <si>
    <t xml:space="preserve">Diversos louças e metais</t>
  </si>
  <si>
    <t xml:space="preserve">PINTURA</t>
  </si>
  <si>
    <t xml:space="preserve">Pintura Acrilica</t>
  </si>
  <si>
    <t xml:space="preserve">Emassamento</t>
  </si>
  <si>
    <t xml:space="preserve">Pintura Esmalte em esquadrias metálicas</t>
  </si>
  <si>
    <t xml:space="preserve">Marcação de Garagem</t>
  </si>
  <si>
    <t xml:space="preserve">Caiação</t>
  </si>
  <si>
    <t xml:space="preserve">Textura Interna</t>
  </si>
  <si>
    <t xml:space="preserve">Espala em Textura rolada - Escada de incêndio</t>
  </si>
  <si>
    <t xml:space="preserve">Textura rolada - garagem/cobertura - parede e teto</t>
  </si>
  <si>
    <t xml:space="preserve">Espala em Textura rolada</t>
  </si>
  <si>
    <t xml:space="preserve">Textura Externa Fachada</t>
  </si>
  <si>
    <t xml:space="preserve">Diversos Pintura</t>
  </si>
  <si>
    <t xml:space="preserve">Pintura em piso</t>
  </si>
  <si>
    <t xml:space="preserve">Tratamento de concreto - parede e teto</t>
  </si>
  <si>
    <t xml:space="preserve">DIVERSOS</t>
  </si>
  <si>
    <t xml:space="preserve">Grama</t>
  </si>
  <si>
    <t xml:space="preserve">Limpeza</t>
  </si>
  <si>
    <t xml:space="preserve">Serviços Complementares</t>
  </si>
  <si>
    <t xml:space="preserve">LICENÇAS, TAXAS E EMOLUMENTOS</t>
  </si>
  <si>
    <t xml:space="preserve">Despesas CREA</t>
  </si>
  <si>
    <t xml:space="preserve">Cartório</t>
  </si>
  <si>
    <t xml:space="preserve">Contabilidade da obra</t>
  </si>
  <si>
    <t xml:space="preserve">Custos advocatícios</t>
  </si>
  <si>
    <t xml:space="preserve">Despachante</t>
  </si>
  <si>
    <t xml:space="preserve">NBR</t>
  </si>
  <si>
    <t xml:space="preserve">Habite-se</t>
  </si>
  <si>
    <t xml:space="preserve">SEGURANÇA DO TRABALHO</t>
  </si>
  <si>
    <t xml:space="preserve">Equipamento de proteção coletiva</t>
  </si>
  <si>
    <t xml:space="preserve">Proteção perimetral dos andares</t>
  </si>
  <si>
    <t xml:space="preserve">Proteção de poço de elevador</t>
  </si>
  <si>
    <t xml:space="preserve">Treinamentos</t>
  </si>
  <si>
    <t xml:space="preserve">Uniforme completo</t>
  </si>
  <si>
    <t xml:space="preserve">Apoio para montagem  de linha de vida</t>
  </si>
  <si>
    <t xml:space="preserve">CUSTOS INDIRETOS - PESSOAL</t>
  </si>
  <si>
    <t xml:space="preserve">Mão de Obra Administrativa</t>
  </si>
  <si>
    <t xml:space="preserve">Engenharia de obra</t>
  </si>
  <si>
    <t xml:space="preserve">Supervisão de Engenharia</t>
  </si>
  <si>
    <t xml:space="preserve">Engenharia de Qualidade</t>
  </si>
  <si>
    <t xml:space="preserve">Encarregado Instalações</t>
  </si>
  <si>
    <t xml:space="preserve">Mão de Obra Operacional</t>
  </si>
  <si>
    <t xml:space="preserve">Pedreiro de apoio</t>
  </si>
  <si>
    <t xml:space="preserve">Servente de apoio</t>
  </si>
  <si>
    <t xml:space="preserve">Servente para carga e descarga</t>
  </si>
  <si>
    <t xml:space="preserve">Carpinteiro de Apoio</t>
  </si>
  <si>
    <t xml:space="preserve">Premiação de produtividade/ assiduidade</t>
  </si>
  <si>
    <t xml:space="preserve">Horas Extras</t>
  </si>
  <si>
    <t xml:space="preserve">Encargos Sociais</t>
  </si>
  <si>
    <t xml:space="preserve">Salários e Adiantamento obra - Custo Diretos</t>
  </si>
  <si>
    <t xml:space="preserve">Benefícios a Empregados</t>
  </si>
  <si>
    <t xml:space="preserve">Seguro de vida em grupo</t>
  </si>
  <si>
    <t xml:space="preserve">Cesta básica</t>
  </si>
  <si>
    <t xml:space="preserve">Café da manhã</t>
  </si>
  <si>
    <t xml:space="preserve">Seconsi - PCMSO e PCMAT</t>
  </si>
  <si>
    <t xml:space="preserve">CUSTOS INDIRETOS - EQUIPAMENTOS</t>
  </si>
  <si>
    <t xml:space="preserve">Madeiras para andaime</t>
  </si>
  <si>
    <t xml:space="preserve">Serviços</t>
  </si>
  <si>
    <t xml:space="preserve">Montagem e Desmontagem de Elevador Cremalheira</t>
  </si>
  <si>
    <t xml:space="preserve">Montagem e Desmontagem de Andaime Fachadeiro</t>
  </si>
  <si>
    <t xml:space="preserve">Montagem e desmontagem de Balancim</t>
  </si>
  <si>
    <t xml:space="preserve">CUSTOS INDIRETOS - OUTROS</t>
  </si>
  <si>
    <t xml:space="preserve">Gastos Mensais</t>
  </si>
  <si>
    <t xml:space="preserve">Internet</t>
  </si>
  <si>
    <t xml:space="preserve">Despesas de escritório (Recarga de cartucho, cartão de ponto, material de escritório em geral)</t>
  </si>
  <si>
    <t xml:space="preserve">Fretes</t>
  </si>
  <si>
    <t xml:space="preserve">Material de higiene/ limpeza</t>
  </si>
  <si>
    <t xml:space="preserve">Comunicação interna da obra</t>
  </si>
  <si>
    <t xml:space="preserve">Seguro de obra</t>
  </si>
  <si>
    <t xml:space="preserve">Orçamento</t>
  </si>
  <si>
    <t xml:space="preserve">Contrato de manutenção elevador social</t>
  </si>
  <si>
    <t xml:space="preserve">Alarme  de obra</t>
  </si>
  <si>
    <t xml:space="preserve">Despesas com Vizinhança (0,4% despesas  diretas)</t>
  </si>
  <si>
    <t xml:space="preserve">ADMINISTRAÇÃO</t>
  </si>
  <si>
    <t xml:space="preserve">Taxa de administração (15%)</t>
  </si>
  <si>
    <t xml:space="preserve">Obra</t>
  </si>
  <si>
    <t xml:space="preserve">Unidade construtiva</t>
  </si>
  <si>
    <t xml:space="preserve">Tipo de obra</t>
  </si>
  <si>
    <t xml:space="preserve">Endereço da obra</t>
  </si>
  <si>
    <t xml:space="preserve">Versão do orçamento</t>
  </si>
  <si>
    <t xml:space="preserve">BDI</t>
  </si>
  <si>
    <t xml:space="preserve">Preços expressos em</t>
  </si>
  <si>
    <t xml:space="preserve">02/01/2020 - 07:41:22</t>
  </si>
  <si>
    <t xml:space="preserve">TORRE</t>
  </si>
  <si>
    <t xml:space="preserve">DESPESAS TOTAIS</t>
  </si>
  <si>
    <t xml:space="preserve">DESCRIÇÃO</t>
  </si>
  <si>
    <t xml:space="preserve">%  EXEC</t>
  </si>
  <si>
    <t xml:space="preserve">% EXEC. MENSAL</t>
  </si>
  <si>
    <t xml:space="preserve">-</t>
  </si>
  <si>
    <t xml:space="preserve">% Executado no mês  </t>
  </si>
  <si>
    <t xml:space="preserve">% Executado no mês  3,59 %</t>
  </si>
  <si>
    <t xml:space="preserve">% EXEC</t>
  </si>
  <si>
    <t xml:space="preserve">% EXEC. ACUM.</t>
  </si>
  <si>
    <t xml:space="preserve">% Acumulado até a data  </t>
  </si>
  <si>
    <t xml:space="preserve">% Acumulado até a data  60,45 %</t>
  </si>
  <si>
    <t xml:space="preserve">PREVISTO</t>
  </si>
  <si>
    <t xml:space="preserve">%  PREV.mes</t>
  </si>
  <si>
    <t xml:space="preserve">% PREV.</t>
  </si>
  <si>
    <t xml:space="preserve">DESPESAS DIRETAS</t>
  </si>
  <si>
    <t xml:space="preserve">IDF GLOBAL</t>
  </si>
  <si>
    <t xml:space="preserve">IDF</t>
  </si>
  <si>
    <t xml:space="preserve">A obra apresenta</t>
  </si>
  <si>
    <t xml:space="preserve"> adiantamento global de  </t>
  </si>
  <si>
    <t xml:space="preserve">A obra apresenta adiantamento global de  12,21 %</t>
  </si>
  <si>
    <t xml:space="preserve">DATA DO PERCENTUAL EXECUTADO ATÉ O MOMENTO</t>
  </si>
  <si>
    <t xml:space="preserve">DATA ATUAL</t>
  </si>
  <si>
    <t xml:space="preserve">NUMERO DE DIAS</t>
  </si>
  <si>
    <t xml:space="preserve"> </t>
  </si>
  <si>
    <t xml:space="preserve">ED. BE</t>
  </si>
  <si>
    <t xml:space="preserve">ANÁLISE FÍSICA MACRO</t>
  </si>
  <si>
    <t xml:space="preserve">Data:</t>
  </si>
  <si>
    <t xml:space="preserve">Mês Ref:</t>
  </si>
  <si>
    <t xml:space="preserve">Principais Atividades Resumo</t>
  </si>
  <si>
    <t xml:space="preserve">% Físico Acumulado Previsto</t>
  </si>
  <si>
    <t xml:space="preserve">Item</t>
  </si>
  <si>
    <t xml:space="preserve">Atividades Atrasadas</t>
  </si>
  <si>
    <t xml:space="preserve">% Prev. Até a data</t>
  </si>
  <si>
    <t xml:space="preserve">% Real. Até a data</t>
  </si>
  <si>
    <t xml:space="preserve">Desvio Físico</t>
  </si>
  <si>
    <t xml:space="preserve">% Físico Acumulado Executado</t>
  </si>
  <si>
    <t xml:space="preserve">% Físico Mensal Previsto</t>
  </si>
  <si>
    <t xml:space="preserve">% Físico Mensal Executado</t>
  </si>
  <si>
    <t xml:space="preserve">Desvio físico</t>
  </si>
  <si>
    <t xml:space="preserve">A obra está adiantada (em dias)</t>
  </si>
  <si>
    <t xml:space="preserve">Atividades Adiantadas</t>
  </si>
  <si>
    <t xml:space="preserve">Informações Gerais:</t>
  </si>
  <si>
    <t xml:space="preserve">Nome da obra:</t>
  </si>
  <si>
    <t xml:space="preserve">Localização:</t>
  </si>
  <si>
    <t xml:space="preserve">Rua Rio Grande do Norte, nº 836 - Bairro Savassi / Belo Horizonte - MG</t>
  </si>
  <si>
    <t xml:space="preserve">Data Inicial de Pagtos:</t>
  </si>
  <si>
    <t xml:space="preserve">Data Base de Orçamento:</t>
  </si>
  <si>
    <t xml:space="preserve">Data de Início da Obra:</t>
  </si>
  <si>
    <t xml:space="preserve">Data de Término prevista da Obra:</t>
  </si>
  <si>
    <t xml:space="preserve">Data de entrega para cliente:</t>
  </si>
  <si>
    <t xml:space="preserve">Mês de referência:</t>
  </si>
  <si>
    <t xml:space="preserve">Busca % Mensal na planilha Cronograma Físico</t>
  </si>
  <si>
    <t xml:space="preserve">Busca % Acumulado na planilha Cronograma Físico</t>
  </si>
  <si>
    <t xml:space="preserve">ATIVIDADES RESUMO</t>
  </si>
  <si>
    <t xml:space="preserve">102020</t>
  </si>
  <si>
    <t xml:space="preserve">Chave de início do reajuste orçamentário</t>
  </si>
  <si>
    <t xml:space="preserve">Define lista de atraso / Adiantamento</t>
  </si>
  <si>
    <t xml:space="preserve">GRANDE ITEM</t>
  </si>
  <si>
    <t xml:space="preserve">CUSTO</t>
  </si>
  <si>
    <t xml:space="preserve">ATRASO</t>
  </si>
  <si>
    <t xml:space="preserve">ADIANTAMENTO</t>
  </si>
  <si>
    <t xml:space="preserve">PESO</t>
  </si>
  <si>
    <t xml:space="preserve">realizado</t>
  </si>
  <si>
    <t xml:space="preserve">ORDEM</t>
  </si>
  <si>
    <t xml:space="preserve">ITEM</t>
  </si>
  <si>
    <t xml:space="preserve">DIFERENÇA</t>
  </si>
  <si>
    <t xml:space="preserve">ORÇAMENTO</t>
  </si>
  <si>
    <t xml:space="preserve">AVANÇO FÍSICO ACUMULADO</t>
  </si>
  <si>
    <t xml:space="preserve">% FÍSICO MENSAL</t>
  </si>
  <si>
    <t xml:space="preserve">DESVIOS</t>
  </si>
  <si>
    <t xml:space="preserve">ATIVIDADES ATRASADAS</t>
  </si>
  <si>
    <t xml:space="preserve">ATIVIDADES ADIANTADAS</t>
  </si>
  <si>
    <t xml:space="preserve">Diferença em relação ao atraso</t>
  </si>
  <si>
    <t xml:space="preserve">em relação atraso</t>
  </si>
  <si>
    <t xml:space="preserve">Diferença em relação ao adiantamento</t>
  </si>
  <si>
    <t xml:space="preserve">em relação adiantam</t>
  </si>
  <si>
    <t xml:space="preserve">até a data</t>
  </si>
  <si>
    <t xml:space="preserve">Adiant.</t>
  </si>
  <si>
    <t xml:space="preserve">Atraso</t>
  </si>
  <si>
    <t xml:space="preserve">Valor Unit.</t>
  </si>
  <si>
    <t xml:space="preserve">Valor Total (R$)</t>
  </si>
  <si>
    <t xml:space="preserve">Valor Reajustado até Outubro/19</t>
  </si>
  <si>
    <t xml:space="preserve">Valor Total com saldo reajustado ATÉ DATA ATUAL</t>
  </si>
  <si>
    <t xml:space="preserve">ACUMULADO PREVISTO</t>
  </si>
  <si>
    <t xml:space="preserve">ACUMULADO EXECUTADO</t>
  </si>
  <si>
    <t xml:space="preserve">REAJUSTE DO ORÇAMENTO</t>
  </si>
  <si>
    <t xml:space="preserve">Prev.</t>
  </si>
  <si>
    <t xml:space="preserve">Exec.</t>
  </si>
  <si>
    <t xml:space="preserve">Acum.</t>
  </si>
  <si>
    <t xml:space="preserve">Mês</t>
  </si>
  <si>
    <t xml:space="preserve">STATUS</t>
  </si>
  <si>
    <t xml:space="preserve">ATIVIDADES A INICIAREM</t>
  </si>
  <si>
    <t xml:space="preserve">% Até o Mês Anterior</t>
  </si>
  <si>
    <t xml:space="preserve">% Até o Mês Atual</t>
  </si>
  <si>
    <t xml:space="preserve">Quant. Prev.</t>
  </si>
  <si>
    <t xml:space="preserve">Custo Prev.</t>
  </si>
  <si>
    <t xml:space="preserve">Quant. Med.</t>
  </si>
  <si>
    <t xml:space="preserve">Custo Med.</t>
  </si>
  <si>
    <t xml:space="preserve">Total orçado c/Saldo Reaj. Até o Mês Anterior</t>
  </si>
  <si>
    <t xml:space="preserve">Saldo Reajustado</t>
  </si>
  <si>
    <t xml:space="preserve">Total orçado c/Saldo Reaj. Até o Mês Atual</t>
  </si>
  <si>
    <t xml:space="preserve">Custo Prev. Reajustado</t>
  </si>
  <si>
    <t xml:space="preserve">S</t>
  </si>
  <si>
    <t xml:space="preserve">Não Iniciada</t>
  </si>
  <si>
    <t xml:space="preserve">Adiantada</t>
  </si>
  <si>
    <t xml:space="preserve">Atrasada</t>
  </si>
  <si>
    <t xml:space="preserve">REUNIÃO FÍSICA</t>
  </si>
  <si>
    <t xml:space="preserve">FATO - CAUSA - AÇÃO</t>
  </si>
  <si>
    <t xml:space="preserve">DATA/HORA (I):</t>
  </si>
  <si>
    <t xml:space="preserve">OBRA: ED. BE</t>
  </si>
  <si>
    <t xml:space="preserve">DATA/HORA (F):</t>
  </si>
  <si>
    <t xml:space="preserve">N°</t>
  </si>
  <si>
    <t xml:space="preserve">FATO</t>
  </si>
  <si>
    <t xml:space="preserve">CAUSA </t>
  </si>
  <si>
    <t xml:space="preserve">AÇÃO</t>
  </si>
  <si>
    <t xml:space="preserve">ATITUDE</t>
  </si>
  <si>
    <t xml:space="preserve">RESP.</t>
  </si>
  <si>
    <t xml:space="preserve">DATA</t>
  </si>
  <si>
    <t xml:space="preserve">Atraso de impermeabilização de jardineira</t>
  </si>
  <si>
    <t xml:space="preserve">Esta atividade não está sendo indicada no tempo x caminho, o que fez com que esta atividade não tenha sido abordada nas reuniões semanais. Também observar que as linhas sequenciais das atividades não estão sendo mostradas claramente para o apartamento do 2º pavmento</t>
  </si>
  <si>
    <t xml:space="preserve">Melhorar a exibição das principais atividades no TxC, principalmente para o 2º pavimento.</t>
  </si>
  <si>
    <t xml:space="preserve">Jéssica (LAFE)</t>
  </si>
  <si>
    <t xml:space="preserve">ok</t>
  </si>
  <si>
    <t xml:space="preserve">Atraso de fornecimento de pastilha 5x5</t>
  </si>
  <si>
    <t xml:space="preserve">Este atraso deve-se à demora do fornecimento da pastilha</t>
  </si>
  <si>
    <t xml:space="preserve">Esta atividade está sendo finalizada no dia 03/11/20</t>
  </si>
  <si>
    <t xml:space="preserve">Roberto e Márcio</t>
  </si>
  <si>
    <t xml:space="preserve">Em andamento/finalização</t>
  </si>
  <si>
    <t xml:space="preserve">Atraso do shaft de dry wall</t>
  </si>
  <si>
    <t xml:space="preserve">Ocorreu este atraso devido à finalização de tubulações e testes no shaft e adaptações da tubulação de renovação de ar.</t>
  </si>
  <si>
    <t xml:space="preserve">Meta de executar o shaft até o 7º pavimento, para liberar a execução da cerâmica e forro de gesso</t>
  </si>
  <si>
    <t xml:space="preserve">Atraso no início das instalações de combate a incêndio</t>
  </si>
  <si>
    <t xml:space="preserve">Necessário fazer o gesso do hall, que estava com deficit de mão de obra</t>
  </si>
  <si>
    <t xml:space="preserve">Esta atividade foi iniciada já no princípio de outubro, com a previsão de avanço até o 7º neste mês</t>
  </si>
  <si>
    <t xml:space="preserve">Atraso de colocação de peitoril de mármore branco 20cm</t>
  </si>
  <si>
    <t xml:space="preserve">Este serviço está acompanhando a execução da fachada aerada</t>
  </si>
  <si>
    <t xml:space="preserve">Verificar a medição física</t>
  </si>
  <si>
    <t xml:space="preserve">Atraso de impermeabilização da piscina</t>
  </si>
  <si>
    <t xml:space="preserve">Este serviço está previsto no TxC para dezembro/20</t>
  </si>
  <si>
    <t xml:space="preserve">Corrigir o planejamento</t>
  </si>
  <si>
    <t xml:space="preserve">Atraso do gesso liso de teto</t>
  </si>
  <si>
    <t xml:space="preserve">Esta atividade não está atrasada, visto que acompanha o revestimento de gesso nas paredes</t>
  </si>
  <si>
    <t xml:space="preserve">Corrigir a medição física</t>
  </si>
  <si>
    <t xml:space="preserve">Atraso de revestimento cerâmico de paredes</t>
  </si>
  <si>
    <t xml:space="preserve">Não tinha equipe suficiente para cumprir a meta, visto que dois profissionais foram priorizados para execução de pastilha de fachada</t>
  </si>
  <si>
    <t xml:space="preserve">Os dois profissionais já estão sendo locados nas cerâmicas de paredes na semana do dia 03/11/2020. Fazer planejamento de quantos profissionais serão necessários para cumprir a meta planejada, que é executar este serviço até o 8º pavimento no final de novembro/20.</t>
  </si>
  <si>
    <t xml:space="preserve">Márcio / Diego</t>
  </si>
  <si>
    <t xml:space="preserve">Pendente</t>
  </si>
  <si>
    <t xml:space="preserve">Areas pendentes referentes à cremalheira, cozinhas</t>
  </si>
  <si>
    <t xml:space="preserve">Necessário definir a pele de vidro e desmobilizar a cremalheira. Providenciar ligação do elevador</t>
  </si>
  <si>
    <t xml:space="preserve">Atraso do piso de concreto polido</t>
  </si>
  <si>
    <t xml:space="preserve">Pendente o trecho de cremalheira</t>
  </si>
  <si>
    <t xml:space="preserve">Providenciar a ligação do elevador, para defiinir a data de remoção da cremalheira,</t>
  </si>
  <si>
    <t xml:space="preserve">Atraso de shaft em placa hidrofugante</t>
  </si>
  <si>
    <t xml:space="preserve">falta executar no 2º pavimento (apto 201) e 10º paviento</t>
  </si>
  <si>
    <t xml:space="preserve">Frentes liberadas para execução, que serão finalizadas até o final de novembro/20</t>
  </si>
  <si>
    <t xml:space="preserve">FOTOS E OBSERVAÇÕES</t>
  </si>
  <si>
    <t xml:space="preserve">ANÁLISE FÍSICA DOS</t>
  </si>
  <si>
    <t xml:space="preserve">PRINCIPAIS IMPACTOS DO MÊS</t>
  </si>
  <si>
    <t xml:space="preserve">PRINCIPAIS ATIVIDADES ATRASADAS</t>
  </si>
  <si>
    <t xml:space="preserve">ITEM </t>
  </si>
  <si>
    <t xml:space="preserve">EXECUTADO</t>
  </si>
  <si>
    <t xml:space="preserve">PLANO DE AÇÃO / OBSERVAÇÕES</t>
  </si>
  <si>
    <t xml:space="preserve">% ATÉ O MÊS</t>
  </si>
  <si>
    <t xml:space="preserve">QUANT.</t>
  </si>
  <si>
    <t xml:space="preserve">% MÊS</t>
  </si>
  <si>
    <t xml:space="preserve">% ACUM.</t>
  </si>
  <si>
    <t xml:space="preserve">Atualizar impermeabilização das jardineiras conforme correção de cronograma</t>
  </si>
  <si>
    <t xml:space="preserve">PRINCIPAIS ATIVIDADES ADIANTADAS</t>
  </si>
  <si>
    <t xml:space="preserve">PRINCIPAIS ATIVIDADES A INICIAREM NOS PRÓXIMOS 4 MESES</t>
  </si>
  <si>
    <t xml:space="preserve">CRONOGRAMA ACUMULADO</t>
  </si>
  <si>
    <t xml:space="preserve">OBSERVAÇÕES</t>
  </si>
  <si>
    <t xml:space="preserve">SUPRIMENTOS PARA OS PRÓXIMOS 03 MESES</t>
  </si>
  <si>
    <t xml:space="preserve">Mês:</t>
  </si>
  <si>
    <t xml:space="preserve">Atividade</t>
  </si>
  <si>
    <t xml:space="preserve">Previsão de pedido</t>
  </si>
  <si>
    <t xml:space="preserve">Data de Utilização do Insumo</t>
  </si>
  <si>
    <t xml:space="preserve">Status/ Observação</t>
  </si>
  <si>
    <t xml:space="preserve">5923CE. 30, 0FCK.C.B1.28D. 10+-2 - NBR 7212:2012 / BombeadoPiso em concreto armado polido h=10cm</t>
  </si>
  <si>
    <t xml:space="preserve">5923CE. 30, 0FCK.C.B1.28D. 10+-2 - NBR 7212:2012 / BombeadoPiso em concreto armado h=10cm</t>
  </si>
  <si>
    <t xml:space="preserve">7086Empreiteiro- Lançamento e sarrafeamento de pisoPiso em concreto armado h=10cm</t>
  </si>
  <si>
    <t xml:space="preserve">7791Encarregado de instalações PJEncarregado Instalações</t>
  </si>
  <si>
    <t xml:space="preserve">8114Serviço de Empreitada / Corte, Dobra e Montagem de ArmaçãoVergas e contra-vergas</t>
  </si>
  <si>
    <t xml:space="preserve">896Lona PretaPiso em concreto armado polido h=10cm</t>
  </si>
  <si>
    <t xml:space="preserve">896Lona PretaPiso em concreto armado h=10cm</t>
  </si>
  <si>
    <t xml:space="preserve">1001Cimento CPII 32 Portland - NBR 11578Alvenaria em tijolo cerâmico - 14x19x29 cm</t>
  </si>
  <si>
    <t xml:space="preserve">1004Brita 1 (9,5 a 19 mm) - NBR 7174:1982    Vergas e contra-vergas</t>
  </si>
  <si>
    <t xml:space="preserve">1004Brita 1 (9,5 a 19 mm) - NBR 7174:1982    Lastro de brita</t>
  </si>
  <si>
    <t xml:space="preserve">1206Aco CA-50/60 - NBR 7480:1996Vergas e contra-vergas</t>
  </si>
  <si>
    <t xml:space="preserve">1367Areia Media - NBR 7211Vergas e contra-vergas</t>
  </si>
  <si>
    <t xml:space="preserve">1591Tela Soldada Para Concreto - NBR 7481:1996Piso em concreto armado polido h=10cm</t>
  </si>
  <si>
    <t xml:space="preserve">1591Tela Soldada Para Concreto - NBR 7481:1996Piso em concreto armado h=10cm</t>
  </si>
  <si>
    <t xml:space="preserve">4693Prego 17x21 - 2x11- NBR 6627:1981 Bandeja principal plana e inclinada (aparalixo)</t>
  </si>
  <si>
    <t xml:space="preserve">5212Compensado 220x110x14 Plastificado - NBR ISO 12466-1:2012Bandeja principal plana e inclinada (aparalixo)</t>
  </si>
  <si>
    <t xml:space="preserve">5213Bomba de Concreto - NBR 14931:2004Piso em concreto armado polido h=10cm</t>
  </si>
  <si>
    <t xml:space="preserve">5213Bomba de Concreto - NBR 14931:2004Piso em concreto armado h=10cm</t>
  </si>
  <si>
    <t xml:space="preserve">5347Aparalixo Primario 2,5m EntrelaçadoBandeja principal plana e inclinada (aparalixo)</t>
  </si>
  <si>
    <t xml:space="preserve">5967CIMENTO PORTLAND CP 32 - NBR 13583:2014Vergas e contra-vergas</t>
  </si>
  <si>
    <t xml:space="preserve">8079Parabolt - Chumbador CBA, prisioneiro, com cone, jaqueta e prolongador, galvanizado de 3/8 - NBR 5875Bandeja principal plana e inclinada (aparalixo)</t>
  </si>
  <si>
    <t xml:space="preserve">1367Areia Media - NBR 7211Alvenaria de bloco cerâmico - 19x19x29 cm</t>
  </si>
  <si>
    <t xml:space="preserve">1571Tijolo Ceramico Furado 14x19x29 - NBR 15270-3:2005 - unAlvenaria de bloco cerâmico - 19x19x29 cm</t>
  </si>
  <si>
    <t xml:space="preserve">5967CIMENTO PORTLAND CP 32 - NBR 13583:2014Alvenaria de bloco cerâmico - 19x19x29 cm</t>
  </si>
  <si>
    <t xml:space="preserve">7071Areia Mista - NBR 7211Alvenaria em tijolo cerâmico - 14x19x29 cm</t>
  </si>
  <si>
    <t xml:space="preserve">1ServenteNivelamento / Compactação de piso</t>
  </si>
  <si>
    <t xml:space="preserve">1ServenteLastro de brita</t>
  </si>
  <si>
    <t xml:space="preserve">1285Sarrafo Pinho 1x4"Bandeja principal plana e inclinada (aparalixo)</t>
  </si>
  <si>
    <t xml:space="preserve">6563Serviço de montagem e desmontagem de Elevador CremalheiraMontagem e Desmontagem de Elevador Cremalheira</t>
  </si>
  <si>
    <t xml:space="preserve">6564Laudo de AterramentoAterramento e Laudo do Elevador Cremalheira</t>
  </si>
  <si>
    <t xml:space="preserve">7742Serviços de Empreitada  / Lançamento, sarrafeamento e polimento de piso - NBR 6118/207Piso em concreto armado polido h=10cm</t>
  </si>
  <si>
    <t xml:space="preserve">7761Serviço de empreitada / Empreiteiro de Espala internaEspala em reboco</t>
  </si>
  <si>
    <t xml:space="preserve">8114Serviço de Empreitada / Corte, Dobra e Montagem de ArmaçãoMuro sobre laje esp.: 09 cm</t>
  </si>
  <si>
    <t xml:space="preserve">8114Serviço de Empreitada / Corte, Dobra e Montagem de ArmaçãoMuro sobre laje esp.: 14 cm</t>
  </si>
  <si>
    <t xml:space="preserve">7742Serviços de Empreitada  / Serviço de empreitada de AlvenariaMão de obra alvenaria de bloco cerâmico</t>
  </si>
  <si>
    <t xml:space="preserve">1001Cimento CPII 32 Portland - NBR 11578Chapisco interno com argamassa</t>
  </si>
  <si>
    <t xml:space="preserve">1001Cimento CPII 32 Portland - NBR 11578Reboco interno  em argamassa</t>
  </si>
  <si>
    <t xml:space="preserve">1001Cimento CPII 32 Portland - NBR 11578Espala em reboco</t>
  </si>
  <si>
    <t xml:space="preserve">1002Massical - NBR 7175Reboco interno  em argamassa</t>
  </si>
  <si>
    <t xml:space="preserve">1002Massical - NBR 7175Espala em reboco</t>
  </si>
  <si>
    <t xml:space="preserve">1004Brita 1 (9,5 a 19 mm) - NBR 7174:1982    Muro sobre laje esp.: 09 cm</t>
  </si>
  <si>
    <t xml:space="preserve">1004Brita 1 (9,5 a 19 mm) - NBR 7174:1982    Muro sobre laje esp.: 14 cm</t>
  </si>
  <si>
    <t xml:space="preserve">1054Prego 18x30 - ABNT NBR 6627:1981 Muro sobre laje esp.: 09 cm</t>
  </si>
  <si>
    <t xml:space="preserve">1206Aco CA-50/60 - NBR 7480:1996Muro sobre laje esp.: 09 cm</t>
  </si>
  <si>
    <t xml:space="preserve">1206Aco CA-50/60 - NBR 7480:1996Muro sobre laje esp.: 14 cm</t>
  </si>
  <si>
    <t xml:space="preserve">1206Aco CA-50/60 - NBR 7480:1996Base para elevador Cremalheira</t>
  </si>
  <si>
    <t xml:space="preserve">1314Tabua Pinus 300m x 30cm x 2,5cm - NBR 7190:1997  Muro sobre laje esp.: 09 cm</t>
  </si>
  <si>
    <t xml:space="preserve">1314Tabua Pinus 300m x 30cm x 2,5cm - NBR 7190:1997  Base para elevador Cremalheira</t>
  </si>
  <si>
    <t xml:space="preserve">1367Areia Media - NBR 7211Muro sobre laje esp.: 09 cm</t>
  </si>
  <si>
    <t xml:space="preserve">4693Prego 17x21 - 2x11- NBR 6627:1981 Base para elevador Cremalheira</t>
  </si>
  <si>
    <t xml:space="preserve">4774Tijolo Ceramico Furado 09x19x29 - NBR 15270-3:2005  Muro sobre laje esp.: 09 cm</t>
  </si>
  <si>
    <t xml:space="preserve">5039Concreto Usinado FcK= 200 Kgf/cm² - NBR 7212:2012Base para elevador Cremalheira</t>
  </si>
  <si>
    <t xml:space="preserve">5961ARAME PG-18 (D=4,2 MM) - NBR 5589:2012  Muro sobre laje esp.: 09 cm</t>
  </si>
  <si>
    <t xml:space="preserve">5967CIMENTO PORTLAND CP 32 - NBR 13583:2014Alvenaria em tijolo cerâmico - 09x19x29 cm</t>
  </si>
  <si>
    <t xml:space="preserve">5967CIMENTO PORTLAND CP 32 - NBR 13583:2014Muro sobre laje esp.: 09 cm</t>
  </si>
  <si>
    <t xml:space="preserve">5967CIMENTO PORTLAND CP 32 - NBR 13583:2014Muro sobre laje esp.: 14 cm</t>
  </si>
  <si>
    <t xml:space="preserve">7071Areia Mista - NBR 7211Chapisco interno com argamassa</t>
  </si>
  <si>
    <t xml:space="preserve">7071Areia Mista - NBR 7211Reboco interno  em argamassa</t>
  </si>
  <si>
    <t xml:space="preserve">7071Areia Mista - NBR 7211Espala em reboco</t>
  </si>
  <si>
    <t xml:space="preserve">1ServenteMuro sobre laje esp.: 09 cm</t>
  </si>
  <si>
    <t xml:space="preserve">1ServenteEncunhamento</t>
  </si>
  <si>
    <t xml:space="preserve">1ServenteBase para elevador Cremalheira</t>
  </si>
  <si>
    <t xml:space="preserve">2PedreiroEncunhamento</t>
  </si>
  <si>
    <t xml:space="preserve">2PedreiroBase para elevador Cremalheira</t>
  </si>
  <si>
    <t xml:space="preserve">3CarpinteiroBase para elevador Cremalheira</t>
  </si>
  <si>
    <t xml:space="preserve">1285Sarrafo Pinho 1x4"Muro sobre laje esp.: 09 cm</t>
  </si>
  <si>
    <t xml:space="preserve">1403Desmoldante - NBR 5829:1984  Muro sobre laje esp.: 09 cm</t>
  </si>
  <si>
    <t xml:space="preserve">7742Serviços de Empreitada  / Reboco/Emboço InternoMão de obra reboco</t>
  </si>
  <si>
    <t xml:space="preserve">7754Serviços de empreiteiro / Alvenaria EstruturalMuro sobre laje esp.: 09 cm</t>
  </si>
  <si>
    <t xml:space="preserve">7754Serviços de empreiteiro / Alvenaria EstruturalMuro sobre laje esp.: 14 cm</t>
  </si>
  <si>
    <t xml:space="preserve">8158Locação de Elevador MistoElevador Cremalheira (1 cabines)</t>
  </si>
  <si>
    <t xml:space="preserve">7761Serviço de empreitada / Empreiteiro de Espala internaEspala em emboço</t>
  </si>
  <si>
    <t xml:space="preserve">1001Cimento CPII 32 Portland - NBR 11578Emboco interno com argamassa  2,5 cm</t>
  </si>
  <si>
    <t xml:space="preserve">1001Cimento CPII 32 Portland - NBR 11578Espala em emboço</t>
  </si>
  <si>
    <t xml:space="preserve">1367Areia Media - NBR 7211Muretas esp. 14 cm</t>
  </si>
  <si>
    <t xml:space="preserve">1571Tijolo Ceramico Furado 14x19x29 - NBR 15270-3:2005 - unMuretas esp. 14 cm</t>
  </si>
  <si>
    <t xml:space="preserve">8987817E4A</t>
  </si>
  <si>
    <t xml:space="preserve">internet Be</t>
  </si>
  <si>
    <t xml:space="preserve">PAINEL DE INDICADORES</t>
  </si>
  <si>
    <t xml:space="preserve">A OBRA TEVE DESEMPENHO FÍSICO 12,21% MAIOR QUE O PREVISTO</t>
  </si>
  <si>
    <t xml:space="preserve">O CUSTO REAL GLOBAL DA OBRA ESTÁ 8,66% MENOR QUE O PREVISTO</t>
  </si>
  <si>
    <t xml:space="preserve">O CUSTO REAL DAS DESPESAS DIRETAS ESTÁ 9,09% MENOR QUE O PREVISTO</t>
  </si>
  <si>
    <t xml:space="preserve">O CUSTO REAL DAS DESPESAS INDIRETAS ESTÁ 7,92% MENOR QUE O PREVISTO</t>
  </si>
  <si>
    <t xml:space="preserve">RELATÓRIO GERENCIAL</t>
  </si>
  <si>
    <t xml:space="preserve">ANÁLISE FINANCEIRA</t>
  </si>
  <si>
    <t xml:space="preserve">CÓD.</t>
  </si>
  <si>
    <t xml:space="preserve">% MEDIDO</t>
  </si>
  <si>
    <t xml:space="preserve">VALOR ORÇADO</t>
  </si>
  <si>
    <t xml:space="preserve">Peso (%)</t>
  </si>
  <si>
    <t xml:space="preserve">VALORES ACUMULADOS</t>
  </si>
  <si>
    <t xml:space="preserve">Pagamentos (Pago + A Pagar + Compromet.)</t>
  </si>
  <si>
    <t xml:space="preserve">Verba Disponível</t>
  </si>
  <si>
    <t xml:space="preserve">Projeção</t>
  </si>
  <si>
    <t xml:space="preserve">Total Geral</t>
  </si>
  <si>
    <t xml:space="preserve">SÍNTESE DAS PROJEÇÕES x ORÇAMENTO</t>
  </si>
  <si>
    <t xml:space="preserve">% Financeiro Acumulado Previsto</t>
  </si>
  <si>
    <t xml:space="preserve">% Financeiro Acumulado Executado</t>
  </si>
  <si>
    <t xml:space="preserve">Custo previsto até a data</t>
  </si>
  <si>
    <t xml:space="preserve">Custo medido até a data</t>
  </si>
  <si>
    <t xml:space="preserve">Custo Real até a data</t>
  </si>
  <si>
    <t xml:space="preserve">Valor orçado </t>
  </si>
  <si>
    <t xml:space="preserve">Custo projetado</t>
  </si>
  <si>
    <t xml:space="preserve">Tendência financeira</t>
  </si>
  <si>
    <t xml:space="preserve">Custo projetado por m² de AEQ</t>
  </si>
  <si>
    <t xml:space="preserve">Área Equivalente</t>
  </si>
  <si>
    <t xml:space="preserve">EVOLUÇÃO FINANCEIRA</t>
  </si>
  <si>
    <t xml:space="preserve">RELATÓRIO DE ANÁLISE ECONÔMICA DETALHADA</t>
  </si>
  <si>
    <t xml:space="preserve">Valores atualizados em REAIS</t>
  </si>
  <si>
    <t xml:space="preserve">MÊS:</t>
  </si>
  <si>
    <t xml:space="preserve">INCC:</t>
  </si>
  <si>
    <t xml:space="preserve">Medição Física / Financeira</t>
  </si>
  <si>
    <t xml:space="preserve">REALIZADO</t>
  </si>
  <si>
    <t xml:space="preserve">MÊS ATUAL</t>
  </si>
  <si>
    <t xml:space="preserve">MÊS ANTERIOR</t>
  </si>
  <si>
    <t xml:space="preserve">VARIAÇÃO</t>
  </si>
  <si>
    <t xml:space="preserve">PROJEÇÃO</t>
  </si>
  <si>
    <t xml:space="preserve">PAGO</t>
  </si>
  <si>
    <t xml:space="preserve">A PAGAR</t>
  </si>
  <si>
    <t xml:space="preserve">COMPROM.</t>
  </si>
  <si>
    <t xml:space="preserve">ESTOQUE</t>
  </si>
  <si>
    <t xml:space="preserve">Custo Real</t>
  </si>
  <si>
    <t xml:space="preserve">INDICE</t>
  </si>
  <si>
    <t xml:space="preserve">VALOR</t>
  </si>
  <si>
    <t xml:space="preserve">Índice Final Projetado</t>
  </si>
  <si>
    <t xml:space="preserve">Valor Final Projetado</t>
  </si>
  <si>
    <t xml:space="preserve">ANÁLISE ECONÔMICA MACRO</t>
  </si>
  <si>
    <t xml:space="preserve">OBRA:</t>
  </si>
  <si>
    <t xml:space="preserve">RESUMO DO ORÇAMENTO</t>
  </si>
  <si>
    <t xml:space="preserve">TABELA DE REAJUSTE DO ORÇAMENTO</t>
  </si>
  <si>
    <t xml:space="preserve">ORÇAMENTO ORIGINAL</t>
  </si>
  <si>
    <t xml:space="preserve">V. ORÇAMENTO CORRIGIDO ATÉ MARÇO/18</t>
  </si>
  <si>
    <t xml:space="preserve">DATA BASE ( i0 )</t>
  </si>
  <si>
    <t xml:space="preserve">V. ORÇAMENTO COM SALDO CORRIGIDO ATÉ A DATA ATUAL</t>
  </si>
  <si>
    <t xml:space="preserve">INCC DATA BASE</t>
  </si>
  <si>
    <t xml:space="preserve">DATA DESTA MEDIÇÃO</t>
  </si>
  <si>
    <t xml:space="preserve">INCC DATA OUTUBRO/19</t>
  </si>
  <si>
    <t xml:space="preserve">INCC DATA ATUAL</t>
  </si>
  <si>
    <t xml:space="preserve">% MENSAL INCC DATA ATUAL</t>
  </si>
  <si>
    <t xml:space="preserve">CUSTO TOTAL</t>
  </si>
  <si>
    <t xml:space="preserve">MEDIÇÃO ACUMULADA</t>
  </si>
  <si>
    <t xml:space="preserve">PAGAMENTOS (SIENGE)</t>
  </si>
  <si>
    <t xml:space="preserve">ORÇADO COM SALDO ATUALIZADO</t>
  </si>
  <si>
    <t xml:space="preserve">TOTAL DESPESAS DIRETAS</t>
  </si>
  <si>
    <t xml:space="preserve">TOTAL DESPESAS INDIRETAS</t>
  </si>
  <si>
    <t xml:space="preserve">SIMULAÇÃO FINAL CONSIDERANDO DESPESAS DE RESCISÃO CONTRATUAL DE FUNCIONÁRIOS E 15% DE ADMINISTRAÇÃO</t>
  </si>
  <si>
    <t xml:space="preserve">PREVISÃO DE ACERTO RESCISÃO CONTRATUAL DE FUNCIONÁRIOS</t>
  </si>
  <si>
    <t xml:space="preserve">IDE</t>
  </si>
  <si>
    <t xml:space="preserve">DESEMPENHO ECONÔMICO DESPESAS DIRETAS</t>
  </si>
  <si>
    <t xml:space="preserve">DESEMPENHO ECONÔMICO DESPESAS INDIRETAS</t>
  </si>
  <si>
    <t xml:space="preserve">DESEMPENHO ECONÔMICO GLOBAL</t>
  </si>
  <si>
    <t xml:space="preserve">COP</t>
  </si>
  <si>
    <t xml:space="preserve">CUSTO ORÇADO PLANEJADO</t>
  </si>
  <si>
    <t xml:space="preserve">A obra apresenta adiantamento global de  592126034,59 %</t>
  </si>
  <si>
    <t xml:space="preserve">COM</t>
  </si>
  <si>
    <t xml:space="preserve">CUSTO ORÇADO MEDIDO</t>
  </si>
  <si>
    <t xml:space="preserve">% Executado no mês  632588637,98 %</t>
  </si>
  <si>
    <t xml:space="preserve">CGA</t>
  </si>
  <si>
    <t xml:space="preserve">CUSTO GASTO ACUMULADO</t>
  </si>
  <si>
    <t xml:space="preserve">CRR</t>
  </si>
  <si>
    <t xml:space="preserve">CUSTO REAL REALIZADO</t>
  </si>
  <si>
    <t xml:space="preserve">% Acumulado até a data  577787127,44 %</t>
  </si>
  <si>
    <t xml:space="preserve">% REALIZ.mes</t>
  </si>
  <si>
    <t xml:space="preserve">% REALIZ.</t>
  </si>
</sst>
</file>

<file path=xl/styles.xml><?xml version="1.0" encoding="utf-8"?>
<styleSheet xmlns="http://schemas.openxmlformats.org/spreadsheetml/2006/main">
  <numFmts count="59">
    <numFmt numFmtId="164" formatCode="[$-416]d\-mmm\-yy;@"/>
    <numFmt numFmtId="165" formatCode="General_)"/>
    <numFmt numFmtId="166" formatCode="[$-416]General"/>
    <numFmt numFmtId="167" formatCode="_-&quot;R$ &quot;* #,##0.00_-;&quot;-R$ &quot;* #,##0.00_-;_-&quot;R$ &quot;* \-??_-;_-@_-"/>
    <numFmt numFmtId="168" formatCode="_(&quot;R$ &quot;* #,##0.00_);_(&quot;R$ &quot;* \(#,##0.00\);_(&quot;R$ &quot;* \-??_);_(@_)"/>
    <numFmt numFmtId="169" formatCode="[$-416]mmmm\-yy;@"/>
    <numFmt numFmtId="170" formatCode="[$-416]0.00"/>
    <numFmt numFmtId="171" formatCode="[$-416]0%"/>
    <numFmt numFmtId="172" formatCode="_(* #,##0.00_);_(* \(#,##0.00\);_(* \-??_);_(@_)"/>
    <numFmt numFmtId="173" formatCode="_-[$R$-416]\ * #,##0.00_-;\-[$R$-416]\ * #,##0.00_-;_-[$R$-416]\ * \-??_-;_-@_-"/>
    <numFmt numFmtId="174" formatCode="_-* #,##0.00_-;\-* #,##0.00_-;_-* \-??_-;_-@_-"/>
    <numFmt numFmtId="175" formatCode="_(* #,##0.00_);_(* \(#,##0.00\);_(* \-??_);_(@_)"/>
    <numFmt numFmtId="176" formatCode="[$-416]@"/>
    <numFmt numFmtId="177" formatCode="[$-416]0"/>
    <numFmt numFmtId="178" formatCode="000"/>
    <numFmt numFmtId="179" formatCode="###,##0.00"/>
    <numFmt numFmtId="180" formatCode="#0.00"/>
    <numFmt numFmtId="181" formatCode="##,##0.00"/>
    <numFmt numFmtId="182" formatCode="[$-416]#,##0.00"/>
    <numFmt numFmtId="183" formatCode="##0.00"/>
    <numFmt numFmtId="184" formatCode="00"/>
    <numFmt numFmtId="185" formatCode="#,###,##0.00"/>
    <numFmt numFmtId="186" formatCode="[$-416]mmm\-yy;@"/>
    <numFmt numFmtId="187" formatCode="0.0000"/>
    <numFmt numFmtId="188" formatCode="##0.0000"/>
    <numFmt numFmtId="189" formatCode="#0.0000"/>
    <numFmt numFmtId="190" formatCode="#,##0.0000"/>
    <numFmt numFmtId="191" formatCode="##,##0.0000"/>
    <numFmt numFmtId="192" formatCode="0000"/>
    <numFmt numFmtId="193" formatCode="###,##0.0000"/>
    <numFmt numFmtId="194" formatCode="#,###,##0.0000"/>
    <numFmt numFmtId="195" formatCode="[$-416]0.00%"/>
    <numFmt numFmtId="196" formatCode="mmm/yy"/>
    <numFmt numFmtId="197" formatCode="0.00%&quot;GGG&quot;"/>
    <numFmt numFmtId="198" formatCode="_(* #,##0.0000_);_(* \(#,##0.0000\);_(* \-??_);_(@_)"/>
    <numFmt numFmtId="199" formatCode="[$-416]#,##0"/>
    <numFmt numFmtId="200" formatCode="d/m/yyyy"/>
    <numFmt numFmtId="201" formatCode="_-* #,##0.0000_-;\-* #,##0.0000_-;_-* \-????_-;_-@_-"/>
    <numFmt numFmtId="202" formatCode="0.00000"/>
    <numFmt numFmtId="203" formatCode="dd/mm/yy;@"/>
    <numFmt numFmtId="204" formatCode="dd\-mmm\-yy"/>
    <numFmt numFmtId="205" formatCode="[$-416]dd\-mmm\-yy;@"/>
    <numFmt numFmtId="206" formatCode="0.00%"/>
    <numFmt numFmtId="207" formatCode="0%"/>
    <numFmt numFmtId="208" formatCode="0.0"/>
    <numFmt numFmtId="209" formatCode="_(* #,##0_);_(* \(#,##0\);_(* \-??_);_(@_)"/>
    <numFmt numFmtId="210" formatCode="d/m/yy\ h:mm;@"/>
    <numFmt numFmtId="211" formatCode="#,##0_);\(#,##0\)"/>
    <numFmt numFmtId="212" formatCode="#,##0.00_ ;\-#,##0.00\ "/>
    <numFmt numFmtId="213" formatCode="General"/>
    <numFmt numFmtId="214" formatCode="0.00"/>
    <numFmt numFmtId="215" formatCode="_-&quot;R$&quot;* #,##0.00_-;&quot;-R$&quot;* #,##0.00_-;_-&quot;R$&quot;* \-??_-;_-@_-"/>
    <numFmt numFmtId="216" formatCode="#,##0.00"/>
    <numFmt numFmtId="217" formatCode="#,##0.00000"/>
    <numFmt numFmtId="218" formatCode="mmmm\-yy"/>
    <numFmt numFmtId="219" formatCode="&quot;R$ &quot;#,##0.00_);&quot;(R$ &quot;#,##0.00\)"/>
    <numFmt numFmtId="220" formatCode="&quot;R$ &quot;#,##0.00"/>
    <numFmt numFmtId="221" formatCode="#,##0.0000_ ;\-#,##0.0000\ "/>
    <numFmt numFmtId="222" formatCode="#,##0.00_);\(#,##0.00\)"/>
  </numFmts>
  <fonts count="13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0"/>
      <color rgb="FFD8E5FF"/>
      <name val="Arial"/>
      <family val="2"/>
      <charset val="1"/>
    </font>
    <font>
      <b val="true"/>
      <sz val="12"/>
      <color rgb="FFFF0000"/>
      <name val="Arial"/>
      <family val="2"/>
      <charset val="1"/>
    </font>
    <font>
      <sz val="10"/>
      <name val="Courier New"/>
      <family val="3"/>
      <charset val="1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1"/>
      <color rgb="FF424242"/>
      <name val="Calibri"/>
      <family val="2"/>
      <charset val="1"/>
    </font>
    <font>
      <sz val="11"/>
      <color rgb="FFD8E5FF"/>
      <name val="Calibri"/>
      <family val="2"/>
      <charset val="1"/>
    </font>
    <font>
      <sz val="11"/>
      <name val="Arial"/>
      <family val="2"/>
      <charset val="1"/>
    </font>
    <font>
      <sz val="12"/>
      <name val="Times New Roman"/>
      <family val="1"/>
      <charset val="1"/>
    </font>
    <font>
      <b val="true"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8"/>
      <color rgb="FFFF0000"/>
      <name val="Arial"/>
      <family val="2"/>
      <charset val="1"/>
    </font>
    <font>
      <b val="true"/>
      <sz val="7"/>
      <color rgb="FFFF0000"/>
      <name val="Arial"/>
      <family val="2"/>
      <charset val="1"/>
    </font>
    <font>
      <b val="true"/>
      <sz val="15"/>
      <color rgb="FF3333CC"/>
      <name val="Calibri"/>
      <family val="2"/>
      <charset val="1"/>
    </font>
    <font>
      <sz val="8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b val="true"/>
      <sz val="6"/>
      <color rgb="FF010000"/>
      <name val="Arial"/>
      <family val="2"/>
      <charset val="1"/>
    </font>
    <font>
      <sz val="6"/>
      <color rgb="FF010000"/>
      <name val="Arial"/>
      <family val="2"/>
      <charset val="1"/>
    </font>
    <font>
      <sz val="8"/>
      <color rgb="FF010000"/>
      <name val="Arial"/>
      <family val="2"/>
      <charset val="1"/>
    </font>
    <font>
      <b val="true"/>
      <sz val="7"/>
      <color rgb="FF010000"/>
      <name val="Arial"/>
      <family val="2"/>
      <charset val="1"/>
    </font>
    <font>
      <sz val="7"/>
      <color rgb="FF01000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11"/>
      <color rgb="FF010000"/>
      <name val="Arial"/>
      <family val="2"/>
      <charset val="1"/>
    </font>
    <font>
      <sz val="11"/>
      <color rgb="FF010000"/>
      <name val="Arial"/>
      <family val="2"/>
      <charset val="1"/>
    </font>
    <font>
      <b val="true"/>
      <sz val="10"/>
      <color rgb="FF010000"/>
      <name val="Times New Roman"/>
      <family val="1"/>
      <charset val="1"/>
    </font>
    <font>
      <sz val="10"/>
      <color rgb="FF010000"/>
      <name val="Times New Roman"/>
      <family val="1"/>
      <charset val="1"/>
    </font>
    <font>
      <sz val="15"/>
      <color rgb="FF010000"/>
      <name val="Arial"/>
      <family val="2"/>
      <charset val="1"/>
    </font>
    <font>
      <sz val="16"/>
      <color rgb="FF010000"/>
      <name val="Arial"/>
      <family val="2"/>
      <charset val="1"/>
    </font>
    <font>
      <b val="true"/>
      <sz val="16"/>
      <color rgb="FF010000"/>
      <name val="Arial"/>
      <family val="2"/>
      <charset val="1"/>
    </font>
    <font>
      <sz val="1"/>
      <color rgb="FF010000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2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D8E5FF"/>
      <name val="Arial"/>
      <family val="2"/>
      <charset val="1"/>
    </font>
    <font>
      <b val="true"/>
      <i val="true"/>
      <sz val="14"/>
      <color rgb="FF0000FF"/>
      <name val="Arial"/>
      <family val="2"/>
      <charset val="1"/>
    </font>
    <font>
      <b val="true"/>
      <i val="true"/>
      <u val="double"/>
      <sz val="14"/>
      <color rgb="FF0000FF"/>
      <name val="Arial"/>
      <family val="2"/>
      <charset val="1"/>
    </font>
    <font>
      <b val="true"/>
      <i val="true"/>
      <sz val="10"/>
      <color rgb="FF0000FF"/>
      <name val="Arial"/>
      <family val="2"/>
      <charset val="1"/>
    </font>
    <font>
      <b val="true"/>
      <i val="true"/>
      <sz val="12"/>
      <color rgb="FF0000FF"/>
      <name val="Arial"/>
      <family val="2"/>
      <charset val="1"/>
    </font>
    <font>
      <b val="true"/>
      <sz val="10"/>
      <color rgb="FF0000FF"/>
      <name val="Arial"/>
      <family val="2"/>
      <charset val="1"/>
    </font>
    <font>
      <b val="true"/>
      <sz val="12"/>
      <color rgb="FFFF0000"/>
      <name val="Calibri"/>
      <family val="2"/>
      <charset val="1"/>
    </font>
    <font>
      <b val="true"/>
      <i val="true"/>
      <sz val="12"/>
      <color rgb="FF0000FF"/>
      <name val="Times New Roman"/>
      <family val="1"/>
      <charset val="1"/>
    </font>
    <font>
      <b val="true"/>
      <sz val="12"/>
      <color rgb="FF0000FF"/>
      <name val="Calibri"/>
      <family val="2"/>
      <charset val="1"/>
    </font>
    <font>
      <sz val="12"/>
      <color rgb="FFFFFFFF"/>
      <name val="Arial"/>
      <family val="2"/>
      <charset val="1"/>
    </font>
    <font>
      <b val="true"/>
      <i val="true"/>
      <sz val="12"/>
      <color rgb="FFFF0000"/>
      <name val="Times New Roman"/>
      <family val="1"/>
      <charset val="1"/>
    </font>
    <font>
      <sz val="10"/>
      <color rgb="FF010000"/>
      <name val="Arial"/>
      <family val="2"/>
      <charset val="1"/>
    </font>
    <font>
      <b val="true"/>
      <i val="true"/>
      <sz val="12"/>
      <color rgb="FF000000"/>
      <name val="Times New Roman"/>
      <family val="1"/>
      <charset val="1"/>
    </font>
    <font>
      <i val="true"/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i val="true"/>
      <sz val="12"/>
      <color rgb="FF000000"/>
      <name val="Calibri"/>
      <family val="2"/>
      <charset val="1"/>
    </font>
    <font>
      <b val="true"/>
      <sz val="12"/>
      <color rgb="FF0000FF"/>
      <name val="Arial"/>
      <family val="2"/>
      <charset val="1"/>
    </font>
    <font>
      <b val="true"/>
      <sz val="10"/>
      <name val="Calibri"/>
      <family val="2"/>
      <charset val="1"/>
    </font>
    <font>
      <sz val="10"/>
      <name val="Calibri"/>
      <family val="2"/>
      <charset val="1"/>
    </font>
    <font>
      <b val="true"/>
      <i val="true"/>
      <sz val="12"/>
      <name val="Arial"/>
      <family val="2"/>
      <charset val="1"/>
    </font>
    <font>
      <b val="true"/>
      <sz val="11"/>
      <color rgb="FFFF0000"/>
      <name val="Calibri"/>
      <family val="2"/>
      <charset val="1"/>
    </font>
    <font>
      <sz val="12"/>
      <name val="Arial"/>
      <family val="2"/>
      <charset val="1"/>
    </font>
    <font>
      <sz val="12"/>
      <color rgb="FFFF0000"/>
      <name val="Calibri"/>
      <family val="2"/>
      <charset val="1"/>
    </font>
    <font>
      <sz val="8"/>
      <color rgb="FF000000"/>
      <name val="Arial"/>
      <family val="0"/>
    </font>
    <font>
      <b val="true"/>
      <sz val="16"/>
      <color rgb="FF000000"/>
      <name val="Calibri"/>
      <family val="2"/>
    </font>
    <font>
      <sz val="14"/>
      <color rgb="FFFF0000"/>
      <name val="Calibri"/>
      <family val="2"/>
    </font>
    <font>
      <sz val="10"/>
      <color rgb="FF000000"/>
      <name val="Calibri"/>
      <family val="2"/>
    </font>
    <font>
      <sz val="14"/>
      <color rgb="FF0000FF"/>
      <name val="Calibri"/>
      <family val="2"/>
    </font>
    <font>
      <sz val="9"/>
      <color rgb="FFD9D9D9"/>
      <name val="Calibri"/>
      <family val="2"/>
    </font>
    <font>
      <sz val="16"/>
      <color rgb="FFFF0000"/>
      <name val="Calibri"/>
      <family val="2"/>
    </font>
    <font>
      <sz val="16"/>
      <color rgb="FF0000FF"/>
      <name val="Calibri"/>
      <family val="2"/>
    </font>
    <font>
      <b val="true"/>
      <sz val="10"/>
      <color rgb="FF010000"/>
      <name val="Arial"/>
      <family val="2"/>
      <charset val="1"/>
    </font>
    <font>
      <b val="true"/>
      <sz val="14"/>
      <name val="Arial"/>
      <family val="2"/>
      <charset val="1"/>
    </font>
    <font>
      <sz val="10"/>
      <color rgb="FF0000FF"/>
      <name val="Arial"/>
      <family val="2"/>
      <charset val="1"/>
    </font>
    <font>
      <b val="true"/>
      <sz val="11"/>
      <color rgb="FF0000FF"/>
      <name val="Arial"/>
      <family val="2"/>
      <charset val="1"/>
    </font>
    <font>
      <sz val="14"/>
      <name val="Arial"/>
      <family val="2"/>
      <charset val="1"/>
    </font>
    <font>
      <sz val="9"/>
      <color rgb="FF000000"/>
      <name val="Segoe UI"/>
      <family val="2"/>
      <charset val="1"/>
    </font>
    <font>
      <sz val="9"/>
      <color rgb="FF000000"/>
      <name val="Segoe UI"/>
      <family val="0"/>
      <charset val="1"/>
    </font>
    <font>
      <sz val="12"/>
      <color rgb="FF000000"/>
      <name val="Segoe UI"/>
      <family val="2"/>
      <charset val="1"/>
    </font>
    <font>
      <b val="true"/>
      <i val="true"/>
      <sz val="18"/>
      <color rgb="FF0000FF"/>
      <name val="Arial"/>
      <family val="2"/>
      <charset val="1"/>
    </font>
    <font>
      <b val="true"/>
      <i val="true"/>
      <sz val="24"/>
      <color rgb="FF0000FF"/>
      <name val="Arial"/>
      <family val="2"/>
      <charset val="1"/>
    </font>
    <font>
      <b val="true"/>
      <sz val="18"/>
      <color rgb="FF1F497D"/>
      <name val="Arial"/>
      <family val="2"/>
      <charset val="1"/>
    </font>
    <font>
      <b val="true"/>
      <sz val="18"/>
      <color rgb="FF008000"/>
      <name val="Arial"/>
      <family val="2"/>
      <charset val="1"/>
    </font>
    <font>
      <b val="true"/>
      <sz val="18"/>
      <color rgb="FFFF0000"/>
      <name val="Arial"/>
      <family val="2"/>
      <charset val="1"/>
    </font>
    <font>
      <b val="true"/>
      <sz val="16"/>
      <name val="Arial"/>
      <family val="2"/>
      <charset val="1"/>
    </font>
    <font>
      <b val="true"/>
      <sz val="18"/>
      <name val="Arial"/>
      <family val="2"/>
      <charset val="1"/>
    </font>
    <font>
      <b val="true"/>
      <sz val="16"/>
      <color rgb="FF0000FF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sz val="7"/>
      <name val="Arial"/>
      <family val="2"/>
      <charset val="1"/>
    </font>
    <font>
      <b val="true"/>
      <sz val="14"/>
      <color rgb="FF0000FF"/>
      <name val="Arial"/>
      <family val="2"/>
      <charset val="1"/>
    </font>
    <font>
      <sz val="11"/>
      <color rgb="FFFFFFFF"/>
      <name val="Arial"/>
      <family val="2"/>
      <charset val="1"/>
    </font>
    <font>
      <b val="true"/>
      <sz val="14"/>
      <color rgb="FFD6A300"/>
      <name val="Arial"/>
      <family val="2"/>
      <charset val="1"/>
    </font>
    <font>
      <b val="true"/>
      <sz val="14"/>
      <color rgb="FFC00000"/>
      <name val="Arial"/>
      <family val="2"/>
      <charset val="1"/>
    </font>
    <font>
      <b val="true"/>
      <i val="true"/>
      <sz val="22"/>
      <color rgb="FF000000"/>
      <name val="Times New Roman"/>
      <family val="1"/>
      <charset val="1"/>
    </font>
    <font>
      <b val="true"/>
      <i val="true"/>
      <sz val="16"/>
      <color rgb="FF000000"/>
      <name val="Times New Roman"/>
      <family val="1"/>
      <charset val="1"/>
    </font>
    <font>
      <b val="true"/>
      <sz val="14"/>
      <color rgb="FF000000"/>
      <name val="Times New Roman"/>
      <family val="1"/>
      <charset val="1"/>
    </font>
    <font>
      <b val="true"/>
      <sz val="16"/>
      <color rgb="FF000000"/>
      <name val="Times New Roman"/>
      <family val="1"/>
      <charset val="1"/>
    </font>
    <font>
      <sz val="16"/>
      <color rgb="FF000000"/>
      <name val="Times New Roman"/>
      <family val="1"/>
      <charset val="1"/>
    </font>
    <font>
      <b val="true"/>
      <sz val="14"/>
      <color rgb="FFFF0000"/>
      <name val="Times New Roman"/>
      <family val="1"/>
      <charset val="1"/>
    </font>
    <font>
      <sz val="14"/>
      <color rgb="FF0000FF"/>
      <name val="Times New Roman"/>
      <family val="1"/>
      <charset val="1"/>
    </font>
    <font>
      <sz val="7"/>
      <color rgb="FFFFFFFF"/>
      <name val="Arial"/>
      <family val="2"/>
      <charset val="1"/>
    </font>
    <font>
      <b val="true"/>
      <i val="true"/>
      <sz val="26"/>
      <color rgb="FF000000"/>
      <name val="Times New Roman"/>
      <family val="1"/>
      <charset val="1"/>
    </font>
    <font>
      <b val="true"/>
      <i val="true"/>
      <sz val="14"/>
      <color rgb="FF000000"/>
      <name val="Times New Roman"/>
      <family val="1"/>
      <charset val="1"/>
    </font>
    <font>
      <b val="true"/>
      <i val="true"/>
      <sz val="20"/>
      <color rgb="FF000000"/>
      <name val="Times New Roman"/>
      <family val="1"/>
      <charset val="1"/>
    </font>
    <font>
      <sz val="12"/>
      <color rgb="FFFFFF66"/>
      <name val="Arial"/>
      <family val="2"/>
      <charset val="1"/>
    </font>
    <font>
      <i val="true"/>
      <sz val="12"/>
      <name val="Arial"/>
      <family val="2"/>
      <charset val="1"/>
    </font>
    <font>
      <sz val="12"/>
      <color rgb="FFB0DD7F"/>
      <name val="Arial"/>
      <family val="2"/>
      <charset val="1"/>
    </font>
    <font>
      <sz val="12"/>
      <color rgb="FFE6B9B8"/>
      <name val="Arial"/>
      <family val="2"/>
      <charset val="1"/>
    </font>
    <font>
      <sz val="12"/>
      <color rgb="FFA6A6A6"/>
      <name val="Arial"/>
      <family val="2"/>
      <charset val="1"/>
    </font>
    <font>
      <b val="true"/>
      <sz val="16"/>
      <color rgb="FFFFC000"/>
      <name val="Calibri"/>
      <family val="2"/>
    </font>
    <font>
      <sz val="9"/>
      <color rgb="FF404040"/>
      <name val="Calibri"/>
      <family val="2"/>
    </font>
    <font>
      <sz val="9"/>
      <color rgb="FF595959"/>
      <name val="Calibri"/>
      <family val="2"/>
    </font>
    <font>
      <b val="true"/>
      <sz val="16"/>
      <color rgb="FF92D050"/>
      <name val="Calibri"/>
      <family val="2"/>
    </font>
    <font>
      <b val="true"/>
      <sz val="16"/>
      <color rgb="FF7030A0"/>
      <name val="Calibri"/>
      <family val="2"/>
    </font>
    <font>
      <b val="true"/>
      <sz val="16"/>
      <color rgb="FF595959"/>
      <name val="Calibri"/>
      <family val="2"/>
    </font>
    <font>
      <sz val="11"/>
      <color rgb="FFFF0000"/>
      <name val="Calibri"/>
      <family val="0"/>
    </font>
    <font>
      <b val="true"/>
      <sz val="14"/>
      <name val="Times New Roman"/>
      <family val="1"/>
      <charset val="1"/>
    </font>
    <font>
      <b val="true"/>
      <i val="true"/>
      <sz val="12"/>
      <color rgb="FF0000FF"/>
      <name val="Calibri"/>
      <family val="2"/>
      <charset val="1"/>
    </font>
    <font>
      <b val="true"/>
      <sz val="12"/>
      <color rgb="FFFF0000"/>
      <name val="Times New Roman"/>
      <family val="1"/>
      <charset val="1"/>
    </font>
    <font>
      <b val="true"/>
      <sz val="11"/>
      <color rgb="FFFF0000"/>
      <name val="Arial"/>
      <family val="2"/>
      <charset val="1"/>
    </font>
    <font>
      <b val="true"/>
      <i val="true"/>
      <sz val="11"/>
      <color rgb="FF000000"/>
      <name val="Times New Roman"/>
      <family val="1"/>
      <charset val="1"/>
    </font>
    <font>
      <b val="true"/>
      <i val="true"/>
      <sz val="11"/>
      <name val="Times New Roman"/>
      <family val="1"/>
      <charset val="1"/>
    </font>
    <font>
      <b val="true"/>
      <sz val="11"/>
      <name val="Times New Roman"/>
      <family val="1"/>
      <charset val="1"/>
    </font>
    <font>
      <sz val="11"/>
      <name val="Times New Roman"/>
      <family val="1"/>
      <charset val="1"/>
    </font>
    <font>
      <sz val="9"/>
      <color rgb="FF0000FF"/>
      <name val="Calibri"/>
      <family val="2"/>
    </font>
    <font>
      <sz val="9"/>
      <color rgb="FFA77E09"/>
      <name val="Calibri"/>
      <family val="2"/>
    </font>
    <font>
      <b val="true"/>
      <sz val="14"/>
      <color rgb="FF2800D0"/>
      <name val="Calibri"/>
      <family val="2"/>
    </font>
    <font>
      <sz val="9"/>
      <color rgb="FFFF0000"/>
      <name val="Calibri"/>
      <family val="2"/>
    </font>
    <font>
      <sz val="9"/>
      <color rgb="FF2800D0"/>
      <name val="Calibri"/>
      <family val="2"/>
    </font>
    <font>
      <b val="true"/>
      <sz val="7"/>
      <name val="Arial"/>
      <family val="2"/>
      <charset val="1"/>
    </font>
    <font>
      <sz val="11"/>
      <color rgb="FF0000FF"/>
      <name val="Arial"/>
      <family val="2"/>
      <charset val="1"/>
    </font>
    <font>
      <b val="true"/>
      <sz val="14"/>
      <color rgb="FFD8E5FF"/>
      <name val="Arial"/>
      <family val="2"/>
      <charset val="1"/>
    </font>
  </fonts>
  <fills count="45">
    <fill>
      <patternFill patternType="none"/>
    </fill>
    <fill>
      <patternFill patternType="gray125"/>
    </fill>
    <fill>
      <patternFill patternType="solid">
        <fgColor rgb="FFFFFFC0"/>
        <bgColor rgb="FFFFFFB9"/>
      </patternFill>
    </fill>
    <fill>
      <patternFill patternType="solid">
        <fgColor rgb="FFA0E0E0"/>
        <bgColor rgb="FFB7DEE8"/>
      </patternFill>
    </fill>
    <fill>
      <patternFill patternType="solid">
        <fgColor rgb="FFF0F0F0"/>
        <bgColor rgb="FFEFEFEF"/>
      </patternFill>
    </fill>
    <fill>
      <patternFill patternType="solid">
        <fgColor rgb="FFFFFFCC"/>
        <bgColor rgb="FFFFFFC0"/>
      </patternFill>
    </fill>
    <fill>
      <patternFill patternType="solid">
        <fgColor rgb="FFFFFFFF"/>
        <bgColor rgb="FFF9F9F9"/>
      </patternFill>
    </fill>
    <fill>
      <patternFill patternType="solid">
        <fgColor rgb="FFFFFF00"/>
        <bgColor rgb="FFFFFF66"/>
      </patternFill>
    </fill>
    <fill>
      <patternFill patternType="solid">
        <fgColor rgb="FFBFBFBF"/>
        <bgColor rgb="FFC4BD97"/>
      </patternFill>
    </fill>
    <fill>
      <patternFill patternType="solid">
        <fgColor rgb="FFF9F9F9"/>
        <bgColor rgb="FFF0F5FB"/>
      </patternFill>
    </fill>
    <fill>
      <patternFill patternType="solid">
        <fgColor rgb="FFDDD9C3"/>
        <bgColor rgb="FFD9D9D9"/>
      </patternFill>
    </fill>
    <fill>
      <patternFill patternType="solid">
        <fgColor rgb="FFCCFFCC"/>
        <bgColor rgb="FFCCFFE5"/>
      </patternFill>
    </fill>
    <fill>
      <patternFill patternType="solid">
        <fgColor rgb="FFFFFFB2"/>
        <bgColor rgb="FFFFFFB9"/>
      </patternFill>
    </fill>
    <fill>
      <patternFill patternType="solid">
        <fgColor rgb="FFCCFFE5"/>
        <bgColor rgb="FFCFFFE7"/>
      </patternFill>
    </fill>
    <fill>
      <patternFill patternType="darkGray">
        <fgColor rgb="FFADD378"/>
        <bgColor rgb="FFC4BD97"/>
      </patternFill>
    </fill>
    <fill>
      <patternFill patternType="solid">
        <fgColor rgb="FFFDEADA"/>
        <bgColor rgb="FFEFEFEF"/>
      </patternFill>
    </fill>
    <fill>
      <patternFill patternType="solid">
        <fgColor rgb="FFEFEFEF"/>
        <bgColor rgb="FFF0F0F0"/>
      </patternFill>
    </fill>
    <fill>
      <patternFill patternType="solid">
        <fgColor rgb="FFF0F5FB"/>
        <bgColor rgb="FFEDF6F9"/>
      </patternFill>
    </fill>
    <fill>
      <patternFill patternType="solid">
        <fgColor rgb="FFFF0000"/>
        <bgColor rgb="FFB40001"/>
      </patternFill>
    </fill>
    <fill>
      <patternFill patternType="solid">
        <fgColor rgb="FFC6D9F1"/>
        <bgColor rgb="FFCAD9EB"/>
      </patternFill>
    </fill>
    <fill>
      <patternFill patternType="solid">
        <fgColor rgb="FF96FF8F"/>
        <bgColor rgb="FFADD378"/>
      </patternFill>
    </fill>
    <fill>
      <patternFill patternType="solid">
        <fgColor rgb="FFB7DEE8"/>
        <bgColor rgb="FFC6D9F1"/>
      </patternFill>
    </fill>
    <fill>
      <patternFill patternType="solid">
        <fgColor rgb="FFEDF6F9"/>
        <bgColor rgb="FFF0F5FB"/>
      </patternFill>
    </fill>
    <fill>
      <patternFill patternType="solid">
        <fgColor rgb="FF96FF8F"/>
        <bgColor rgb="FFC8E7A7"/>
      </patternFill>
    </fill>
    <fill>
      <patternFill patternType="solid">
        <fgColor rgb="FFFFFF99"/>
        <bgColor rgb="FFFFFF85"/>
      </patternFill>
    </fill>
    <fill>
      <patternFill patternType="solid">
        <fgColor rgb="FFCFFFE7"/>
        <bgColor rgb="FFCCFFE5"/>
      </patternFill>
    </fill>
    <fill>
      <patternFill patternType="solid">
        <fgColor rgb="FFFFFF66"/>
        <bgColor rgb="FFFFFF85"/>
      </patternFill>
    </fill>
    <fill>
      <patternFill patternType="solid">
        <fgColor rgb="FFFFFF85"/>
        <bgColor rgb="FFFFFF99"/>
      </patternFill>
    </fill>
    <fill>
      <patternFill patternType="solid">
        <fgColor rgb="FFFFFFB9"/>
        <bgColor rgb="FFFFFFB2"/>
      </patternFill>
    </fill>
    <fill>
      <patternFill patternType="solid">
        <fgColor rgb="FFA7C0DE"/>
        <bgColor rgb="FFAAC9E9"/>
      </patternFill>
    </fill>
    <fill>
      <patternFill patternType="solid">
        <fgColor rgb="FFFFE57F"/>
        <bgColor rgb="FFFFFF85"/>
      </patternFill>
    </fill>
    <fill>
      <patternFill patternType="solid">
        <fgColor rgb="FFC8E7A7"/>
        <bgColor rgb="FFDDD9C3"/>
      </patternFill>
    </fill>
    <fill>
      <patternFill patternType="solid">
        <fgColor rgb="FFB499CC"/>
        <bgColor rgb="FFBFBFBF"/>
      </patternFill>
    </fill>
    <fill>
      <patternFill patternType="solid">
        <fgColor rgb="FFCAD9EB"/>
        <bgColor rgb="FFC6D9F1"/>
      </patternFill>
    </fill>
    <fill>
      <patternFill patternType="solid">
        <fgColor rgb="FFDCE6F2"/>
        <bgColor rgb="FFD8E5FF"/>
      </patternFill>
    </fill>
    <fill>
      <patternFill patternType="mediumGray">
        <fgColor rgb="FFC4BD97"/>
        <bgColor rgb="FFDAC2AE"/>
      </patternFill>
    </fill>
    <fill>
      <patternFill patternType="solid">
        <fgColor rgb="FFC4BD97"/>
        <bgColor rgb="FFBFBFBF"/>
      </patternFill>
    </fill>
    <fill>
      <patternFill patternType="darkGray">
        <fgColor rgb="FFAAC9E9"/>
        <bgColor rgb="FFA7C0DE"/>
      </patternFill>
    </fill>
    <fill>
      <patternFill patternType="solid">
        <fgColor rgb="FFE3E3E3"/>
        <bgColor rgb="FFE6E0EC"/>
      </patternFill>
    </fill>
    <fill>
      <patternFill patternType="solid">
        <fgColor rgb="FFE6E0EC"/>
        <bgColor rgb="FFE3E3E3"/>
      </patternFill>
    </fill>
    <fill>
      <patternFill patternType="darkGray">
        <fgColor rgb="FFA18D17"/>
        <bgColor rgb="FFC4BD97"/>
      </patternFill>
    </fill>
    <fill>
      <patternFill patternType="solid">
        <fgColor rgb="FFE8E8E8"/>
        <bgColor rgb="FFE3E3E3"/>
      </patternFill>
    </fill>
    <fill>
      <patternFill patternType="solid">
        <fgColor rgb="FFBFFFFF"/>
        <bgColor rgb="FFCCFFE5"/>
      </patternFill>
    </fill>
    <fill>
      <patternFill patternType="solid">
        <fgColor rgb="FFD9D9D9"/>
        <bgColor rgb="FFDDD9C3"/>
      </patternFill>
    </fill>
    <fill>
      <patternFill patternType="solid">
        <fgColor rgb="FFBFEBFB"/>
        <bgColor rgb="FFB7DEE8"/>
      </patternFill>
    </fill>
  </fills>
  <borders count="168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hair">
        <color rgb="FF010000"/>
      </bottom>
      <diagonal/>
    </border>
    <border diagonalUp="false" diagonalDown="false">
      <left style="hair">
        <color rgb="FF010000"/>
      </left>
      <right style="hair">
        <color rgb="FF010000"/>
      </right>
      <top style="hair">
        <color rgb="FF010000"/>
      </top>
      <bottom/>
      <diagonal/>
    </border>
    <border diagonalUp="false" diagonalDown="false"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 diagonalUp="false" diagonalDown="false">
      <left style="hair">
        <color rgb="FF010000"/>
      </left>
      <right style="hair">
        <color rgb="FF010000"/>
      </right>
      <top/>
      <bottom/>
      <diagonal/>
    </border>
    <border diagonalUp="false" diagonalDown="false">
      <left style="hair">
        <color rgb="FF010000"/>
      </left>
      <right style="hair">
        <color rgb="FF010000"/>
      </right>
      <top/>
      <bottom style="hair">
        <color rgb="FF010000"/>
      </bottom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>
        <color rgb="FF010000"/>
      </top>
      <bottom/>
      <diagonal/>
    </border>
    <border diagonalUp="false" diagonalDown="false">
      <left/>
      <right style="hair">
        <color rgb="FF010000"/>
      </right>
      <top style="hair">
        <color rgb="FF010000"/>
      </top>
      <bottom/>
      <diagonal/>
    </border>
    <border diagonalUp="false" diagonalDown="false">
      <left/>
      <right style="hair">
        <color rgb="FF010000"/>
      </right>
      <top/>
      <bottom style="hair">
        <color rgb="FF010000"/>
      </bottom>
      <diagonal/>
    </border>
    <border diagonalUp="false" diagonalDown="false">
      <left style="thick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 diagonalUp="false" diagonalDown="false">
      <left/>
      <right style="hair">
        <color rgb="FF010000"/>
      </right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>
        <color rgb="FFFFFFFF"/>
      </right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/>
      <right/>
      <top style="hair"/>
      <bottom/>
      <diagonal/>
    </border>
    <border diagonalUp="false" diagonalDown="false"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 diagonalUp="false" diagonalDown="false"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 diagonalUp="false" diagonalDown="false">
      <left/>
      <right style="medium">
        <color rgb="FFFF0000"/>
      </right>
      <top style="medium">
        <color rgb="FFFF0000"/>
      </top>
      <bottom style="hair">
        <color rgb="FFD8E5FF"/>
      </bottom>
      <diagonal/>
    </border>
    <border diagonalUp="false" diagonalDown="false">
      <left style="medium">
        <color rgb="FFFF0000"/>
      </left>
      <right style="hair"/>
      <top style="hair"/>
      <bottom style="hair"/>
      <diagonal/>
    </border>
    <border diagonalUp="false" diagonalDown="false">
      <left style="hair"/>
      <right style="medium">
        <color rgb="FFFF0000"/>
      </right>
      <top style="hair"/>
      <bottom style="hair"/>
      <diagonal/>
    </border>
    <border diagonalUp="false" diagonalDown="false">
      <left/>
      <right style="medium">
        <color rgb="FFFF0000"/>
      </right>
      <top style="hair">
        <color rgb="FFD8E5FF"/>
      </top>
      <bottom style="hair">
        <color rgb="FFD8E5FF"/>
      </bottom>
      <diagonal/>
    </border>
    <border diagonalUp="false" diagonalDown="false">
      <left/>
      <right style="thin">
        <color rgb="FFD8E5FF"/>
      </right>
      <top style="hair">
        <color rgb="FFD8E5FF"/>
      </top>
      <bottom style="medium">
        <color rgb="FFFF0000"/>
      </bottom>
      <diagonal/>
    </border>
    <border diagonalUp="false" diagonalDown="false">
      <left style="thin">
        <color rgb="FFD8E5FF"/>
      </left>
      <right style="thin">
        <color rgb="FFD8E5FF"/>
      </right>
      <top style="hair">
        <color rgb="FFD8E5FF"/>
      </top>
      <bottom style="medium">
        <color rgb="FFFF0000"/>
      </bottom>
      <diagonal/>
    </border>
    <border diagonalUp="false" diagonalDown="false">
      <left style="thin">
        <color rgb="FFD8E5FF"/>
      </left>
      <right style="medium">
        <color rgb="FFFF0000"/>
      </right>
      <top style="hair">
        <color rgb="FFD8E5FF"/>
      </top>
      <bottom style="medium">
        <color rgb="FFFF0000"/>
      </bottom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>
        <color rgb="FF010000"/>
      </left>
      <right style="hair">
        <color rgb="FF010000"/>
      </right>
      <top style="hair"/>
      <bottom/>
      <diagonal/>
    </border>
    <border diagonalUp="false" diagonalDown="false">
      <left style="hair">
        <color rgb="FF010000"/>
      </left>
      <right style="hair"/>
      <top style="hair"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/>
      <right style="medium">
        <color rgb="FFFF0000"/>
      </right>
      <top style="hair">
        <color rgb="FFD8E5FF"/>
      </top>
      <bottom style="medium">
        <color rgb="FFFF0000"/>
      </bottom>
      <diagonal/>
    </border>
    <border diagonalUp="false" diagonalDown="false">
      <left style="hair"/>
      <right/>
      <top style="hair"/>
      <bottom/>
      <diagonal/>
    </border>
    <border diagonalUp="false" diagonalDown="false">
      <left style="medium">
        <color rgb="FFFF0000"/>
      </left>
      <right style="medium">
        <color rgb="FFFF0000"/>
      </right>
      <top style="hair">
        <color rgb="FFD8E5FF"/>
      </top>
      <bottom/>
      <diagonal/>
    </border>
    <border diagonalUp="false" diagonalDown="false">
      <left/>
      <right style="medium">
        <color rgb="FFFF0000"/>
      </right>
      <top style="hair">
        <color rgb="FFD8E5FF"/>
      </top>
      <bottom/>
      <diagonal/>
    </border>
    <border diagonalUp="false" diagonalDown="false">
      <left/>
      <right style="thin">
        <color rgb="FFD8E5FF"/>
      </right>
      <top style="hair">
        <color rgb="FFD8E5FF"/>
      </top>
      <bottom/>
      <diagonal/>
    </border>
    <border diagonalUp="false" diagonalDown="false">
      <left style="thin">
        <color rgb="FFD8E5FF"/>
      </left>
      <right style="thin">
        <color rgb="FFD8E5FF"/>
      </right>
      <top style="hair">
        <color rgb="FFD8E5FF"/>
      </top>
      <bottom/>
      <diagonal/>
    </border>
    <border diagonalUp="false" diagonalDown="false">
      <left style="thin">
        <color rgb="FFD8E5FF"/>
      </left>
      <right style="medium">
        <color rgb="FFFF0000"/>
      </right>
      <top style="hair">
        <color rgb="FFD8E5FF"/>
      </top>
      <bottom/>
      <diagonal/>
    </border>
    <border diagonalUp="false" diagonalDown="false">
      <left style="thin">
        <color rgb="FFD8E5FF"/>
      </left>
      <right style="medium">
        <color rgb="FFFF0000"/>
      </right>
      <top style="medium">
        <color rgb="FFFF0000"/>
      </top>
      <bottom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medium">
        <color rgb="FFFF0000"/>
      </left>
      <right/>
      <top style="hair"/>
      <bottom/>
      <diagonal/>
    </border>
    <border diagonalUp="false" diagonalDown="false">
      <left style="medium">
        <color rgb="FFFF0000"/>
      </left>
      <right style="hair"/>
      <top style="hair"/>
      <bottom/>
      <diagonal/>
    </border>
    <border diagonalUp="false" diagonalDown="false">
      <left style="hair"/>
      <right style="medium">
        <color rgb="FFFF0000"/>
      </right>
      <top style="hair"/>
      <bottom/>
      <diagonal/>
    </border>
    <border diagonalUp="false" diagonalDown="false">
      <left style="medium">
        <color rgb="FFFF0000"/>
      </left>
      <right style="hair"/>
      <top style="hair"/>
      <bottom style="medium">
        <color rgb="FFFF0000"/>
      </bottom>
      <diagonal/>
    </border>
    <border diagonalUp="false" diagonalDown="false">
      <left style="hair"/>
      <right style="hair"/>
      <top style="hair"/>
      <bottom style="medium">
        <color rgb="FFFF0000"/>
      </bottom>
      <diagonal/>
    </border>
    <border diagonalUp="false" diagonalDown="false">
      <left style="hair"/>
      <right style="medium">
        <color rgb="FFFF0000"/>
      </right>
      <top style="hair"/>
      <bottom style="medium">
        <color rgb="FFFF0000"/>
      </bottom>
      <diagonal/>
    </border>
    <border diagonalUp="false" diagonalDown="false">
      <left style="medium">
        <color rgb="FFFF0000"/>
      </left>
      <right/>
      <top/>
      <bottom style="hair"/>
      <diagonal/>
    </border>
    <border diagonalUp="false" diagonalDown="false">
      <left style="medium">
        <color rgb="FFFF0000"/>
      </left>
      <right style="hair"/>
      <top/>
      <bottom style="hair"/>
      <diagonal/>
    </border>
    <border diagonalUp="false" diagonalDown="false">
      <left style="hair"/>
      <right/>
      <top/>
      <bottom style="hair"/>
      <diagonal/>
    </border>
    <border diagonalUp="false" diagonalDown="false">
      <left style="hair"/>
      <right style="medium">
        <color rgb="FFFF0000"/>
      </right>
      <top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 style="medium">
        <color rgb="FFFF0000"/>
      </left>
      <right style="medium">
        <color rgb="FFFF0000"/>
      </right>
      <top style="hair">
        <color rgb="FFD8E5FF"/>
      </top>
      <bottom style="hair">
        <color rgb="FFD8E5FF"/>
      </bottom>
      <diagonal/>
    </border>
    <border diagonalUp="false" diagonalDown="false">
      <left/>
      <right style="thin">
        <color rgb="FFD8E5FF"/>
      </right>
      <top style="hair">
        <color rgb="FFD8E5FF"/>
      </top>
      <bottom style="hair">
        <color rgb="FFD8E5FF"/>
      </bottom>
      <diagonal/>
    </border>
    <border diagonalUp="false" diagonalDown="false">
      <left style="thin">
        <color rgb="FFD8E5FF"/>
      </left>
      <right style="thin">
        <color rgb="FFD8E5FF"/>
      </right>
      <top style="hair">
        <color rgb="FFD8E5FF"/>
      </top>
      <bottom style="hair">
        <color rgb="FFD8E5FF"/>
      </bottom>
      <diagonal/>
    </border>
    <border diagonalUp="false" diagonalDown="false">
      <left style="thin">
        <color rgb="FFD8E5FF"/>
      </left>
      <right style="medium">
        <color rgb="FFFF0000"/>
      </right>
      <top style="hair">
        <color rgb="FFD8E5FF"/>
      </top>
      <bottom style="hair">
        <color rgb="FFD8E5FF"/>
      </bottom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 style="medium"/>
      <right style="medium"/>
      <top style="hair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 style="medium"/>
      <top style="hair"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thin"/>
      <right style="thin"/>
      <top/>
      <bottom style="hair"/>
      <diagonal/>
    </border>
    <border diagonalUp="false" diagonalDown="false">
      <left style="thin"/>
      <right style="medium"/>
      <top/>
      <bottom style="hair"/>
      <diagonal/>
    </border>
    <border diagonalUp="false" diagonalDown="false">
      <left style="medium"/>
      <right style="medium"/>
      <top style="hair"/>
      <bottom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/>
      <right style="medium"/>
      <top style="hair"/>
      <bottom style="hair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medium"/>
      <top style="hair"/>
      <bottom style="medium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medium">
        <color rgb="FF0000FF"/>
      </right>
      <top/>
      <bottom style="hair"/>
      <diagonal/>
    </border>
    <border diagonalUp="false" diagonalDown="false">
      <left style="medium">
        <color rgb="FF0000FF"/>
      </left>
      <right/>
      <top style="hair"/>
      <bottom style="hair"/>
      <diagonal/>
    </border>
    <border diagonalUp="false" diagonalDown="false">
      <left style="medium">
        <color rgb="FF0000FF"/>
      </left>
      <right style="medium">
        <color rgb="FF0000FF"/>
      </right>
      <top style="hair"/>
      <bottom style="hair"/>
      <diagonal/>
    </border>
    <border diagonalUp="false" diagonalDown="false">
      <left style="medium">
        <color rgb="FF0000FF"/>
      </left>
      <right style="hair"/>
      <top style="hair"/>
      <bottom style="hair"/>
      <diagonal/>
    </border>
    <border diagonalUp="false" diagonalDown="false">
      <left style="hair"/>
      <right style="medium">
        <color rgb="FF0000FF"/>
      </right>
      <top style="hair"/>
      <bottom style="hair"/>
      <diagonal/>
    </border>
    <border diagonalUp="false" diagonalDown="false">
      <left/>
      <right style="hair"/>
      <top style="hair"/>
      <bottom/>
      <diagonal/>
    </border>
    <border diagonalUp="false" diagonalDown="false">
      <left style="thick"/>
      <right/>
      <top style="thick"/>
      <bottom/>
      <diagonal/>
    </border>
    <border diagonalUp="false" diagonalDown="false">
      <left/>
      <right/>
      <top style="thick"/>
      <bottom/>
      <diagonal/>
    </border>
    <border diagonalUp="false" diagonalDown="false">
      <left/>
      <right/>
      <top style="thick"/>
      <bottom style="thin"/>
      <diagonal/>
    </border>
    <border diagonalUp="false" diagonalDown="false">
      <left/>
      <right style="thick"/>
      <top style="thick"/>
      <bottom/>
      <diagonal/>
    </border>
    <border diagonalUp="false" diagonalDown="false">
      <left style="thick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ck"/>
      <top/>
      <bottom style="thin"/>
      <diagonal/>
    </border>
    <border diagonalUp="false" diagonalDown="false">
      <left style="thick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ck"/>
      <top style="thin"/>
      <bottom style="thin"/>
      <diagonal/>
    </border>
    <border diagonalUp="false" diagonalDown="false">
      <left style="thick"/>
      <right style="thin"/>
      <top style="thin"/>
      <bottom style="thin"/>
      <diagonal/>
    </border>
    <border diagonalUp="false" diagonalDown="false">
      <left style="thin"/>
      <right style="thick"/>
      <top style="thin"/>
      <bottom style="thin"/>
      <diagonal/>
    </border>
    <border diagonalUp="false" diagonalDown="false">
      <left style="thick"/>
      <right style="thick"/>
      <top style="thin"/>
      <bottom style="thin"/>
      <diagonal/>
    </border>
    <border diagonalUp="false" diagonalDown="false">
      <left style="thick"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ck"/>
      <right style="thin"/>
      <top style="thin"/>
      <bottom style="thick"/>
      <diagonal/>
    </border>
    <border diagonalUp="false" diagonalDown="false">
      <left style="thin"/>
      <right style="thin"/>
      <top style="thin"/>
      <bottom style="thick"/>
      <diagonal/>
    </border>
    <border diagonalUp="false" diagonalDown="false">
      <left style="thin"/>
      <right style="thick"/>
      <top style="thin"/>
      <bottom style="thick"/>
      <diagonal/>
    </border>
    <border diagonalUp="false" diagonalDown="false">
      <left style="medium"/>
      <right style="hair"/>
      <top style="medium"/>
      <bottom style="medium"/>
      <diagonal/>
    </border>
    <border diagonalUp="false" diagonalDown="false">
      <left style="hair"/>
      <right style="hair"/>
      <top style="medium"/>
      <bottom style="medium"/>
      <diagonal/>
    </border>
    <border diagonalUp="false" diagonalDown="false">
      <left style="hair"/>
      <right style="medium"/>
      <top style="medium"/>
      <bottom style="hair"/>
      <diagonal/>
    </border>
    <border diagonalUp="false" diagonalDown="false">
      <left style="hair"/>
      <right/>
      <top style="hair"/>
      <bottom style="medium"/>
      <diagonal/>
    </border>
    <border diagonalUp="false" diagonalDown="false">
      <left style="hair"/>
      <right style="medium"/>
      <top style="hair"/>
      <bottom style="medium"/>
      <diagonal/>
    </border>
    <border diagonalUp="false" diagonalDown="false">
      <left style="medium"/>
      <right style="hair"/>
      <top style="medium"/>
      <bottom style="hair"/>
      <diagonal/>
    </border>
    <border diagonalUp="false" diagonalDown="false">
      <left style="hair"/>
      <right style="hair"/>
      <top style="medium"/>
      <bottom style="hair"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 style="medium"/>
      <right style="hair"/>
      <top style="hair"/>
      <bottom style="medium"/>
      <diagonal/>
    </border>
    <border diagonalUp="false" diagonalDown="false">
      <left style="hair"/>
      <right style="hair"/>
      <top style="hair"/>
      <bottom style="medium"/>
      <diagonal/>
    </border>
    <border diagonalUp="false" diagonalDown="false">
      <left style="hair"/>
      <right style="medium"/>
      <top style="medium"/>
      <bottom style="medium"/>
      <diagonal/>
    </border>
    <border diagonalUp="false" diagonalDown="false">
      <left style="thin"/>
      <right/>
      <top/>
      <bottom/>
      <diagonal/>
    </border>
    <border diagonalUp="false" diagonalDown="false">
      <left style="hair"/>
      <right style="medium">
        <color rgb="FF0000FF"/>
      </right>
      <top/>
      <bottom/>
      <diagonal/>
    </border>
    <border diagonalUp="false" diagonalDown="false">
      <left style="medium">
        <color rgb="FF0000FF"/>
      </left>
      <right/>
      <top/>
      <bottom style="hair"/>
      <diagonal/>
    </border>
    <border diagonalUp="false" diagonalDown="false">
      <left style="hair"/>
      <right style="thin"/>
      <top/>
      <bottom style="hair"/>
      <diagonal/>
    </border>
    <border diagonalUp="false" diagonalDown="false">
      <left style="thin"/>
      <right/>
      <top/>
      <bottom style="hair"/>
      <diagonal/>
    </border>
    <border diagonalUp="false" diagonalDown="false">
      <left style="thin"/>
      <right style="medium">
        <color rgb="FF0000FF"/>
      </right>
      <top/>
      <bottom style="hair"/>
      <diagonal/>
    </border>
    <border diagonalUp="false" diagonalDown="false">
      <left style="medium">
        <color rgb="FF0000FF"/>
      </left>
      <right style="hair"/>
      <top style="hair"/>
      <bottom/>
      <diagonal/>
    </border>
    <border diagonalUp="false" diagonalDown="false">
      <left style="hair"/>
      <right style="thin"/>
      <top/>
      <bottom/>
      <diagonal/>
    </border>
    <border diagonalUp="false" diagonalDown="false">
      <left style="medium"/>
      <right style="hair"/>
      <top style="hair"/>
      <bottom/>
      <diagonal/>
    </border>
    <border diagonalUp="false" diagonalDown="false">
      <left style="hair"/>
      <right style="medium"/>
      <top style="hair"/>
      <bottom/>
      <diagonal/>
    </border>
    <border diagonalUp="false" diagonalDown="false">
      <left style="medium"/>
      <right/>
      <top style="hair"/>
      <bottom/>
      <diagonal/>
    </border>
    <border diagonalUp="false" diagonalDown="false">
      <left/>
      <right style="medium">
        <color rgb="FF0000FF"/>
      </right>
      <top style="medium"/>
      <bottom style="medium"/>
      <diagonal/>
    </border>
    <border diagonalUp="false" diagonalDown="false">
      <left style="medium">
        <color rgb="FF0000FF"/>
      </left>
      <right style="hair"/>
      <top style="medium"/>
      <bottom style="medium"/>
      <diagonal/>
    </border>
    <border diagonalUp="false" diagonalDown="false">
      <left/>
      <right style="hair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hair"/>
      <right/>
      <top style="medium"/>
      <bottom style="medium"/>
      <diagonal/>
    </border>
    <border diagonalUp="false" diagonalDown="false">
      <left style="medium"/>
      <right/>
      <top style="medium"/>
      <bottom style="hair"/>
      <diagonal/>
    </border>
    <border diagonalUp="false" diagonalDown="false">
      <left/>
      <right/>
      <top style="medium"/>
      <bottom style="hair"/>
      <diagonal/>
    </border>
    <border diagonalUp="false" diagonalDown="false">
      <left style="medium">
        <color rgb="FF0000FF"/>
      </left>
      <right style="hair"/>
      <top/>
      <bottom style="hair"/>
      <diagonal/>
    </border>
    <border diagonalUp="false" diagonalDown="false">
      <left/>
      <right style="medium">
        <color rgb="FF0000FF"/>
      </right>
      <top/>
      <bottom style="hair"/>
      <diagonal/>
    </border>
    <border diagonalUp="false" diagonalDown="false">
      <left style="medium">
        <color rgb="FF0000FF"/>
      </left>
      <right style="hair"/>
      <top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hair"/>
      <right style="thin"/>
      <top style="medium"/>
      <bottom style="medium"/>
      <diagonal/>
    </border>
    <border diagonalUp="false" diagonalDown="false">
      <left style="medium">
        <color rgb="FF0000FF"/>
      </left>
      <right style="hair"/>
      <top/>
      <bottom/>
      <diagonal/>
    </border>
    <border diagonalUp="false" diagonalDown="false">
      <left style="thin"/>
      <right style="hair"/>
      <top/>
      <bottom/>
      <diagonal/>
    </border>
    <border diagonalUp="false" diagonalDown="false">
      <left/>
      <right style="medium">
        <color rgb="FF0000FF"/>
      </right>
      <top/>
      <bottom/>
      <diagonal/>
    </border>
    <border diagonalUp="false" diagonalDown="false">
      <left/>
      <right style="medium"/>
      <top style="medium"/>
      <bottom style="hair"/>
      <diagonal/>
    </border>
    <border diagonalUp="false" diagonalDown="false">
      <left style="hair"/>
      <right style="medium"/>
      <top/>
      <bottom style="hair"/>
      <diagonal/>
    </border>
    <border diagonalUp="false" diagonalDown="false">
      <left style="medium">
        <color rgb="FF0000FF"/>
      </left>
      <right style="hair"/>
      <top style="hair"/>
      <bottom style="medium"/>
      <diagonal/>
    </border>
    <border diagonalUp="false" diagonalDown="false">
      <left style="medium"/>
      <right style="medium">
        <color rgb="FF0000FF"/>
      </right>
      <top style="medium"/>
      <bottom style="medium"/>
      <diagonal/>
    </border>
    <border diagonalUp="false" diagonalDown="false">
      <left style="medium"/>
      <right style="hair"/>
      <top/>
      <bottom style="medium"/>
      <diagonal/>
    </border>
    <border diagonalUp="false" diagonalDown="false">
      <left style="hair"/>
      <right style="medium">
        <color rgb="FF0000FF"/>
      </right>
      <top/>
      <bottom style="medium"/>
      <diagonal/>
    </border>
    <border diagonalUp="false" diagonalDown="false">
      <left style="hair"/>
      <right style="hair"/>
      <top/>
      <bottom style="medium"/>
      <diagonal/>
    </border>
    <border diagonalUp="false" diagonalDown="false">
      <left/>
      <right style="hair"/>
      <top/>
      <bottom style="medium"/>
      <diagonal/>
    </border>
    <border diagonalUp="false" diagonalDown="false">
      <left style="thin"/>
      <right style="hair"/>
      <top/>
      <bottom style="medium"/>
      <diagonal/>
    </border>
    <border diagonalUp="false" diagonalDown="false">
      <left style="hair"/>
      <right style="thin"/>
      <top/>
      <bottom style="medium"/>
      <diagonal/>
    </border>
    <border diagonalUp="false" diagonalDown="false">
      <left/>
      <right style="medium">
        <color rgb="FF0000FF"/>
      </right>
      <top/>
      <bottom style="medium"/>
      <diagonal/>
    </border>
    <border diagonalUp="false" diagonalDown="false">
      <left style="hair"/>
      <right style="medium"/>
      <top/>
      <bottom style="medium"/>
      <diagonal/>
    </border>
  </borders>
  <cellStyleXfs count="155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21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7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applyFont="true" applyBorder="true" applyAlignment="true" applyProtection="false">
      <alignment horizontal="general" vertical="bottom" textRotation="0" wrapText="false" indent="0" shrinkToFit="false"/>
    </xf>
    <xf numFmtId="166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1" fillId="0" borderId="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4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14" fillId="0" borderId="0" applyFont="true" applyBorder="false" applyAlignment="true" applyProtection="false">
      <alignment horizontal="general" vertical="bottom" textRotation="0" wrapText="false" indent="0" shrinkToFit="false"/>
    </xf>
    <xf numFmtId="175" fontId="14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6" fillId="0" borderId="0" applyFont="true" applyBorder="false" applyAlignment="true" applyProtection="false">
      <alignment horizontal="general" vertical="bottom" textRotation="0" wrapText="false" indent="0" shrinkToFit="false"/>
    </xf>
    <xf numFmtId="164" fontId="17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4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StyleXfs>
  <cellXfs count="10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11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1" fillId="7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4" fillId="8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4" fillId="8" borderId="4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4" fillId="8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24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4" fillId="8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4" fillId="8" borderId="7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24" fillId="8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4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7" fontId="24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4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8" fontId="24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9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0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0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3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7" fontId="25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5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4" fontId="25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1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5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3" fontId="2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0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5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0" fontId="2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25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2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2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25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3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4" fontId="24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8" fontId="25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1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0" fontId="25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9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0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5" fontId="2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25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1" fontId="2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5" fontId="24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5" fontId="24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6" fillId="0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6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4" fillId="8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5" fontId="24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24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4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0" fontId="24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24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2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5" fontId="2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1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86" fontId="0" fillId="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7" fillId="8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7" fillId="8" borderId="4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7" fillId="8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27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7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7" fillId="8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7" fillId="8" borderId="7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7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27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7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8" fontId="27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7" fontId="28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8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4" fontId="28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0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7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8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9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0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0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7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4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7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0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4" fontId="27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0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8" fontId="28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91" fontId="2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9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8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0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1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6" fillId="7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26" fillId="7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6" fillId="0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7" fillId="8" borderId="9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7" fillId="8" borderId="1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7" fillId="8" borderId="3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7" fillId="8" borderId="1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7" fontId="28" fillId="0" borderId="9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7" fontId="28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92" fontId="28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93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7" fillId="8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7" fillId="8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9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4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7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90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88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92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91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8" fontId="28" fillId="0" borderId="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9" fontId="27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6" fillId="0" borderId="3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77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1" fontId="27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4" fontId="27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7" fillId="0" borderId="4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1" fontId="27" fillId="0" borderId="4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4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7" fontId="27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5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0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27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5" fontId="27" fillId="8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4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5" fontId="2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30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30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30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30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31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9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8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7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1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0" fontId="31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32" fillId="0" borderId="1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32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32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32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33" fillId="0" borderId="1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33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8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7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3" fontId="32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32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0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2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9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3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9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32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1" fontId="33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34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35" fillId="0" borderId="1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36" fillId="0" borderId="1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34" fillId="0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35" fillId="0" borderId="1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26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26" fillId="0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37" fillId="0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37" fillId="0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37" fillId="0" borderId="3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5" fillId="0" borderId="9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25" fillId="0" borderId="9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25" fillId="0" borderId="9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7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38" fillId="0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7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77" fontId="39" fillId="7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7" fillId="7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7" fontId="39" fillId="0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11" fillId="0" borderId="0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5" fillId="9" borderId="14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6" fontId="5" fillId="9" borderId="15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7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0" borderId="16" xfId="117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6" fontId="5" fillId="0" borderId="17" xfId="117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98" fontId="11" fillId="0" borderId="1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90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7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7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5" fillId="9" borderId="17" xfId="117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6" fontId="5" fillId="9" borderId="0" xfId="117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95" fontId="40" fillId="6" borderId="18" xfId="15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95" fontId="41" fillId="6" borderId="18" xfId="15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95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9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40" fillId="6" borderId="17" xfId="15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95" fontId="41" fillId="6" borderId="17" xfId="15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7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200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5" fillId="3" borderId="17" xfId="117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95" fontId="40" fillId="2" borderId="18" xfId="15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99" fontId="17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9" borderId="16" xfId="117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6" fontId="5" fillId="9" borderId="17" xfId="117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98" fontId="11" fillId="6" borderId="1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201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87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0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0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5" fontId="40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0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40" fillId="0" borderId="0" xfId="15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11" fillId="0" borderId="0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0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202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5" fontId="40" fillId="7" borderId="18" xfId="15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203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204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6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87" fontId="11" fillId="0" borderId="0" xfId="117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2" fillId="10" borderId="19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2" fillId="10" borderId="20" xfId="11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3" fillId="0" borderId="21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2" fillId="0" borderId="0" xfId="11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44" fillId="0" borderId="0" xfId="11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45" fillId="0" borderId="0" xfId="117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203" fontId="45" fillId="0" borderId="22" xfId="11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0" fontId="11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0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6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5" fillId="0" borderId="0" xfId="117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96" fontId="45" fillId="0" borderId="22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6" borderId="21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6" borderId="0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6" fontId="47" fillId="6" borderId="0" xfId="88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38" fillId="11" borderId="23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0" borderId="21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9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8" fillId="6" borderId="21" xfId="88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5" fontId="49" fillId="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11" borderId="18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9" fillId="11" borderId="23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77" fontId="50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1" fillId="6" borderId="21" xfId="88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5" fontId="47" fillId="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2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1" fillId="0" borderId="18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95" fontId="11" fillId="0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11" fillId="0" borderId="23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3" fillId="6" borderId="21" xfId="88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5" fontId="54" fillId="6" borderId="0" xfId="88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11" fillId="0" borderId="0" xfId="117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3" fillId="6" borderId="21" xfId="88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7" fontId="55" fillId="0" borderId="0" xfId="88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3" fillId="0" borderId="21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47" fillId="0" borderId="0" xfId="8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1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6" fillId="0" borderId="21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0" borderId="0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7" fillId="0" borderId="0" xfId="8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2" fillId="0" borderId="0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6" borderId="21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205" fontId="58" fillId="6" borderId="0" xfId="8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6" borderId="0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5" fontId="12" fillId="6" borderId="0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11" fillId="0" borderId="0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59" fillId="11" borderId="18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59" fillId="11" borderId="23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11" fillId="0" borderId="18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0" xfId="117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1" fillId="0" borderId="22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22" xfId="117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1" fillId="0" borderId="24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25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26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27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28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0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1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31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3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2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22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6" fontId="63" fillId="6" borderId="0" xfId="88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4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8" fillId="6" borderId="21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95" fontId="49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1" fillId="6" borderId="21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95" fontId="6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4" fillId="0" borderId="2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47" fillId="6" borderId="0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6" borderId="0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5" fontId="54" fillId="6" borderId="0" xfId="8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1" fillId="0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4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6" fontId="38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3" fillId="6" borderId="0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0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8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0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0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3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9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3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8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0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3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2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3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1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3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4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4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0" borderId="4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1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2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3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3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4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5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6" fontId="74" fillId="12" borderId="4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4" fillId="12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14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15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13" borderId="4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3" borderId="4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6" fontId="7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6" fillId="0" borderId="49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76" fillId="0" borderId="50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76" fillId="0" borderId="51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76" fillId="0" borderId="52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76" fillId="0" borderId="53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76" fillId="0" borderId="54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7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7" fontId="59" fillId="16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59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59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77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2" fontId="59" fillId="0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17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1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77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3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3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95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2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8" fontId="6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5" fillId="16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5" fillId="16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5" fillId="16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5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5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7" fontId="1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1" fontId="1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1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78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5" fontId="11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6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1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77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3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3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2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8" fontId="6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1" fillId="0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0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1" fillId="0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0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1" fillId="0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0" borderId="5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7" fontId="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1" fontId="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4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81" fontId="75" fillId="0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5" fontId="11" fillId="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64" fillId="0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64" fillId="0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64" fillId="0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64" fillId="0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5" fillId="0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59" fillId="16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16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9" fillId="16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9" fillId="16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77" fillId="16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9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9" fillId="17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38" fillId="18" borderId="5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38" fillId="18" borderId="6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38" fillId="18" borderId="6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5" fillId="16" borderId="6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6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5" fillId="16" borderId="6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6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16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11" fillId="0" borderId="6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6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6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208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6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4" fillId="19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8" fontId="6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08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95" fontId="64" fillId="7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76" fillId="0" borderId="6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2" fontId="76" fillId="0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7" fontId="76" fillId="0" borderId="6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2" fontId="76" fillId="0" borderId="6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2" fontId="76" fillId="0" borderId="7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76" fillId="0" borderId="6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7" fontId="9" fillId="16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9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9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7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95" fontId="0" fillId="2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9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7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14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11" fillId="0" borderId="0" xfId="14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106" applyFont="fals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11" fillId="0" borderId="0" xfId="106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0" xfId="106" applyFont="fals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9" fillId="6" borderId="27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2" fillId="21" borderId="71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2" fillId="0" borderId="31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21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3" fillId="0" borderId="72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2" fillId="0" borderId="22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2" fillId="0" borderId="73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00" fontId="59" fillId="22" borderId="74" xfId="10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84" fillId="22" borderId="75" xfId="10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85" fillId="22" borderId="75" xfId="10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0" fontId="59" fillId="22" borderId="75" xfId="106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210" fontId="86" fillId="22" borderId="76" xfId="10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0" xfId="106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9" fillId="6" borderId="0" xfId="10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0" borderId="0" xfId="106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16" fillId="0" borderId="0" xfId="14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6" fontId="38" fillId="23" borderId="77" xfId="14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6" fontId="87" fillId="23" borderId="77" xfId="14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6" fontId="75" fillId="23" borderId="78" xfId="14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16" fillId="0" borderId="0" xfId="14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6" fontId="38" fillId="23" borderId="79" xfId="14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38" fillId="23" borderId="80" xfId="14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38" fillId="23" borderId="26" xfId="14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16" fillId="0" borderId="0" xfId="14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84" fontId="64" fillId="0" borderId="81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4" fontId="78" fillId="0" borderId="81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8" fillId="0" borderId="82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00" fontId="78" fillId="0" borderId="82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8" fillId="0" borderId="83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6" fillId="0" borderId="0" xfId="14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64" fillId="0" borderId="0" xfId="14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64" fillId="0" borderId="0" xfId="14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8" fillId="0" borderId="81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4" fontId="64" fillId="0" borderId="84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8" fillId="0" borderId="84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00" fontId="78" fillId="0" borderId="85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8" fillId="0" borderId="86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4" fontId="64" fillId="0" borderId="87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8" fillId="0" borderId="81" xfId="14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78" fillId="0" borderId="87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8" fillId="0" borderId="88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200" fontId="78" fillId="0" borderId="88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8" fillId="0" borderId="89" xfId="14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8" fillId="0" borderId="87" xfId="14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78" fillId="0" borderId="90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8" fillId="0" borderId="91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200" fontId="78" fillId="0" borderId="91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8" fillId="0" borderId="22" xfId="14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8" fillId="0" borderId="85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200" fontId="78" fillId="0" borderId="85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8" fillId="0" borderId="92" xfId="14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200" fontId="78" fillId="0" borderId="92" xfId="14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4" fontId="64" fillId="0" borderId="93" xfId="14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8" fillId="0" borderId="93" xfId="14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78" fillId="0" borderId="80" xfId="14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200" fontId="78" fillId="0" borderId="80" xfId="14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8" fillId="0" borderId="26" xfId="14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8" fillId="0" borderId="84" xfId="14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88" fillId="24" borderId="77" xfId="14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6" fontId="11" fillId="0" borderId="0" xfId="14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11" fillId="0" borderId="27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28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31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21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0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22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24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25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1" fillId="0" borderId="26" xfId="14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9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6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8" fillId="25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7" fontId="85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7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0" fillId="9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6" fontId="75" fillId="23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5" fillId="23" borderId="9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1" fontId="59" fillId="23" borderId="9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1" fontId="59" fillId="23" borderId="9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6" fontId="59" fillId="23" borderId="9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1" fontId="92" fillId="26" borderId="9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11" fontId="59" fillId="23" borderId="1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1" fontId="59" fillId="23" borderId="9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1" fontId="59" fillId="23" borderId="9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9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64" fillId="0" borderId="1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4" fillId="0" borderId="9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64" fillId="25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2" fontId="64" fillId="25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64" fillId="0" borderId="9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64" fillId="0" borderId="9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64" fillId="24" borderId="9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64" fillId="24" borderId="9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4" fillId="0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4" fillId="0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4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4" fillId="9" borderId="4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4" fillId="9" borderId="6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5" fillId="9" borderId="3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75" fillId="23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5" fillId="23" borderId="9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1" fontId="75" fillId="23" borderId="9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6" fontId="75" fillId="23" borderId="1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6" fontId="75" fillId="23" borderId="9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6" fontId="75" fillId="23" borderId="4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5" fontId="64" fillId="25" borderId="17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64" fillId="0" borderId="99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64" fillId="0" borderId="9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95" fontId="64" fillId="0" borderId="9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96" fontId="64" fillId="0" borderId="9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64" fillId="0" borderId="10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95" fontId="64" fillId="0" borderId="9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6" fillId="19" borderId="101" xfId="8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6" fillId="19" borderId="102" xfId="8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6" fillId="19" borderId="103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6" fillId="19" borderId="104" xfId="8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7" fillId="19" borderId="105" xfId="88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86" fontId="97" fillId="19" borderId="106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6" fontId="97" fillId="19" borderId="106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6" fillId="19" borderId="107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8" fillId="27" borderId="108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8" fillId="27" borderId="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8" fillId="27" borderId="109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6" fontId="97" fillId="27" borderId="2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8" fillId="27" borderId="110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6" fontId="99" fillId="27" borderId="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99" fillId="0" borderId="111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0" borderId="2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1" fillId="0" borderId="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02" fillId="0" borderId="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0" borderId="112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13" fontId="103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7" fontId="99" fillId="28" borderId="111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28" borderId="2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1" fillId="28" borderId="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02" fillId="28" borderId="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28" borderId="112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7" fontId="99" fillId="28" borderId="113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8" fillId="27" borderId="114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8" fillId="27" borderId="115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9" fillId="27" borderId="11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28" borderId="112" xfId="8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0" fillId="0" borderId="11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28" borderId="112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99" fillId="28" borderId="116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28" borderId="117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0" fillId="28" borderId="118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4" fillId="29" borderId="27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4" fillId="29" borderId="28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29" borderId="28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5" fillId="29" borderId="28" xfId="88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5" fillId="29" borderId="28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5" fillId="29" borderId="31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6" fillId="29" borderId="21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6" fillId="29" borderId="0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29" borderId="0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5" fillId="29" borderId="0" xfId="88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6" fontId="105" fillId="29" borderId="22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2" fillId="0" borderId="21" xfId="117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3" fontId="45" fillId="0" borderId="0" xfId="11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0" fontId="11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22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87" fontId="29" fillId="0" borderId="21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7" fontId="107" fillId="30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08" fillId="30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52" fillId="3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1" fillId="3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1" fillId="30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9" fillId="0" borderId="22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8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6" fontId="47" fillId="0" borderId="0" xfId="88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47" fillId="0" borderId="0" xfId="88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38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8" fillId="0" borderId="0" xfId="8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5" fontId="49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95" fontId="49" fillId="0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9" fillId="0" borderId="0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9" fillId="0" borderId="0" xfId="117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6" fontId="38" fillId="0" borderId="0" xfId="117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51" fillId="0" borderId="0" xfId="8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5" fontId="47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95" fontId="47" fillId="0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2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1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1" fillId="0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3" fillId="0" borderId="0" xfId="8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5" fontId="54" fillId="0" borderId="0" xfId="88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5" fontId="54" fillId="0" borderId="0" xfId="88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11" fillId="0" borderId="0" xfId="117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3" fillId="0" borderId="0" xfId="88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7" fontId="47" fillId="0" borderId="0" xfId="88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3" fillId="0" borderId="0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5" fontId="58" fillId="0" borderId="0" xfId="8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0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5" fontId="12" fillId="0" borderId="0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2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59" fillId="0" borderId="0" xfId="117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6" fontId="59" fillId="0" borderId="0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29" fillId="0" borderId="21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7" fontId="109" fillId="31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08" fillId="31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52" fillId="31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1" fillId="31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1" fillId="31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9" fillId="0" borderId="22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2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0" borderId="0" xfId="117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87" fontId="110" fillId="32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08" fillId="32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52" fillId="3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1" fillId="32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1" fillId="32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7" fontId="111" fillId="33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08" fillId="33" borderId="0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52" fillId="3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1" fillId="33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1" fillId="33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4" fillId="0" borderId="2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11" fillId="0" borderId="26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29" borderId="19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29" borderId="0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6" fontId="105" fillId="29" borderId="22" xfId="8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9" fillId="31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0" borderId="21" xfId="117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0" fillId="34" borderId="119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49" fillId="34" borderId="120" xfId="15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49" fillId="34" borderId="120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9" fillId="34" borderId="121" xfId="117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6" fontId="49" fillId="34" borderId="122" xfId="11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5" fontId="49" fillId="34" borderId="122" xfId="11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5" fontId="49" fillId="34" borderId="123" xfId="11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1" fillId="0" borderId="0" xfId="8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0" borderId="1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6" borderId="12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1" fillId="0" borderId="12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1" fillId="0" borderId="12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1" fillId="0" borderId="125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125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2" fontId="11" fillId="0" borderId="121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5" fillId="34" borderId="1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34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1" fillId="34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1" fillId="34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1" fillId="34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34" borderId="18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1" fillId="34" borderId="18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2" fontId="11" fillId="34" borderId="23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5" fillId="0" borderId="1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6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1" fillId="0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1" fillId="0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1" fillId="0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18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1" fillId="0" borderId="18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2" fontId="11" fillId="0" borderId="23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5" fillId="34" borderId="1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34" borderId="12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1" fillId="34" borderId="12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1" fillId="34" borderId="12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11" fillId="34" borderId="12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34" borderId="128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1" fillId="34" borderId="128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2" fontId="11" fillId="34" borderId="123" xfId="11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5" fillId="34" borderId="1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34" borderId="12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1" fillId="34" borderId="12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1" fillId="34" borderId="1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34" borderId="125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34" borderId="125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34" borderId="125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34" borderId="121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11" fillId="0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0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23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34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11" fillId="34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34" borderId="1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34" borderId="23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0" borderId="1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6" borderId="12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1" fillId="0" borderId="12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1" fillId="0" borderId="1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12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12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0" borderId="12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123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2" fillId="27" borderId="1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2" fontId="122" fillId="27" borderId="120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22" fillId="27" borderId="129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6" fontId="119" fillId="35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6" fontId="123" fillId="6" borderId="0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6" fontId="123" fillId="6" borderId="94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4" fillId="36" borderId="0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5" fontId="124" fillId="36" borderId="0" xfId="15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124" fillId="36" borderId="94" xfId="15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4" fillId="0" borderId="0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5" fontId="124" fillId="0" borderId="0" xfId="15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124" fillId="0" borderId="94" xfId="15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5" fontId="125" fillId="36" borderId="0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5" fontId="125" fillId="36" borderId="94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215" fontId="125" fillId="0" borderId="0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5" fontId="125" fillId="0" borderId="94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29" fillId="0" borderId="21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4" fillId="36" borderId="0" xfId="8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25" fillId="36" borderId="0" xfId="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6" fillId="36" borderId="94" xfId="88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5" fontId="125" fillId="0" borderId="0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95" fontId="125" fillId="0" borderId="94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25" fillId="36" borderId="0" xfId="15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25" fillId="36" borderId="94" xfId="15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1" fillId="0" borderId="22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125" fillId="0" borderId="0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19" fillId="37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0" borderId="0" xfId="117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19" fillId="0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9" fillId="0" borderId="22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7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9" fillId="0" borderId="7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1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16" borderId="4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6" fontId="59" fillId="16" borderId="1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2" fontId="59" fillId="16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217" fontId="59" fillId="16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74" fillId="12" borderId="1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1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38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25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38" fillId="0" borderId="1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38" fillId="23" borderId="1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4" fillId="39" borderId="1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4" fillId="40" borderId="1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82" fontId="38" fillId="25" borderId="1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95" fontId="59" fillId="1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0" fontId="59" fillId="16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5" fillId="0" borderId="18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0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0" fontId="15" fillId="0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5" fillId="0" borderId="18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82" fontId="15" fillId="0" borderId="43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95" fontId="6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6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7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1" fontId="78" fillId="7" borderId="5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5" fontId="64" fillId="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64" fillId="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5" fillId="7" borderId="18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7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0" fontId="15" fillId="7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5" fillId="7" borderId="18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77" fontId="64" fillId="7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59" fillId="16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9" fillId="1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9" fillId="1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0" fontId="59" fillId="1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8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81" fontId="78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95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16" borderId="6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16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2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9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6" borderId="5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9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85" fillId="4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5" fillId="41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5" fillId="41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18" fontId="85" fillId="41" borderId="14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218" fontId="85" fillId="41" borderId="0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64" fontId="92" fillId="4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2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0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4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27" borderId="1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2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7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219" fontId="75" fillId="0" borderId="0" xfId="0" applyFont="true" applyBorder="true" applyAlignment="true" applyProtection="true">
      <alignment horizontal="right" vertical="bottom" textRotation="0" wrapText="false" indent="0" shrinkToFit="true"/>
      <protection locked="true" hidden="false"/>
    </xf>
    <xf numFmtId="164" fontId="75" fillId="43" borderId="13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220" fontId="75" fillId="43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220" fontId="75" fillId="43" borderId="0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78" fillId="4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18" fontId="7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5" fillId="2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7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86" fontId="87" fillId="2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20" fontId="75" fillId="27" borderId="0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78" fillId="2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7" fontId="7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204" fontId="75" fillId="43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5" fillId="4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21" fontId="7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5" fillId="27" borderId="13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7" fontId="75" fillId="2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5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222" fontId="7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6" fontId="75" fillId="43" borderId="13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98" fontId="75" fillId="4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75" fillId="4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8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0" borderId="1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42" borderId="1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38" fillId="24" borderId="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4" fillId="39" borderId="1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4" fillId="40" borderId="1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4" fillId="40" borderId="1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38" fillId="25" borderId="1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8" fillId="38" borderId="8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25" borderId="8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38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38" fillId="23" borderId="2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9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8" fillId="42" borderId="13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2" fontId="38" fillId="24" borderId="1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96" fontId="38" fillId="24" borderId="4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4" fillId="39" borderId="9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4" fillId="39" borderId="1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38" fillId="0" borderId="1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38" fillId="0" borderId="1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38" fillId="0" borderId="8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82" fontId="38" fillId="0" borderId="14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32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0" fillId="41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7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6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64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6" borderId="9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82" fontId="15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5" fillId="0" borderId="9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5" fillId="0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5" fillId="6" borderId="17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6" borderId="18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6" borderId="43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25" borderId="43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7" fontId="15" fillId="6" borderId="1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33" fillId="6" borderId="18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82" fontId="133" fillId="6" borderId="43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82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2" fontId="15" fillId="6" borderId="66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6" fontId="15" fillId="6" borderId="9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6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9" fillId="6" borderId="1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6" borderId="142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5" fontId="59" fillId="0" borderId="142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59" fillId="0" borderId="120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59" fillId="6" borderId="143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6" borderId="14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6" borderId="120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6" borderId="145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25" borderId="14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7" fontId="59" fillId="6" borderId="120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59" fillId="6" borderId="120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82" fontId="59" fillId="6" borderId="145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82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90" fillId="41" borderId="14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0" fillId="41" borderId="14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64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6" borderId="9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82" fontId="15" fillId="0" borderId="5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5" fillId="0" borderId="148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5" fillId="0" borderId="5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82" fontId="15" fillId="6" borderId="16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6" borderId="8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6" borderId="13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6" borderId="133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25" borderId="149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0" fontId="15" fillId="6" borderId="13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6" fontId="15" fillId="6" borderId="9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95" fontId="15" fillId="6" borderId="148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95" fontId="15" fillId="6" borderId="150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0" borderId="13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90" fontId="15" fillId="0" borderId="13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6" borderId="14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2" fontId="59" fillId="6" borderId="151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6" borderId="152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25" borderId="141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0" fontId="59" fillId="6" borderId="151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76" fontId="7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34" fillId="41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2" fillId="41" borderId="13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82" fontId="59" fillId="41" borderId="153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5" fontId="59" fillId="41" borderId="153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5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5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37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55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0" fontId="59" fillId="41" borderId="15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76" fontId="2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2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6" fontId="22" fillId="0" borderId="0" xfId="0" applyFont="true" applyBorder="false" applyAlignment="true" applyProtection="false">
      <alignment horizontal="general" vertical="center" textRotation="0" wrapText="false" indent="0" shrinkToFit="true"/>
      <protection locked="true" hidden="false"/>
    </xf>
    <xf numFmtId="209" fontId="11" fillId="0" borderId="0" xfId="0" applyFont="true" applyBorder="true" applyAlignment="true" applyProtection="true">
      <alignment horizontal="general" vertical="center" textRotation="0" wrapText="false" indent="0" shrinkToFit="true"/>
      <protection locked="true" hidden="false"/>
    </xf>
    <xf numFmtId="164" fontId="22" fillId="0" borderId="0" xfId="0" applyFont="true" applyBorder="false" applyAlignment="true" applyProtection="false">
      <alignment horizontal="general" vertical="center" textRotation="0" wrapText="false" indent="0" shrinkToFit="true"/>
      <protection locked="true" hidden="false"/>
    </xf>
    <xf numFmtId="182" fontId="2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90" fillId="44" borderId="14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0" fillId="44" borderId="14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6" fillId="44" borderId="14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0" fillId="44" borderId="15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4" fillId="0" borderId="1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5" fontId="15" fillId="6" borderId="136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15" fillId="6" borderId="157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5" fontId="15" fillId="6" borderId="158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6" fontId="59" fillId="6" borderId="15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59" fillId="6" borderId="129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4" fillId="41" borderId="16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2" fillId="41" borderId="16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82" fontId="59" fillId="41" borderId="150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5" fontId="59" fillId="41" borderId="150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62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63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6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65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66" xfId="0" applyFont="true" applyBorder="true" applyAlignment="true" applyProtection="false">
      <alignment horizontal="center" vertical="center" textRotation="0" wrapText="false" indent="0" shrinkToFit="true"/>
      <protection locked="true" hidden="false"/>
    </xf>
    <xf numFmtId="190" fontId="59" fillId="41" borderId="164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82" fontId="59" fillId="41" borderId="167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77" fontId="39" fillId="0" borderId="0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39" fillId="0" borderId="0" xfId="117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38" fillId="9" borderId="14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7" fillId="9" borderId="64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7" fillId="9" borderId="8" xfId="11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7" xfId="11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0" fontId="11" fillId="0" borderId="1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82" fontId="11" fillId="6" borderId="16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82" fontId="40" fillId="6" borderId="18" xfId="15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82" fontId="41" fillId="6" borderId="18" xfId="15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82" fontId="40" fillId="6" borderId="17" xfId="15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82" fontId="41" fillId="6" borderId="17" xfId="15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40" fillId="7" borderId="0" xfId="11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5" fillId="18" borderId="17" xfId="117" applyFont="true" applyBorder="true" applyAlignment="true" applyProtection="false">
      <alignment horizontal="left" vertical="center" textRotation="0" wrapText="false" indent="1" shrinkToFit="false"/>
      <protection locked="true" hidden="false"/>
    </xf>
  </cellXfs>
  <cellStyles count="950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1" xfId="21"/>
    <cellStyle name="2.1" xfId="22"/>
    <cellStyle name="2.1.1" xfId="23"/>
    <cellStyle name="2.1.1.1" xfId="24"/>
    <cellStyle name="CABEÇALHO" xfId="25"/>
    <cellStyle name="CPU" xfId="26"/>
    <cellStyle name="GRANDE ITEM" xfId="27"/>
    <cellStyle name="GRANDES ITENS" xfId="28"/>
    <cellStyle name="GRANDES ITENS 2" xfId="29"/>
    <cellStyle name="Indefinido" xfId="30"/>
    <cellStyle name="Moeda 10" xfId="31"/>
    <cellStyle name="Moeda 2" xfId="32"/>
    <cellStyle name="Moeda 2 2" xfId="33"/>
    <cellStyle name="Moeda 3" xfId="34"/>
    <cellStyle name="Moeda 3 2" xfId="35"/>
    <cellStyle name="Moeda 3 2 2" xfId="36"/>
    <cellStyle name="Moeda 3 2 3" xfId="37"/>
    <cellStyle name="Moeda 4" xfId="38"/>
    <cellStyle name="Moeda 5" xfId="39"/>
    <cellStyle name="Moeda 5 2" xfId="40"/>
    <cellStyle name="Moeda 5 3" xfId="41"/>
    <cellStyle name="Moeda 6" xfId="42"/>
    <cellStyle name="Moeda 7" xfId="43"/>
    <cellStyle name="Moeda 7 2" xfId="44"/>
    <cellStyle name="Moeda 7 2 2" xfId="45"/>
    <cellStyle name="Moeda 7 2 2 2" xfId="46"/>
    <cellStyle name="Moeda 7 2 2 3" xfId="47"/>
    <cellStyle name="Moeda 8" xfId="48"/>
    <cellStyle name="Moeda 9" xfId="49"/>
    <cellStyle name="Moeda 9 2" xfId="50"/>
    <cellStyle name="Normal 10" xfId="51"/>
    <cellStyle name="Normal 10 2" xfId="52"/>
    <cellStyle name="Normal 10 3" xfId="53"/>
    <cellStyle name="Normal 10 4" xfId="54"/>
    <cellStyle name="Normal 10 5" xfId="55"/>
    <cellStyle name="Normal 11" xfId="56"/>
    <cellStyle name="Normal 11 2" xfId="57"/>
    <cellStyle name="Normal 11 2 2" xfId="58"/>
    <cellStyle name="Normal 12" xfId="59"/>
    <cellStyle name="Normal 13" xfId="60"/>
    <cellStyle name="Normal 14" xfId="61"/>
    <cellStyle name="Normal 15" xfId="62"/>
    <cellStyle name="Normal 16" xfId="63"/>
    <cellStyle name="Normal 17" xfId="64"/>
    <cellStyle name="Normal 18" xfId="65"/>
    <cellStyle name="Normal 19" xfId="66"/>
    <cellStyle name="Normal 19 2" xfId="67"/>
    <cellStyle name="Normal 2" xfId="68"/>
    <cellStyle name="Normal 2 2" xfId="69"/>
    <cellStyle name="Normal 2 3" xfId="70"/>
    <cellStyle name="Normal 2 4" xfId="71"/>
    <cellStyle name="Normal 2 5" xfId="72"/>
    <cellStyle name="Normal 2 6" xfId="73"/>
    <cellStyle name="Normal 20" xfId="74"/>
    <cellStyle name="Normal 21" xfId="75"/>
    <cellStyle name="Normal 22" xfId="76"/>
    <cellStyle name="Normal 23" xfId="77"/>
    <cellStyle name="Normal 24" xfId="78"/>
    <cellStyle name="Normal 25" xfId="79"/>
    <cellStyle name="Normal 26" xfId="80"/>
    <cellStyle name="Normal 27" xfId="81"/>
    <cellStyle name="Normal 28" xfId="82"/>
    <cellStyle name="Normal 29" xfId="83"/>
    <cellStyle name="Normal 29 2" xfId="84"/>
    <cellStyle name="Normal 29 2 2" xfId="85"/>
    <cellStyle name="Normal 29 2 2 2" xfId="86"/>
    <cellStyle name="Normal 29 2 2 3" xfId="87"/>
    <cellStyle name="Normal 3" xfId="88"/>
    <cellStyle name="Normal 3 2" xfId="89"/>
    <cellStyle name="Normal 3 2 2" xfId="90"/>
    <cellStyle name="Normal 30" xfId="91"/>
    <cellStyle name="Normal 30 2" xfId="92"/>
    <cellStyle name="Normal 30 2 2" xfId="93"/>
    <cellStyle name="Normal 30 2 2 2" xfId="94"/>
    <cellStyle name="Normal 31" xfId="95"/>
    <cellStyle name="Normal 32" xfId="96"/>
    <cellStyle name="Normal 33" xfId="97"/>
    <cellStyle name="Normal 33 2" xfId="98"/>
    <cellStyle name="Normal 34" xfId="99"/>
    <cellStyle name="Normal 35" xfId="100"/>
    <cellStyle name="Normal 36" xfId="101"/>
    <cellStyle name="Normal 37" xfId="102"/>
    <cellStyle name="Normal 38" xfId="103"/>
    <cellStyle name="Normal 39" xfId="104"/>
    <cellStyle name="Normal 3_Controle Geral Peugeot - Novembro" xfId="105"/>
    <cellStyle name="Normal 4" xfId="106"/>
    <cellStyle name="Normal 4 2" xfId="107"/>
    <cellStyle name="Normal 4 3" xfId="108"/>
    <cellStyle name="Normal 4 4" xfId="109"/>
    <cellStyle name="Normal 4 4 2" xfId="110"/>
    <cellStyle name="Normal 4 4 3" xfId="111"/>
    <cellStyle name="Normal 4 4 4" xfId="112"/>
    <cellStyle name="Normal 4 4 5" xfId="113"/>
    <cellStyle name="Normal 4 5" xfId="114"/>
    <cellStyle name="Normal 4 6" xfId="115"/>
    <cellStyle name="Normal 40" xfId="116"/>
    <cellStyle name="Normal 41" xfId="117"/>
    <cellStyle name="Normal 5" xfId="118"/>
    <cellStyle name="Normal 5 2" xfId="119"/>
    <cellStyle name="Normal 5 2 2" xfId="120"/>
    <cellStyle name="Normal 5 2 2 2" xfId="121"/>
    <cellStyle name="Normal 5 2 2 2 2" xfId="122"/>
    <cellStyle name="Normal 5 2 2 3" xfId="123"/>
    <cellStyle name="Normal 5 2 2 4" xfId="124"/>
    <cellStyle name="Normal 5 2 2 5" xfId="125"/>
    <cellStyle name="Normal 5 3" xfId="126"/>
    <cellStyle name="Normal 5 3 2" xfId="127"/>
    <cellStyle name="Normal 5 3 3" xfId="128"/>
    <cellStyle name="Normal 5 4" xfId="129"/>
    <cellStyle name="Normal 5 5" xfId="130"/>
    <cellStyle name="Normal 5 6" xfId="131"/>
    <cellStyle name="Normal 5 7" xfId="132"/>
    <cellStyle name="Normal 6" xfId="133"/>
    <cellStyle name="Normal 6 2" xfId="134"/>
    <cellStyle name="Normal 7" xfId="135"/>
    <cellStyle name="Normal 8" xfId="136"/>
    <cellStyle name="Normal 8 2" xfId="137"/>
    <cellStyle name="Normal 8_Estoque + Fs Quintas" xfId="138"/>
    <cellStyle name="Normal 9" xfId="139"/>
    <cellStyle name="Normal_VERSO" xfId="140"/>
    <cellStyle name="Nota 2" xfId="141"/>
    <cellStyle name="NUMEROS" xfId="142"/>
    <cellStyle name="NÚMERO" xfId="143"/>
    <cellStyle name="outros itens" xfId="144"/>
    <cellStyle name="Porcentagem 10" xfId="145"/>
    <cellStyle name="Porcentagem 11" xfId="146"/>
    <cellStyle name="Porcentagem 12" xfId="147"/>
    <cellStyle name="Porcentagem 13" xfId="148"/>
    <cellStyle name="Porcentagem 14" xfId="149"/>
    <cellStyle name="Porcentagem 15" xfId="150"/>
    <cellStyle name="Porcentagem 2" xfId="151"/>
    <cellStyle name="Porcentagem 2 2" xfId="152"/>
    <cellStyle name="Porcentagem 2 3" xfId="153"/>
    <cellStyle name="Porcentagem 3" xfId="154"/>
    <cellStyle name="Porcentagem 3 2" xfId="155"/>
    <cellStyle name="Porcentagem 3 2 2" xfId="156"/>
    <cellStyle name="Porcentagem 3 3" xfId="157"/>
    <cellStyle name="Porcentagem 4" xfId="158"/>
    <cellStyle name="Porcentagem 5" xfId="159"/>
    <cellStyle name="Porcentagem 6" xfId="160"/>
    <cellStyle name="Porcentagem 6 2" xfId="161"/>
    <cellStyle name="Porcentagem 7" xfId="162"/>
    <cellStyle name="Porcentagem 8" xfId="163"/>
    <cellStyle name="Porcentagem 9" xfId="164"/>
    <cellStyle name="Separador de milhares 2" xfId="165"/>
    <cellStyle name="Separador de milhares 2 2" xfId="166"/>
    <cellStyle name="Separador de milhares 3" xfId="167"/>
    <cellStyle name="Separador de milhares 4" xfId="168"/>
    <cellStyle name="Separador de milhares 4 2" xfId="169"/>
    <cellStyle name="Separador de milhares 4 2 2" xfId="170"/>
    <cellStyle name="Separador de milhares 4 2 2 2" xfId="171"/>
    <cellStyle name="Separador de milhares 4 2 2 2 2" xfId="172"/>
    <cellStyle name="Separador de milhares 4 2 2 2 3" xfId="173"/>
    <cellStyle name="Separador de milhares 5" xfId="174"/>
    <cellStyle name="Separador de milhares 6" xfId="175"/>
    <cellStyle name="Separador de milhares 6 2" xfId="176"/>
    <cellStyle name="Separador de milhares 7" xfId="177"/>
    <cellStyle name="Separador de milhares 8" xfId="178"/>
    <cellStyle name="SGO" xfId="179"/>
    <cellStyle name="SUB ITEM" xfId="180"/>
    <cellStyle name="SUBITENS" xfId="181"/>
    <cellStyle name="SUBITENS 10" xfId="182"/>
    <cellStyle name="SUBITENS 10 10" xfId="183"/>
    <cellStyle name="SUBITENS 10 11" xfId="184"/>
    <cellStyle name="SUBITENS 10 12" xfId="185"/>
    <cellStyle name="SUBITENS 10 13" xfId="186"/>
    <cellStyle name="SUBITENS 10 2" xfId="187"/>
    <cellStyle name="SUBITENS 10 2 10" xfId="188"/>
    <cellStyle name="SUBITENS 10 2 2" xfId="189"/>
    <cellStyle name="SUBITENS 10 2 2 2" xfId="190"/>
    <cellStyle name="SUBITENS 10 2 2 2 2" xfId="191"/>
    <cellStyle name="SUBITENS 10 2 2 2 3" xfId="192"/>
    <cellStyle name="SUBITENS 10 2 2 2 4" xfId="193"/>
    <cellStyle name="SUBITENS 10 2 2 2 5" xfId="194"/>
    <cellStyle name="SUBITENS 10 2 2 2 6" xfId="195"/>
    <cellStyle name="SUBITENS 10 2 2 2 7" xfId="196"/>
    <cellStyle name="SUBITENS 10 2 2 2 8" xfId="197"/>
    <cellStyle name="SUBITENS 10 2 2 2 9" xfId="198"/>
    <cellStyle name="SUBITENS 10 2 2 3" xfId="199"/>
    <cellStyle name="SUBITENS 10 2 2 4" xfId="200"/>
    <cellStyle name="SUBITENS 10 2 2 5" xfId="201"/>
    <cellStyle name="SUBITENS 10 2 2 6" xfId="202"/>
    <cellStyle name="SUBITENS 10 2 2 7" xfId="203"/>
    <cellStyle name="SUBITENS 10 2 2 8" xfId="204"/>
    <cellStyle name="SUBITENS 10 2 2 9" xfId="205"/>
    <cellStyle name="SUBITENS 10 2 3" xfId="206"/>
    <cellStyle name="SUBITENS 10 2 3 2" xfId="207"/>
    <cellStyle name="SUBITENS 10 2 3 3" xfId="208"/>
    <cellStyle name="SUBITENS 10 2 3 4" xfId="209"/>
    <cellStyle name="SUBITENS 10 2 3 5" xfId="210"/>
    <cellStyle name="SUBITENS 10 2 3 6" xfId="211"/>
    <cellStyle name="SUBITENS 10 2 3 7" xfId="212"/>
    <cellStyle name="SUBITENS 10 2 3 8" xfId="213"/>
    <cellStyle name="SUBITENS 10 2 3 9" xfId="214"/>
    <cellStyle name="SUBITENS 10 2 4" xfId="215"/>
    <cellStyle name="SUBITENS 10 2 5" xfId="216"/>
    <cellStyle name="SUBITENS 10 2 6" xfId="217"/>
    <cellStyle name="SUBITENS 10 2 7" xfId="218"/>
    <cellStyle name="SUBITENS 10 2 8" xfId="219"/>
    <cellStyle name="SUBITENS 10 2 9" xfId="220"/>
    <cellStyle name="SUBITENS 10 3" xfId="221"/>
    <cellStyle name="SUBITENS 10 3 10" xfId="222"/>
    <cellStyle name="SUBITENS 10 3 2" xfId="223"/>
    <cellStyle name="SUBITENS 10 3 2 2" xfId="224"/>
    <cellStyle name="SUBITENS 10 3 2 2 2" xfId="225"/>
    <cellStyle name="SUBITENS 10 3 2 2 3" xfId="226"/>
    <cellStyle name="SUBITENS 10 3 2 2 4" xfId="227"/>
    <cellStyle name="SUBITENS 10 3 2 2 5" xfId="228"/>
    <cellStyle name="SUBITENS 10 3 2 2 6" xfId="229"/>
    <cellStyle name="SUBITENS 10 3 2 2 7" xfId="230"/>
    <cellStyle name="SUBITENS 10 3 2 2 8" xfId="231"/>
    <cellStyle name="SUBITENS 10 3 2 2 9" xfId="232"/>
    <cellStyle name="SUBITENS 10 3 2 3" xfId="233"/>
    <cellStyle name="SUBITENS 10 3 2 4" xfId="234"/>
    <cellStyle name="SUBITENS 10 3 2 5" xfId="235"/>
    <cellStyle name="SUBITENS 10 3 2 6" xfId="236"/>
    <cellStyle name="SUBITENS 10 3 2 7" xfId="237"/>
    <cellStyle name="SUBITENS 10 3 2 8" xfId="238"/>
    <cellStyle name="SUBITENS 10 3 2 9" xfId="239"/>
    <cellStyle name="SUBITENS 10 3 3" xfId="240"/>
    <cellStyle name="SUBITENS 10 3 3 2" xfId="241"/>
    <cellStyle name="SUBITENS 10 3 3 3" xfId="242"/>
    <cellStyle name="SUBITENS 10 3 3 4" xfId="243"/>
    <cellStyle name="SUBITENS 10 3 3 5" xfId="244"/>
    <cellStyle name="SUBITENS 10 3 3 6" xfId="245"/>
    <cellStyle name="SUBITENS 10 3 3 7" xfId="246"/>
    <cellStyle name="SUBITENS 10 3 3 8" xfId="247"/>
    <cellStyle name="SUBITENS 10 3 3 9" xfId="248"/>
    <cellStyle name="SUBITENS 10 3 4" xfId="249"/>
    <cellStyle name="SUBITENS 10 3 5" xfId="250"/>
    <cellStyle name="SUBITENS 10 3 6" xfId="251"/>
    <cellStyle name="SUBITENS 10 3 7" xfId="252"/>
    <cellStyle name="SUBITENS 10 3 8" xfId="253"/>
    <cellStyle name="SUBITENS 10 3 9" xfId="254"/>
    <cellStyle name="SUBITENS 10 4" xfId="255"/>
    <cellStyle name="SUBITENS 10 4 10" xfId="256"/>
    <cellStyle name="SUBITENS 10 4 2" xfId="257"/>
    <cellStyle name="SUBITENS 10 4 2 2" xfId="258"/>
    <cellStyle name="SUBITENS 10 4 2 2 2" xfId="259"/>
    <cellStyle name="SUBITENS 10 4 2 2 3" xfId="260"/>
    <cellStyle name="SUBITENS 10 4 2 2 4" xfId="261"/>
    <cellStyle name="SUBITENS 10 4 2 2 5" xfId="262"/>
    <cellStyle name="SUBITENS 10 4 2 2 6" xfId="263"/>
    <cellStyle name="SUBITENS 10 4 2 2 7" xfId="264"/>
    <cellStyle name="SUBITENS 10 4 2 2 8" xfId="265"/>
    <cellStyle name="SUBITENS 10 4 2 2 9" xfId="266"/>
    <cellStyle name="SUBITENS 10 4 2 3" xfId="267"/>
    <cellStyle name="SUBITENS 10 4 2 4" xfId="268"/>
    <cellStyle name="SUBITENS 10 4 2 5" xfId="269"/>
    <cellStyle name="SUBITENS 10 4 2 6" xfId="270"/>
    <cellStyle name="SUBITENS 10 4 2 7" xfId="271"/>
    <cellStyle name="SUBITENS 10 4 2 8" xfId="272"/>
    <cellStyle name="SUBITENS 10 4 2 9" xfId="273"/>
    <cellStyle name="SUBITENS 10 4 3" xfId="274"/>
    <cellStyle name="SUBITENS 10 4 3 2" xfId="275"/>
    <cellStyle name="SUBITENS 10 4 3 3" xfId="276"/>
    <cellStyle name="SUBITENS 10 4 3 4" xfId="277"/>
    <cellStyle name="SUBITENS 10 4 3 5" xfId="278"/>
    <cellStyle name="SUBITENS 10 4 3 6" xfId="279"/>
    <cellStyle name="SUBITENS 10 4 3 7" xfId="280"/>
    <cellStyle name="SUBITENS 10 4 3 8" xfId="281"/>
    <cellStyle name="SUBITENS 10 4 3 9" xfId="282"/>
    <cellStyle name="SUBITENS 10 4 4" xfId="283"/>
    <cellStyle name="SUBITENS 10 4 5" xfId="284"/>
    <cellStyle name="SUBITENS 10 4 6" xfId="285"/>
    <cellStyle name="SUBITENS 10 4 7" xfId="286"/>
    <cellStyle name="SUBITENS 10 4 8" xfId="287"/>
    <cellStyle name="SUBITENS 10 4 9" xfId="288"/>
    <cellStyle name="SUBITENS 10 5" xfId="289"/>
    <cellStyle name="SUBITENS 10 5 2" xfId="290"/>
    <cellStyle name="SUBITENS 10 5 2 2" xfId="291"/>
    <cellStyle name="SUBITENS 10 5 2 3" xfId="292"/>
    <cellStyle name="SUBITENS 10 5 2 4" xfId="293"/>
    <cellStyle name="SUBITENS 10 5 2 5" xfId="294"/>
    <cellStyle name="SUBITENS 10 5 2 6" xfId="295"/>
    <cellStyle name="SUBITENS 10 5 2 7" xfId="296"/>
    <cellStyle name="SUBITENS 10 5 2 8" xfId="297"/>
    <cellStyle name="SUBITENS 10 5 2 9" xfId="298"/>
    <cellStyle name="SUBITENS 10 5 3" xfId="299"/>
    <cellStyle name="SUBITENS 10 5 4" xfId="300"/>
    <cellStyle name="SUBITENS 10 5 5" xfId="301"/>
    <cellStyle name="SUBITENS 10 5 6" xfId="302"/>
    <cellStyle name="SUBITENS 10 5 7" xfId="303"/>
    <cellStyle name="SUBITENS 10 5 8" xfId="304"/>
    <cellStyle name="SUBITENS 10 5 9" xfId="305"/>
    <cellStyle name="SUBITENS 10 6" xfId="306"/>
    <cellStyle name="SUBITENS 10 6 2" xfId="307"/>
    <cellStyle name="SUBITENS 10 6 3" xfId="308"/>
    <cellStyle name="SUBITENS 10 6 4" xfId="309"/>
    <cellStyle name="SUBITENS 10 6 5" xfId="310"/>
    <cellStyle name="SUBITENS 10 6 6" xfId="311"/>
    <cellStyle name="SUBITENS 10 6 7" xfId="312"/>
    <cellStyle name="SUBITENS 10 6 8" xfId="313"/>
    <cellStyle name="SUBITENS 10 6 9" xfId="314"/>
    <cellStyle name="SUBITENS 10 7" xfId="315"/>
    <cellStyle name="SUBITENS 10 8" xfId="316"/>
    <cellStyle name="SUBITENS 10 9" xfId="317"/>
    <cellStyle name="SUBITENS 11" xfId="318"/>
    <cellStyle name="SUBITENS 11 10" xfId="319"/>
    <cellStyle name="SUBITENS 11 11" xfId="320"/>
    <cellStyle name="SUBITENS 11 12" xfId="321"/>
    <cellStyle name="SUBITENS 11 13" xfId="322"/>
    <cellStyle name="SUBITENS 11 2" xfId="323"/>
    <cellStyle name="SUBITENS 11 2 10" xfId="324"/>
    <cellStyle name="SUBITENS 11 2 2" xfId="325"/>
    <cellStyle name="SUBITENS 11 2 2 2" xfId="326"/>
    <cellStyle name="SUBITENS 11 2 2 2 2" xfId="327"/>
    <cellStyle name="SUBITENS 11 2 2 2 3" xfId="328"/>
    <cellStyle name="SUBITENS 11 2 2 2 4" xfId="329"/>
    <cellStyle name="SUBITENS 11 2 2 2 5" xfId="330"/>
    <cellStyle name="SUBITENS 11 2 2 2 6" xfId="331"/>
    <cellStyle name="SUBITENS 11 2 2 2 7" xfId="332"/>
    <cellStyle name="SUBITENS 11 2 2 2 8" xfId="333"/>
    <cellStyle name="SUBITENS 11 2 2 2 9" xfId="334"/>
    <cellStyle name="SUBITENS 11 2 2 3" xfId="335"/>
    <cellStyle name="SUBITENS 11 2 2 4" xfId="336"/>
    <cellStyle name="SUBITENS 11 2 2 5" xfId="337"/>
    <cellStyle name="SUBITENS 11 2 2 6" xfId="338"/>
    <cellStyle name="SUBITENS 11 2 2 7" xfId="339"/>
    <cellStyle name="SUBITENS 11 2 2 8" xfId="340"/>
    <cellStyle name="SUBITENS 11 2 2 9" xfId="341"/>
    <cellStyle name="SUBITENS 11 2 3" xfId="342"/>
    <cellStyle name="SUBITENS 11 2 3 2" xfId="343"/>
    <cellStyle name="SUBITENS 11 2 3 3" xfId="344"/>
    <cellStyle name="SUBITENS 11 2 3 4" xfId="345"/>
    <cellStyle name="SUBITENS 11 2 3 5" xfId="346"/>
    <cellStyle name="SUBITENS 11 2 3 6" xfId="347"/>
    <cellStyle name="SUBITENS 11 2 3 7" xfId="348"/>
    <cellStyle name="SUBITENS 11 2 3 8" xfId="349"/>
    <cellStyle name="SUBITENS 11 2 3 9" xfId="350"/>
    <cellStyle name="SUBITENS 11 2 4" xfId="351"/>
    <cellStyle name="SUBITENS 11 2 5" xfId="352"/>
    <cellStyle name="SUBITENS 11 2 6" xfId="353"/>
    <cellStyle name="SUBITENS 11 2 7" xfId="354"/>
    <cellStyle name="SUBITENS 11 2 8" xfId="355"/>
    <cellStyle name="SUBITENS 11 2 9" xfId="356"/>
    <cellStyle name="SUBITENS 11 3" xfId="357"/>
    <cellStyle name="SUBITENS 11 3 10" xfId="358"/>
    <cellStyle name="SUBITENS 11 3 2" xfId="359"/>
    <cellStyle name="SUBITENS 11 3 2 2" xfId="360"/>
    <cellStyle name="SUBITENS 11 3 2 2 2" xfId="361"/>
    <cellStyle name="SUBITENS 11 3 2 2 3" xfId="362"/>
    <cellStyle name="SUBITENS 11 3 2 2 4" xfId="363"/>
    <cellStyle name="SUBITENS 11 3 2 2 5" xfId="364"/>
    <cellStyle name="SUBITENS 11 3 2 2 6" xfId="365"/>
    <cellStyle name="SUBITENS 11 3 2 2 7" xfId="366"/>
    <cellStyle name="SUBITENS 11 3 2 2 8" xfId="367"/>
    <cellStyle name="SUBITENS 11 3 2 2 9" xfId="368"/>
    <cellStyle name="SUBITENS 11 3 2 3" xfId="369"/>
    <cellStyle name="SUBITENS 11 3 2 4" xfId="370"/>
    <cellStyle name="SUBITENS 11 3 2 5" xfId="371"/>
    <cellStyle name="SUBITENS 11 3 2 6" xfId="372"/>
    <cellStyle name="SUBITENS 11 3 2 7" xfId="373"/>
    <cellStyle name="SUBITENS 11 3 2 8" xfId="374"/>
    <cellStyle name="SUBITENS 11 3 2 9" xfId="375"/>
    <cellStyle name="SUBITENS 11 3 3" xfId="376"/>
    <cellStyle name="SUBITENS 11 3 3 2" xfId="377"/>
    <cellStyle name="SUBITENS 11 3 3 3" xfId="378"/>
    <cellStyle name="SUBITENS 11 3 3 4" xfId="379"/>
    <cellStyle name="SUBITENS 11 3 3 5" xfId="380"/>
    <cellStyle name="SUBITENS 11 3 3 6" xfId="381"/>
    <cellStyle name="SUBITENS 11 3 3 7" xfId="382"/>
    <cellStyle name="SUBITENS 11 3 3 8" xfId="383"/>
    <cellStyle name="SUBITENS 11 3 3 9" xfId="384"/>
    <cellStyle name="SUBITENS 11 3 4" xfId="385"/>
    <cellStyle name="SUBITENS 11 3 5" xfId="386"/>
    <cellStyle name="SUBITENS 11 3 6" xfId="387"/>
    <cellStyle name="SUBITENS 11 3 7" xfId="388"/>
    <cellStyle name="SUBITENS 11 3 8" xfId="389"/>
    <cellStyle name="SUBITENS 11 3 9" xfId="390"/>
    <cellStyle name="SUBITENS 11 4" xfId="391"/>
    <cellStyle name="SUBITENS 11 4 10" xfId="392"/>
    <cellStyle name="SUBITENS 11 4 2" xfId="393"/>
    <cellStyle name="SUBITENS 11 4 2 2" xfId="394"/>
    <cellStyle name="SUBITENS 11 4 2 2 2" xfId="395"/>
    <cellStyle name="SUBITENS 11 4 2 2 3" xfId="396"/>
    <cellStyle name="SUBITENS 11 4 2 2 4" xfId="397"/>
    <cellStyle name="SUBITENS 11 4 2 2 5" xfId="398"/>
    <cellStyle name="SUBITENS 11 4 2 2 6" xfId="399"/>
    <cellStyle name="SUBITENS 11 4 2 2 7" xfId="400"/>
    <cellStyle name="SUBITENS 11 4 2 2 8" xfId="401"/>
    <cellStyle name="SUBITENS 11 4 2 2 9" xfId="402"/>
    <cellStyle name="SUBITENS 11 4 2 3" xfId="403"/>
    <cellStyle name="SUBITENS 11 4 2 4" xfId="404"/>
    <cellStyle name="SUBITENS 11 4 2 5" xfId="405"/>
    <cellStyle name="SUBITENS 11 4 2 6" xfId="406"/>
    <cellStyle name="SUBITENS 11 4 2 7" xfId="407"/>
    <cellStyle name="SUBITENS 11 4 2 8" xfId="408"/>
    <cellStyle name="SUBITENS 11 4 2 9" xfId="409"/>
    <cellStyle name="SUBITENS 11 4 3" xfId="410"/>
    <cellStyle name="SUBITENS 11 4 3 2" xfId="411"/>
    <cellStyle name="SUBITENS 11 4 3 3" xfId="412"/>
    <cellStyle name="SUBITENS 11 4 3 4" xfId="413"/>
    <cellStyle name="SUBITENS 11 4 3 5" xfId="414"/>
    <cellStyle name="SUBITENS 11 4 3 6" xfId="415"/>
    <cellStyle name="SUBITENS 11 4 3 7" xfId="416"/>
    <cellStyle name="SUBITENS 11 4 3 8" xfId="417"/>
    <cellStyle name="SUBITENS 11 4 3 9" xfId="418"/>
    <cellStyle name="SUBITENS 11 4 4" xfId="419"/>
    <cellStyle name="SUBITENS 11 4 5" xfId="420"/>
    <cellStyle name="SUBITENS 11 4 6" xfId="421"/>
    <cellStyle name="SUBITENS 11 4 7" xfId="422"/>
    <cellStyle name="SUBITENS 11 4 8" xfId="423"/>
    <cellStyle name="SUBITENS 11 4 9" xfId="424"/>
    <cellStyle name="SUBITENS 11 5" xfId="425"/>
    <cellStyle name="SUBITENS 11 5 2" xfId="426"/>
    <cellStyle name="SUBITENS 11 5 2 2" xfId="427"/>
    <cellStyle name="SUBITENS 11 5 2 3" xfId="428"/>
    <cellStyle name="SUBITENS 11 5 2 4" xfId="429"/>
    <cellStyle name="SUBITENS 11 5 2 5" xfId="430"/>
    <cellStyle name="SUBITENS 11 5 2 6" xfId="431"/>
    <cellStyle name="SUBITENS 11 5 2 7" xfId="432"/>
    <cellStyle name="SUBITENS 11 5 2 8" xfId="433"/>
    <cellStyle name="SUBITENS 11 5 2 9" xfId="434"/>
    <cellStyle name="SUBITENS 11 5 3" xfId="435"/>
    <cellStyle name="SUBITENS 11 5 4" xfId="436"/>
    <cellStyle name="SUBITENS 11 5 5" xfId="437"/>
    <cellStyle name="SUBITENS 11 5 6" xfId="438"/>
    <cellStyle name="SUBITENS 11 5 7" xfId="439"/>
    <cellStyle name="SUBITENS 11 5 8" xfId="440"/>
    <cellStyle name="SUBITENS 11 5 9" xfId="441"/>
    <cellStyle name="SUBITENS 11 6" xfId="442"/>
    <cellStyle name="SUBITENS 11 6 2" xfId="443"/>
    <cellStyle name="SUBITENS 11 6 3" xfId="444"/>
    <cellStyle name="SUBITENS 11 6 4" xfId="445"/>
    <cellStyle name="SUBITENS 11 6 5" xfId="446"/>
    <cellStyle name="SUBITENS 11 6 6" xfId="447"/>
    <cellStyle name="SUBITENS 11 6 7" xfId="448"/>
    <cellStyle name="SUBITENS 11 6 8" xfId="449"/>
    <cellStyle name="SUBITENS 11 6 9" xfId="450"/>
    <cellStyle name="SUBITENS 11 7" xfId="451"/>
    <cellStyle name="SUBITENS 11 8" xfId="452"/>
    <cellStyle name="SUBITENS 11 9" xfId="453"/>
    <cellStyle name="SUBITENS 12" xfId="454"/>
    <cellStyle name="SUBITENS 12 10" xfId="455"/>
    <cellStyle name="SUBITENS 12 11" xfId="456"/>
    <cellStyle name="SUBITENS 12 12" xfId="457"/>
    <cellStyle name="SUBITENS 12 13" xfId="458"/>
    <cellStyle name="SUBITENS 12 2" xfId="459"/>
    <cellStyle name="SUBITENS 12 2 10" xfId="460"/>
    <cellStyle name="SUBITENS 12 2 2" xfId="461"/>
    <cellStyle name="SUBITENS 12 2 2 2" xfId="462"/>
    <cellStyle name="SUBITENS 12 2 2 2 2" xfId="463"/>
    <cellStyle name="SUBITENS 12 2 2 2 3" xfId="464"/>
    <cellStyle name="SUBITENS 12 2 2 2 4" xfId="465"/>
    <cellStyle name="SUBITENS 12 2 2 2 5" xfId="466"/>
    <cellStyle name="SUBITENS 12 2 2 2 6" xfId="467"/>
    <cellStyle name="SUBITENS 12 2 2 2 7" xfId="468"/>
    <cellStyle name="SUBITENS 12 2 2 2 8" xfId="469"/>
    <cellStyle name="SUBITENS 12 2 2 2 9" xfId="470"/>
    <cellStyle name="SUBITENS 12 2 2 3" xfId="471"/>
    <cellStyle name="SUBITENS 12 2 2 4" xfId="472"/>
    <cellStyle name="SUBITENS 12 2 2 5" xfId="473"/>
    <cellStyle name="SUBITENS 12 2 2 6" xfId="474"/>
    <cellStyle name="SUBITENS 12 2 2 7" xfId="475"/>
    <cellStyle name="SUBITENS 12 2 2 8" xfId="476"/>
    <cellStyle name="SUBITENS 12 2 2 9" xfId="477"/>
    <cellStyle name="SUBITENS 12 2 3" xfId="478"/>
    <cellStyle name="SUBITENS 12 2 3 2" xfId="479"/>
    <cellStyle name="SUBITENS 12 2 3 3" xfId="480"/>
    <cellStyle name="SUBITENS 12 2 3 4" xfId="481"/>
    <cellStyle name="SUBITENS 12 2 3 5" xfId="482"/>
    <cellStyle name="SUBITENS 12 2 3 6" xfId="483"/>
    <cellStyle name="SUBITENS 12 2 3 7" xfId="484"/>
    <cellStyle name="SUBITENS 12 2 3 8" xfId="485"/>
    <cellStyle name="SUBITENS 12 2 3 9" xfId="486"/>
    <cellStyle name="SUBITENS 12 2 4" xfId="487"/>
    <cellStyle name="SUBITENS 12 2 5" xfId="488"/>
    <cellStyle name="SUBITENS 12 2 6" xfId="489"/>
    <cellStyle name="SUBITENS 12 2 7" xfId="490"/>
    <cellStyle name="SUBITENS 12 2 8" xfId="491"/>
    <cellStyle name="SUBITENS 12 2 9" xfId="492"/>
    <cellStyle name="SUBITENS 12 3" xfId="493"/>
    <cellStyle name="SUBITENS 12 3 10" xfId="494"/>
    <cellStyle name="SUBITENS 12 3 2" xfId="495"/>
    <cellStyle name="SUBITENS 12 3 2 2" xfId="496"/>
    <cellStyle name="SUBITENS 12 3 2 2 2" xfId="497"/>
    <cellStyle name="SUBITENS 12 3 2 2 3" xfId="498"/>
    <cellStyle name="SUBITENS 12 3 2 2 4" xfId="499"/>
    <cellStyle name="SUBITENS 12 3 2 2 5" xfId="500"/>
    <cellStyle name="SUBITENS 12 3 2 2 6" xfId="501"/>
    <cellStyle name="SUBITENS 12 3 2 2 7" xfId="502"/>
    <cellStyle name="SUBITENS 12 3 2 2 8" xfId="503"/>
    <cellStyle name="SUBITENS 12 3 2 2 9" xfId="504"/>
    <cellStyle name="SUBITENS 12 3 2 3" xfId="505"/>
    <cellStyle name="SUBITENS 12 3 2 4" xfId="506"/>
    <cellStyle name="SUBITENS 12 3 2 5" xfId="507"/>
    <cellStyle name="SUBITENS 12 3 2 6" xfId="508"/>
    <cellStyle name="SUBITENS 12 3 2 7" xfId="509"/>
    <cellStyle name="SUBITENS 12 3 2 8" xfId="510"/>
    <cellStyle name="SUBITENS 12 3 2 9" xfId="511"/>
    <cellStyle name="SUBITENS 12 3 3" xfId="512"/>
    <cellStyle name="SUBITENS 12 3 3 2" xfId="513"/>
    <cellStyle name="SUBITENS 12 3 3 3" xfId="514"/>
    <cellStyle name="SUBITENS 12 3 3 4" xfId="515"/>
    <cellStyle name="SUBITENS 12 3 3 5" xfId="516"/>
    <cellStyle name="SUBITENS 12 3 3 6" xfId="517"/>
    <cellStyle name="SUBITENS 12 3 3 7" xfId="518"/>
    <cellStyle name="SUBITENS 12 3 3 8" xfId="519"/>
    <cellStyle name="SUBITENS 12 3 3 9" xfId="520"/>
    <cellStyle name="SUBITENS 12 3 4" xfId="521"/>
    <cellStyle name="SUBITENS 12 3 5" xfId="522"/>
    <cellStyle name="SUBITENS 12 3 6" xfId="523"/>
    <cellStyle name="SUBITENS 12 3 7" xfId="524"/>
    <cellStyle name="SUBITENS 12 3 8" xfId="525"/>
    <cellStyle name="SUBITENS 12 3 9" xfId="526"/>
    <cellStyle name="SUBITENS 12 4" xfId="527"/>
    <cellStyle name="SUBITENS 12 4 10" xfId="528"/>
    <cellStyle name="SUBITENS 12 4 2" xfId="529"/>
    <cellStyle name="SUBITENS 12 4 2 2" xfId="530"/>
    <cellStyle name="SUBITENS 12 4 2 2 2" xfId="531"/>
    <cellStyle name="SUBITENS 12 4 2 2 3" xfId="532"/>
    <cellStyle name="SUBITENS 12 4 2 2 4" xfId="533"/>
    <cellStyle name="SUBITENS 12 4 2 2 5" xfId="534"/>
    <cellStyle name="SUBITENS 12 4 2 2 6" xfId="535"/>
    <cellStyle name="SUBITENS 12 4 2 2 7" xfId="536"/>
    <cellStyle name="SUBITENS 12 4 2 2 8" xfId="537"/>
    <cellStyle name="SUBITENS 12 4 2 2 9" xfId="538"/>
    <cellStyle name="SUBITENS 12 4 2 3" xfId="539"/>
    <cellStyle name="SUBITENS 12 4 2 4" xfId="540"/>
    <cellStyle name="SUBITENS 12 4 2 5" xfId="541"/>
    <cellStyle name="SUBITENS 12 4 2 6" xfId="542"/>
    <cellStyle name="SUBITENS 12 4 2 7" xfId="543"/>
    <cellStyle name="SUBITENS 12 4 2 8" xfId="544"/>
    <cellStyle name="SUBITENS 12 4 2 9" xfId="545"/>
    <cellStyle name="SUBITENS 12 4 3" xfId="546"/>
    <cellStyle name="SUBITENS 12 4 3 2" xfId="547"/>
    <cellStyle name="SUBITENS 12 4 3 3" xfId="548"/>
    <cellStyle name="SUBITENS 12 4 3 4" xfId="549"/>
    <cellStyle name="SUBITENS 12 4 3 5" xfId="550"/>
    <cellStyle name="SUBITENS 12 4 3 6" xfId="551"/>
    <cellStyle name="SUBITENS 12 4 3 7" xfId="552"/>
    <cellStyle name="SUBITENS 12 4 3 8" xfId="553"/>
    <cellStyle name="SUBITENS 12 4 3 9" xfId="554"/>
    <cellStyle name="SUBITENS 12 4 4" xfId="555"/>
    <cellStyle name="SUBITENS 12 4 5" xfId="556"/>
    <cellStyle name="SUBITENS 12 4 6" xfId="557"/>
    <cellStyle name="SUBITENS 12 4 7" xfId="558"/>
    <cellStyle name="SUBITENS 12 4 8" xfId="559"/>
    <cellStyle name="SUBITENS 12 4 9" xfId="560"/>
    <cellStyle name="SUBITENS 12 5" xfId="561"/>
    <cellStyle name="SUBITENS 12 5 2" xfId="562"/>
    <cellStyle name="SUBITENS 12 5 2 2" xfId="563"/>
    <cellStyle name="SUBITENS 12 5 2 3" xfId="564"/>
    <cellStyle name="SUBITENS 12 5 2 4" xfId="565"/>
    <cellStyle name="SUBITENS 12 5 2 5" xfId="566"/>
    <cellStyle name="SUBITENS 12 5 2 6" xfId="567"/>
    <cellStyle name="SUBITENS 12 5 2 7" xfId="568"/>
    <cellStyle name="SUBITENS 12 5 2 8" xfId="569"/>
    <cellStyle name="SUBITENS 12 5 2 9" xfId="570"/>
    <cellStyle name="SUBITENS 12 5 3" xfId="571"/>
    <cellStyle name="SUBITENS 12 5 4" xfId="572"/>
    <cellStyle name="SUBITENS 12 5 5" xfId="573"/>
    <cellStyle name="SUBITENS 12 5 6" xfId="574"/>
    <cellStyle name="SUBITENS 12 5 7" xfId="575"/>
    <cellStyle name="SUBITENS 12 5 8" xfId="576"/>
    <cellStyle name="SUBITENS 12 5 9" xfId="577"/>
    <cellStyle name="SUBITENS 12 6" xfId="578"/>
    <cellStyle name="SUBITENS 12 6 2" xfId="579"/>
    <cellStyle name="SUBITENS 12 6 3" xfId="580"/>
    <cellStyle name="SUBITENS 12 6 4" xfId="581"/>
    <cellStyle name="SUBITENS 12 6 5" xfId="582"/>
    <cellStyle name="SUBITENS 12 6 6" xfId="583"/>
    <cellStyle name="SUBITENS 12 6 7" xfId="584"/>
    <cellStyle name="SUBITENS 12 6 8" xfId="585"/>
    <cellStyle name="SUBITENS 12 6 9" xfId="586"/>
    <cellStyle name="SUBITENS 12 7" xfId="587"/>
    <cellStyle name="SUBITENS 12 8" xfId="588"/>
    <cellStyle name="SUBITENS 12 9" xfId="589"/>
    <cellStyle name="SUBITENS 13" xfId="590"/>
    <cellStyle name="SUBITENS 13 10" xfId="591"/>
    <cellStyle name="SUBITENS 13 11" xfId="592"/>
    <cellStyle name="SUBITENS 13 12" xfId="593"/>
    <cellStyle name="SUBITENS 13 2" xfId="594"/>
    <cellStyle name="SUBITENS 13 2 10" xfId="595"/>
    <cellStyle name="SUBITENS 13 2 2" xfId="596"/>
    <cellStyle name="SUBITENS 13 2 2 2" xfId="597"/>
    <cellStyle name="SUBITENS 13 2 2 2 2" xfId="598"/>
    <cellStyle name="SUBITENS 13 2 2 2 3" xfId="599"/>
    <cellStyle name="SUBITENS 13 2 2 2 4" xfId="600"/>
    <cellStyle name="SUBITENS 13 2 2 2 5" xfId="601"/>
    <cellStyle name="SUBITENS 13 2 2 2 6" xfId="602"/>
    <cellStyle name="SUBITENS 13 2 2 2 7" xfId="603"/>
    <cellStyle name="SUBITENS 13 2 2 2 8" xfId="604"/>
    <cellStyle name="SUBITENS 13 2 2 2 9" xfId="605"/>
    <cellStyle name="SUBITENS 13 2 2 3" xfId="606"/>
    <cellStyle name="SUBITENS 13 2 2 4" xfId="607"/>
    <cellStyle name="SUBITENS 13 2 2 5" xfId="608"/>
    <cellStyle name="SUBITENS 13 2 2 6" xfId="609"/>
    <cellStyle name="SUBITENS 13 2 2 7" xfId="610"/>
    <cellStyle name="SUBITENS 13 2 2 8" xfId="611"/>
    <cellStyle name="SUBITENS 13 2 2 9" xfId="612"/>
    <cellStyle name="SUBITENS 13 2 3" xfId="613"/>
    <cellStyle name="SUBITENS 13 2 3 2" xfId="614"/>
    <cellStyle name="SUBITENS 13 2 3 3" xfId="615"/>
    <cellStyle name="SUBITENS 13 2 3 4" xfId="616"/>
    <cellStyle name="SUBITENS 13 2 3 5" xfId="617"/>
    <cellStyle name="SUBITENS 13 2 3 6" xfId="618"/>
    <cellStyle name="SUBITENS 13 2 3 7" xfId="619"/>
    <cellStyle name="SUBITENS 13 2 3 8" xfId="620"/>
    <cellStyle name="SUBITENS 13 2 3 9" xfId="621"/>
    <cellStyle name="SUBITENS 13 2 4" xfId="622"/>
    <cellStyle name="SUBITENS 13 2 5" xfId="623"/>
    <cellStyle name="SUBITENS 13 2 6" xfId="624"/>
    <cellStyle name="SUBITENS 13 2 7" xfId="625"/>
    <cellStyle name="SUBITENS 13 2 8" xfId="626"/>
    <cellStyle name="SUBITENS 13 2 9" xfId="627"/>
    <cellStyle name="SUBITENS 13 3" xfId="628"/>
    <cellStyle name="SUBITENS 13 3 10" xfId="629"/>
    <cellStyle name="SUBITENS 13 3 2" xfId="630"/>
    <cellStyle name="SUBITENS 13 3 2 2" xfId="631"/>
    <cellStyle name="SUBITENS 13 3 2 2 2" xfId="632"/>
    <cellStyle name="SUBITENS 13 3 2 2 3" xfId="633"/>
    <cellStyle name="SUBITENS 13 3 2 2 4" xfId="634"/>
    <cellStyle name="SUBITENS 13 3 2 2 5" xfId="635"/>
    <cellStyle name="SUBITENS 13 3 2 2 6" xfId="636"/>
    <cellStyle name="SUBITENS 13 3 2 2 7" xfId="637"/>
    <cellStyle name="SUBITENS 13 3 2 2 8" xfId="638"/>
    <cellStyle name="SUBITENS 13 3 2 2 9" xfId="639"/>
    <cellStyle name="SUBITENS 13 3 2 3" xfId="640"/>
    <cellStyle name="SUBITENS 13 3 2 4" xfId="641"/>
    <cellStyle name="SUBITENS 13 3 2 5" xfId="642"/>
    <cellStyle name="SUBITENS 13 3 2 6" xfId="643"/>
    <cellStyle name="SUBITENS 13 3 2 7" xfId="644"/>
    <cellStyle name="SUBITENS 13 3 2 8" xfId="645"/>
    <cellStyle name="SUBITENS 13 3 2 9" xfId="646"/>
    <cellStyle name="SUBITENS 13 3 3" xfId="647"/>
    <cellStyle name="SUBITENS 13 3 3 2" xfId="648"/>
    <cellStyle name="SUBITENS 13 3 3 3" xfId="649"/>
    <cellStyle name="SUBITENS 13 3 3 4" xfId="650"/>
    <cellStyle name="SUBITENS 13 3 3 5" xfId="651"/>
    <cellStyle name="SUBITENS 13 3 3 6" xfId="652"/>
    <cellStyle name="SUBITENS 13 3 3 7" xfId="653"/>
    <cellStyle name="SUBITENS 13 3 3 8" xfId="654"/>
    <cellStyle name="SUBITENS 13 3 3 9" xfId="655"/>
    <cellStyle name="SUBITENS 13 3 4" xfId="656"/>
    <cellStyle name="SUBITENS 13 3 5" xfId="657"/>
    <cellStyle name="SUBITENS 13 3 6" xfId="658"/>
    <cellStyle name="SUBITENS 13 3 7" xfId="659"/>
    <cellStyle name="SUBITENS 13 3 8" xfId="660"/>
    <cellStyle name="SUBITENS 13 3 9" xfId="661"/>
    <cellStyle name="SUBITENS 13 4" xfId="662"/>
    <cellStyle name="SUBITENS 13 4 2" xfId="663"/>
    <cellStyle name="SUBITENS 13 4 2 2" xfId="664"/>
    <cellStyle name="SUBITENS 13 4 2 3" xfId="665"/>
    <cellStyle name="SUBITENS 13 4 2 4" xfId="666"/>
    <cellStyle name="SUBITENS 13 4 2 5" xfId="667"/>
    <cellStyle name="SUBITENS 13 4 2 6" xfId="668"/>
    <cellStyle name="SUBITENS 13 4 2 7" xfId="669"/>
    <cellStyle name="SUBITENS 13 4 2 8" xfId="670"/>
    <cellStyle name="SUBITENS 13 4 2 9" xfId="671"/>
    <cellStyle name="SUBITENS 13 4 3" xfId="672"/>
    <cellStyle name="SUBITENS 13 4 4" xfId="673"/>
    <cellStyle name="SUBITENS 13 4 5" xfId="674"/>
    <cellStyle name="SUBITENS 13 4 6" xfId="675"/>
    <cellStyle name="SUBITENS 13 4 7" xfId="676"/>
    <cellStyle name="SUBITENS 13 4 8" xfId="677"/>
    <cellStyle name="SUBITENS 13 4 9" xfId="678"/>
    <cellStyle name="SUBITENS 13 5" xfId="679"/>
    <cellStyle name="SUBITENS 13 5 2" xfId="680"/>
    <cellStyle name="SUBITENS 13 5 3" xfId="681"/>
    <cellStyle name="SUBITENS 13 5 4" xfId="682"/>
    <cellStyle name="SUBITENS 13 5 5" xfId="683"/>
    <cellStyle name="SUBITENS 13 5 6" xfId="684"/>
    <cellStyle name="SUBITENS 13 5 7" xfId="685"/>
    <cellStyle name="SUBITENS 13 5 8" xfId="686"/>
    <cellStyle name="SUBITENS 13 5 9" xfId="687"/>
    <cellStyle name="SUBITENS 13 6" xfId="688"/>
    <cellStyle name="SUBITENS 13 7" xfId="689"/>
    <cellStyle name="SUBITENS 13 8" xfId="690"/>
    <cellStyle name="SUBITENS 13 9" xfId="691"/>
    <cellStyle name="SUBITENS 14" xfId="692"/>
    <cellStyle name="SUBITENS 14 10" xfId="693"/>
    <cellStyle name="SUBITENS 14 11" xfId="694"/>
    <cellStyle name="SUBITENS 14 12" xfId="695"/>
    <cellStyle name="SUBITENS 14 2" xfId="696"/>
    <cellStyle name="SUBITENS 14 2 10" xfId="697"/>
    <cellStyle name="SUBITENS 14 2 2" xfId="698"/>
    <cellStyle name="SUBITENS 14 2 2 2" xfId="699"/>
    <cellStyle name="SUBITENS 14 2 2 2 2" xfId="700"/>
    <cellStyle name="SUBITENS 14 2 2 2 3" xfId="701"/>
    <cellStyle name="SUBITENS 14 2 2 2 4" xfId="702"/>
    <cellStyle name="SUBITENS 14 2 2 2 5" xfId="703"/>
    <cellStyle name="SUBITENS 14 2 2 2 6" xfId="704"/>
    <cellStyle name="SUBITENS 14 2 2 2 7" xfId="705"/>
    <cellStyle name="SUBITENS 14 2 2 2 8" xfId="706"/>
    <cellStyle name="SUBITENS 14 2 2 2 9" xfId="707"/>
    <cellStyle name="SUBITENS 14 2 2 3" xfId="708"/>
    <cellStyle name="SUBITENS 14 2 2 4" xfId="709"/>
    <cellStyle name="SUBITENS 14 2 2 5" xfId="710"/>
    <cellStyle name="SUBITENS 14 2 2 6" xfId="711"/>
    <cellStyle name="SUBITENS 14 2 2 7" xfId="712"/>
    <cellStyle name="SUBITENS 14 2 2 8" xfId="713"/>
    <cellStyle name="SUBITENS 14 2 2 9" xfId="714"/>
    <cellStyle name="SUBITENS 14 2 3" xfId="715"/>
    <cellStyle name="SUBITENS 14 2 3 2" xfId="716"/>
    <cellStyle name="SUBITENS 14 2 3 3" xfId="717"/>
    <cellStyle name="SUBITENS 14 2 3 4" xfId="718"/>
    <cellStyle name="SUBITENS 14 2 3 5" xfId="719"/>
    <cellStyle name="SUBITENS 14 2 3 6" xfId="720"/>
    <cellStyle name="SUBITENS 14 2 3 7" xfId="721"/>
    <cellStyle name="SUBITENS 14 2 3 8" xfId="722"/>
    <cellStyle name="SUBITENS 14 2 3 9" xfId="723"/>
    <cellStyle name="SUBITENS 14 2 4" xfId="724"/>
    <cellStyle name="SUBITENS 14 2 5" xfId="725"/>
    <cellStyle name="SUBITENS 14 2 6" xfId="726"/>
    <cellStyle name="SUBITENS 14 2 7" xfId="727"/>
    <cellStyle name="SUBITENS 14 2 8" xfId="728"/>
    <cellStyle name="SUBITENS 14 2 9" xfId="729"/>
    <cellStyle name="SUBITENS 14 3" xfId="730"/>
    <cellStyle name="SUBITENS 14 3 10" xfId="731"/>
    <cellStyle name="SUBITENS 14 3 2" xfId="732"/>
    <cellStyle name="SUBITENS 14 3 2 2" xfId="733"/>
    <cellStyle name="SUBITENS 14 3 2 2 2" xfId="734"/>
    <cellStyle name="SUBITENS 14 3 2 2 3" xfId="735"/>
    <cellStyle name="SUBITENS 14 3 2 2 4" xfId="736"/>
    <cellStyle name="SUBITENS 14 3 2 2 5" xfId="737"/>
    <cellStyle name="SUBITENS 14 3 2 2 6" xfId="738"/>
    <cellStyle name="SUBITENS 14 3 2 2 7" xfId="739"/>
    <cellStyle name="SUBITENS 14 3 2 2 8" xfId="740"/>
    <cellStyle name="SUBITENS 14 3 2 2 9" xfId="741"/>
    <cellStyle name="SUBITENS 14 3 2 3" xfId="742"/>
    <cellStyle name="SUBITENS 14 3 2 4" xfId="743"/>
    <cellStyle name="SUBITENS 14 3 2 5" xfId="744"/>
    <cellStyle name="SUBITENS 14 3 2 6" xfId="745"/>
    <cellStyle name="SUBITENS 14 3 2 7" xfId="746"/>
    <cellStyle name="SUBITENS 14 3 2 8" xfId="747"/>
    <cellStyle name="SUBITENS 14 3 2 9" xfId="748"/>
    <cellStyle name="SUBITENS 14 3 3" xfId="749"/>
    <cellStyle name="SUBITENS 14 3 3 2" xfId="750"/>
    <cellStyle name="SUBITENS 14 3 3 3" xfId="751"/>
    <cellStyle name="SUBITENS 14 3 3 4" xfId="752"/>
    <cellStyle name="SUBITENS 14 3 3 5" xfId="753"/>
    <cellStyle name="SUBITENS 14 3 3 6" xfId="754"/>
    <cellStyle name="SUBITENS 14 3 3 7" xfId="755"/>
    <cellStyle name="SUBITENS 14 3 3 8" xfId="756"/>
    <cellStyle name="SUBITENS 14 3 3 9" xfId="757"/>
    <cellStyle name="SUBITENS 14 3 4" xfId="758"/>
    <cellStyle name="SUBITENS 14 3 5" xfId="759"/>
    <cellStyle name="SUBITENS 14 3 6" xfId="760"/>
    <cellStyle name="SUBITENS 14 3 7" xfId="761"/>
    <cellStyle name="SUBITENS 14 3 8" xfId="762"/>
    <cellStyle name="SUBITENS 14 3 9" xfId="763"/>
    <cellStyle name="SUBITENS 14 4" xfId="764"/>
    <cellStyle name="SUBITENS 14 4 2" xfId="765"/>
    <cellStyle name="SUBITENS 14 4 2 2" xfId="766"/>
    <cellStyle name="SUBITENS 14 4 2 3" xfId="767"/>
    <cellStyle name="SUBITENS 14 4 2 4" xfId="768"/>
    <cellStyle name="SUBITENS 14 4 2 5" xfId="769"/>
    <cellStyle name="SUBITENS 14 4 2 6" xfId="770"/>
    <cellStyle name="SUBITENS 14 4 2 7" xfId="771"/>
    <cellStyle name="SUBITENS 14 4 2 8" xfId="772"/>
    <cellStyle name="SUBITENS 14 4 2 9" xfId="773"/>
    <cellStyle name="SUBITENS 14 4 3" xfId="774"/>
    <cellStyle name="SUBITENS 14 4 4" xfId="775"/>
    <cellStyle name="SUBITENS 14 4 5" xfId="776"/>
    <cellStyle name="SUBITENS 14 4 6" xfId="777"/>
    <cellStyle name="SUBITENS 14 4 7" xfId="778"/>
    <cellStyle name="SUBITENS 14 4 8" xfId="779"/>
    <cellStyle name="SUBITENS 14 4 9" xfId="780"/>
    <cellStyle name="SUBITENS 14 5" xfId="781"/>
    <cellStyle name="SUBITENS 14 5 2" xfId="782"/>
    <cellStyle name="SUBITENS 14 5 3" xfId="783"/>
    <cellStyle name="SUBITENS 14 5 4" xfId="784"/>
    <cellStyle name="SUBITENS 14 5 5" xfId="785"/>
    <cellStyle name="SUBITENS 14 5 6" xfId="786"/>
    <cellStyle name="SUBITENS 14 5 7" xfId="787"/>
    <cellStyle name="SUBITENS 14 5 8" xfId="788"/>
    <cellStyle name="SUBITENS 14 5 9" xfId="789"/>
    <cellStyle name="SUBITENS 14 6" xfId="790"/>
    <cellStyle name="SUBITENS 14 7" xfId="791"/>
    <cellStyle name="SUBITENS 14 8" xfId="792"/>
    <cellStyle name="SUBITENS 14 9" xfId="793"/>
    <cellStyle name="SUBITENS 15" xfId="794"/>
    <cellStyle name="SUBITENS 15 10" xfId="795"/>
    <cellStyle name="SUBITENS 15 2" xfId="796"/>
    <cellStyle name="SUBITENS 15 2 2" xfId="797"/>
    <cellStyle name="SUBITENS 15 2 2 2" xfId="798"/>
    <cellStyle name="SUBITENS 15 2 2 3" xfId="799"/>
    <cellStyle name="SUBITENS 15 2 2 4" xfId="800"/>
    <cellStyle name="SUBITENS 15 2 2 5" xfId="801"/>
    <cellStyle name="SUBITENS 15 2 2 6" xfId="802"/>
    <cellStyle name="SUBITENS 15 2 2 7" xfId="803"/>
    <cellStyle name="SUBITENS 15 2 2 8" xfId="804"/>
    <cellStyle name="SUBITENS 15 2 2 9" xfId="805"/>
    <cellStyle name="SUBITENS 15 2 3" xfId="806"/>
    <cellStyle name="SUBITENS 15 2 4" xfId="807"/>
    <cellStyle name="SUBITENS 15 2 5" xfId="808"/>
    <cellStyle name="SUBITENS 15 2 6" xfId="809"/>
    <cellStyle name="SUBITENS 15 2 7" xfId="810"/>
    <cellStyle name="SUBITENS 15 2 8" xfId="811"/>
    <cellStyle name="SUBITENS 15 2 9" xfId="812"/>
    <cellStyle name="SUBITENS 15 3" xfId="813"/>
    <cellStyle name="SUBITENS 15 3 2" xfId="814"/>
    <cellStyle name="SUBITENS 15 3 3" xfId="815"/>
    <cellStyle name="SUBITENS 15 3 4" xfId="816"/>
    <cellStyle name="SUBITENS 15 3 5" xfId="817"/>
    <cellStyle name="SUBITENS 15 3 6" xfId="818"/>
    <cellStyle name="SUBITENS 15 3 7" xfId="819"/>
    <cellStyle name="SUBITENS 15 3 8" xfId="820"/>
    <cellStyle name="SUBITENS 15 3 9" xfId="821"/>
    <cellStyle name="SUBITENS 15 4" xfId="822"/>
    <cellStyle name="SUBITENS 15 5" xfId="823"/>
    <cellStyle name="SUBITENS 15 6" xfId="824"/>
    <cellStyle name="SUBITENS 15 7" xfId="825"/>
    <cellStyle name="SUBITENS 15 8" xfId="826"/>
    <cellStyle name="SUBITENS 15 9" xfId="827"/>
    <cellStyle name="SUBITENS 16" xfId="828"/>
    <cellStyle name="SUBITENS 16 10" xfId="829"/>
    <cellStyle name="SUBITENS 16 2" xfId="830"/>
    <cellStyle name="SUBITENS 16 2 2" xfId="831"/>
    <cellStyle name="SUBITENS 16 2 2 2" xfId="832"/>
    <cellStyle name="SUBITENS 16 2 2 3" xfId="833"/>
    <cellStyle name="SUBITENS 16 2 2 4" xfId="834"/>
    <cellStyle name="SUBITENS 16 2 2 5" xfId="835"/>
    <cellStyle name="SUBITENS 16 2 2 6" xfId="836"/>
    <cellStyle name="SUBITENS 16 2 2 7" xfId="837"/>
    <cellStyle name="SUBITENS 16 2 2 8" xfId="838"/>
    <cellStyle name="SUBITENS 16 2 2 9" xfId="839"/>
    <cellStyle name="SUBITENS 16 2 3" xfId="840"/>
    <cellStyle name="SUBITENS 16 2 4" xfId="841"/>
    <cellStyle name="SUBITENS 16 2 5" xfId="842"/>
    <cellStyle name="SUBITENS 16 2 6" xfId="843"/>
    <cellStyle name="SUBITENS 16 2 7" xfId="844"/>
    <cellStyle name="SUBITENS 16 2 8" xfId="845"/>
    <cellStyle name="SUBITENS 16 2 9" xfId="846"/>
    <cellStyle name="SUBITENS 16 3" xfId="847"/>
    <cellStyle name="SUBITENS 16 3 2" xfId="848"/>
    <cellStyle name="SUBITENS 16 3 3" xfId="849"/>
    <cellStyle name="SUBITENS 16 3 4" xfId="850"/>
    <cellStyle name="SUBITENS 16 3 5" xfId="851"/>
    <cellStyle name="SUBITENS 16 3 6" xfId="852"/>
    <cellStyle name="SUBITENS 16 3 7" xfId="853"/>
    <cellStyle name="SUBITENS 16 3 8" xfId="854"/>
    <cellStyle name="SUBITENS 16 3 9" xfId="855"/>
    <cellStyle name="SUBITENS 16 4" xfId="856"/>
    <cellStyle name="SUBITENS 16 5" xfId="857"/>
    <cellStyle name="SUBITENS 16 6" xfId="858"/>
    <cellStyle name="SUBITENS 16 7" xfId="859"/>
    <cellStyle name="SUBITENS 16 8" xfId="860"/>
    <cellStyle name="SUBITENS 16 9" xfId="861"/>
    <cellStyle name="SUBITENS 17" xfId="862"/>
    <cellStyle name="SUBITENS 17 10" xfId="863"/>
    <cellStyle name="SUBITENS 17 2" xfId="864"/>
    <cellStyle name="SUBITENS 17 2 2" xfId="865"/>
    <cellStyle name="SUBITENS 17 2 2 2" xfId="866"/>
    <cellStyle name="SUBITENS 17 2 2 3" xfId="867"/>
    <cellStyle name="SUBITENS 17 2 2 4" xfId="868"/>
    <cellStyle name="SUBITENS 17 2 2 5" xfId="869"/>
    <cellStyle name="SUBITENS 17 2 2 6" xfId="870"/>
    <cellStyle name="SUBITENS 17 2 2 7" xfId="871"/>
    <cellStyle name="SUBITENS 17 2 2 8" xfId="872"/>
    <cellStyle name="SUBITENS 17 2 2 9" xfId="873"/>
    <cellStyle name="SUBITENS 17 2 3" xfId="874"/>
    <cellStyle name="SUBITENS 17 2 4" xfId="875"/>
    <cellStyle name="SUBITENS 17 2 5" xfId="876"/>
    <cellStyle name="SUBITENS 17 2 6" xfId="877"/>
    <cellStyle name="SUBITENS 17 2 7" xfId="878"/>
    <cellStyle name="SUBITENS 17 2 8" xfId="879"/>
    <cellStyle name="SUBITENS 17 2 9" xfId="880"/>
    <cellStyle name="SUBITENS 17 3" xfId="881"/>
    <cellStyle name="SUBITENS 17 3 2" xfId="882"/>
    <cellStyle name="SUBITENS 17 3 3" xfId="883"/>
    <cellStyle name="SUBITENS 17 3 4" xfId="884"/>
    <cellStyle name="SUBITENS 17 3 5" xfId="885"/>
    <cellStyle name="SUBITENS 17 3 6" xfId="886"/>
    <cellStyle name="SUBITENS 17 3 7" xfId="887"/>
    <cellStyle name="SUBITENS 17 3 8" xfId="888"/>
    <cellStyle name="SUBITENS 17 3 9" xfId="889"/>
    <cellStyle name="SUBITENS 17 4" xfId="890"/>
    <cellStyle name="SUBITENS 17 5" xfId="891"/>
    <cellStyle name="SUBITENS 17 6" xfId="892"/>
    <cellStyle name="SUBITENS 17 7" xfId="893"/>
    <cellStyle name="SUBITENS 17 8" xfId="894"/>
    <cellStyle name="SUBITENS 17 9" xfId="895"/>
    <cellStyle name="SUBITENS 18" xfId="896"/>
    <cellStyle name="SUBITENS 18 2" xfId="897"/>
    <cellStyle name="SUBITENS 18 2 2" xfId="898"/>
    <cellStyle name="SUBITENS 18 2 3" xfId="899"/>
    <cellStyle name="SUBITENS 18 2 4" xfId="900"/>
    <cellStyle name="SUBITENS 18 2 5" xfId="901"/>
    <cellStyle name="SUBITENS 18 2 6" xfId="902"/>
    <cellStyle name="SUBITENS 18 2 7" xfId="903"/>
    <cellStyle name="SUBITENS 18 2 8" xfId="904"/>
    <cellStyle name="SUBITENS 18 2 9" xfId="905"/>
    <cellStyle name="SUBITENS 18 3" xfId="906"/>
    <cellStyle name="SUBITENS 18 4" xfId="907"/>
    <cellStyle name="SUBITENS 18 5" xfId="908"/>
    <cellStyle name="SUBITENS 18 6" xfId="909"/>
    <cellStyle name="SUBITENS 18 7" xfId="910"/>
    <cellStyle name="SUBITENS 18 8" xfId="911"/>
    <cellStyle name="SUBITENS 18 9" xfId="912"/>
    <cellStyle name="SUBITENS 19" xfId="913"/>
    <cellStyle name="SUBITENS 19 2" xfId="914"/>
    <cellStyle name="SUBITENS 19 3" xfId="915"/>
    <cellStyle name="SUBITENS 19 4" xfId="916"/>
    <cellStyle name="SUBITENS 19 5" xfId="917"/>
    <cellStyle name="SUBITENS 19 6" xfId="918"/>
    <cellStyle name="SUBITENS 19 7" xfId="919"/>
    <cellStyle name="SUBITENS 19 8" xfId="920"/>
    <cellStyle name="SUBITENS 19 9" xfId="921"/>
    <cellStyle name="SUBITENS 2" xfId="922"/>
    <cellStyle name="SUBITENS 2 10" xfId="923"/>
    <cellStyle name="SUBITENS 2 10 10" xfId="924"/>
    <cellStyle name="SUBITENS 2 10 11" xfId="925"/>
    <cellStyle name="SUBITENS 2 10 12" xfId="926"/>
    <cellStyle name="SUBITENS 2 10 13" xfId="927"/>
    <cellStyle name="SUBITENS 2 10 2" xfId="928"/>
    <cellStyle name="SUBITENS 2 10 2 10" xfId="929"/>
    <cellStyle name="SUBITENS 2 10 2 2" xfId="930"/>
    <cellStyle name="SUBITENS 2 10 2 2 2" xfId="931"/>
    <cellStyle name="SUBITENS 2 10 2 2 2 2" xfId="932"/>
    <cellStyle name="SUBITENS 2 10 2 2 2 3" xfId="933"/>
    <cellStyle name="SUBITENS 2 10 2 2 2 4" xfId="934"/>
    <cellStyle name="SUBITENS 2 10 2 2 2 5" xfId="935"/>
    <cellStyle name="SUBITENS 2 10 2 2 2 6" xfId="936"/>
    <cellStyle name="SUBITENS 2 10 2 2 2 7" xfId="937"/>
    <cellStyle name="SUBITENS 2 10 2 2 2 8" xfId="938"/>
    <cellStyle name="SUBITENS 2 10 2 2 2 9" xfId="939"/>
    <cellStyle name="SUBITENS 2 10 2 2 3" xfId="940"/>
    <cellStyle name="SUBITENS 2 10 2 2 4" xfId="941"/>
    <cellStyle name="SUBITENS 2 10 2 2 5" xfId="942"/>
    <cellStyle name="SUBITENS 2 10 2 2 6" xfId="943"/>
    <cellStyle name="SUBITENS 2 10 2 2 7" xfId="944"/>
    <cellStyle name="SUBITENS 2 10 2 2 8" xfId="945"/>
    <cellStyle name="SUBITENS 2 10 2 2 9" xfId="946"/>
    <cellStyle name="SUBITENS 2 10 2 3" xfId="947"/>
    <cellStyle name="SUBITENS 2 10 2 3 2" xfId="948"/>
    <cellStyle name="SUBITENS 2 10 2 3 3" xfId="949"/>
    <cellStyle name="SUBITENS 2 10 2 3 4" xfId="950"/>
    <cellStyle name="SUBITENS 2 10 2 3 5" xfId="951"/>
    <cellStyle name="SUBITENS 2 10 2 3 6" xfId="952"/>
    <cellStyle name="SUBITENS 2 10 2 3 7" xfId="953"/>
    <cellStyle name="SUBITENS 2 10 2 3 8" xfId="954"/>
    <cellStyle name="SUBITENS 2 10 2 3 9" xfId="955"/>
    <cellStyle name="SUBITENS 2 10 2 4" xfId="956"/>
    <cellStyle name="SUBITENS 2 10 2 5" xfId="957"/>
    <cellStyle name="SUBITENS 2 10 2 6" xfId="958"/>
    <cellStyle name="SUBITENS 2 10 2 7" xfId="959"/>
    <cellStyle name="SUBITENS 2 10 2 8" xfId="960"/>
    <cellStyle name="SUBITENS 2 10 2 9" xfId="961"/>
    <cellStyle name="SUBITENS 2 10 3" xfId="962"/>
    <cellStyle name="SUBITENS 2 10 3 10" xfId="963"/>
    <cellStyle name="SUBITENS 2 10 3 2" xfId="964"/>
    <cellStyle name="SUBITENS 2 10 3 2 2" xfId="965"/>
    <cellStyle name="SUBITENS 2 10 3 2 2 2" xfId="966"/>
    <cellStyle name="SUBITENS 2 10 3 2 2 3" xfId="967"/>
    <cellStyle name="SUBITENS 2 10 3 2 2 4" xfId="968"/>
    <cellStyle name="SUBITENS 2 10 3 2 2 5" xfId="969"/>
    <cellStyle name="SUBITENS 2 10 3 2 2 6" xfId="970"/>
    <cellStyle name="SUBITENS 2 10 3 2 2 7" xfId="971"/>
    <cellStyle name="SUBITENS 2 10 3 2 2 8" xfId="972"/>
    <cellStyle name="SUBITENS 2 10 3 2 2 9" xfId="973"/>
    <cellStyle name="SUBITENS 2 10 3 2 3" xfId="974"/>
    <cellStyle name="SUBITENS 2 10 3 2 4" xfId="975"/>
    <cellStyle name="SUBITENS 2 10 3 2 5" xfId="976"/>
    <cellStyle name="SUBITENS 2 10 3 2 6" xfId="977"/>
    <cellStyle name="SUBITENS 2 10 3 2 7" xfId="978"/>
    <cellStyle name="SUBITENS 2 10 3 2 8" xfId="979"/>
    <cellStyle name="SUBITENS 2 10 3 2 9" xfId="980"/>
    <cellStyle name="SUBITENS 2 10 3 3" xfId="981"/>
    <cellStyle name="SUBITENS 2 10 3 3 2" xfId="982"/>
    <cellStyle name="SUBITENS 2 10 3 3 3" xfId="983"/>
    <cellStyle name="SUBITENS 2 10 3 3 4" xfId="984"/>
    <cellStyle name="SUBITENS 2 10 3 3 5" xfId="985"/>
    <cellStyle name="SUBITENS 2 10 3 3 6" xfId="986"/>
    <cellStyle name="SUBITENS 2 10 3 3 7" xfId="987"/>
    <cellStyle name="SUBITENS 2 10 3 3 8" xfId="988"/>
    <cellStyle name="SUBITENS 2 10 3 3 9" xfId="989"/>
    <cellStyle name="SUBITENS 2 10 3 4" xfId="990"/>
    <cellStyle name="SUBITENS 2 10 3 5" xfId="991"/>
    <cellStyle name="SUBITENS 2 10 3 6" xfId="992"/>
    <cellStyle name="SUBITENS 2 10 3 7" xfId="993"/>
    <cellStyle name="SUBITENS 2 10 3 8" xfId="994"/>
    <cellStyle name="SUBITENS 2 10 3 9" xfId="995"/>
    <cellStyle name="SUBITENS 2 10 4" xfId="996"/>
    <cellStyle name="SUBITENS 2 10 4 10" xfId="997"/>
    <cellStyle name="SUBITENS 2 10 4 2" xfId="998"/>
    <cellStyle name="SUBITENS 2 10 4 2 2" xfId="999"/>
    <cellStyle name="SUBITENS 2 10 4 2 2 2" xfId="1000"/>
    <cellStyle name="SUBITENS 2 10 4 2 2 3" xfId="1001"/>
    <cellStyle name="SUBITENS 2 10 4 2 2 4" xfId="1002"/>
    <cellStyle name="SUBITENS 2 10 4 2 2 5" xfId="1003"/>
    <cellStyle name="SUBITENS 2 10 4 2 2 6" xfId="1004"/>
    <cellStyle name="SUBITENS 2 10 4 2 2 7" xfId="1005"/>
    <cellStyle name="SUBITENS 2 10 4 2 2 8" xfId="1006"/>
    <cellStyle name="SUBITENS 2 10 4 2 2 9" xfId="1007"/>
    <cellStyle name="SUBITENS 2 10 4 2 3" xfId="1008"/>
    <cellStyle name="SUBITENS 2 10 4 2 4" xfId="1009"/>
    <cellStyle name="SUBITENS 2 10 4 2 5" xfId="1010"/>
    <cellStyle name="SUBITENS 2 10 4 2 6" xfId="1011"/>
    <cellStyle name="SUBITENS 2 10 4 2 7" xfId="1012"/>
    <cellStyle name="SUBITENS 2 10 4 2 8" xfId="1013"/>
    <cellStyle name="SUBITENS 2 10 4 2 9" xfId="1014"/>
    <cellStyle name="SUBITENS 2 10 4 3" xfId="1015"/>
    <cellStyle name="SUBITENS 2 10 4 3 2" xfId="1016"/>
    <cellStyle name="SUBITENS 2 10 4 3 3" xfId="1017"/>
    <cellStyle name="SUBITENS 2 10 4 3 4" xfId="1018"/>
    <cellStyle name="SUBITENS 2 10 4 3 5" xfId="1019"/>
    <cellStyle name="SUBITENS 2 10 4 3 6" xfId="1020"/>
    <cellStyle name="SUBITENS 2 10 4 3 7" xfId="1021"/>
    <cellStyle name="SUBITENS 2 10 4 3 8" xfId="1022"/>
    <cellStyle name="SUBITENS 2 10 4 3 9" xfId="1023"/>
    <cellStyle name="SUBITENS 2 10 4 4" xfId="1024"/>
    <cellStyle name="SUBITENS 2 10 4 5" xfId="1025"/>
    <cellStyle name="SUBITENS 2 10 4 6" xfId="1026"/>
    <cellStyle name="SUBITENS 2 10 4 7" xfId="1027"/>
    <cellStyle name="SUBITENS 2 10 4 8" xfId="1028"/>
    <cellStyle name="SUBITENS 2 10 4 9" xfId="1029"/>
    <cellStyle name="SUBITENS 2 10 5" xfId="1030"/>
    <cellStyle name="SUBITENS 2 10 5 2" xfId="1031"/>
    <cellStyle name="SUBITENS 2 10 5 2 2" xfId="1032"/>
    <cellStyle name="SUBITENS 2 10 5 2 3" xfId="1033"/>
    <cellStyle name="SUBITENS 2 10 5 2 4" xfId="1034"/>
    <cellStyle name="SUBITENS 2 10 5 2 5" xfId="1035"/>
    <cellStyle name="SUBITENS 2 10 5 2 6" xfId="1036"/>
    <cellStyle name="SUBITENS 2 10 5 2 7" xfId="1037"/>
    <cellStyle name="SUBITENS 2 10 5 2 8" xfId="1038"/>
    <cellStyle name="SUBITENS 2 10 5 2 9" xfId="1039"/>
    <cellStyle name="SUBITENS 2 10 5 3" xfId="1040"/>
    <cellStyle name="SUBITENS 2 10 5 4" xfId="1041"/>
    <cellStyle name="SUBITENS 2 10 5 5" xfId="1042"/>
    <cellStyle name="SUBITENS 2 10 5 6" xfId="1043"/>
    <cellStyle name="SUBITENS 2 10 5 7" xfId="1044"/>
    <cellStyle name="SUBITENS 2 10 5 8" xfId="1045"/>
    <cellStyle name="SUBITENS 2 10 5 9" xfId="1046"/>
    <cellStyle name="SUBITENS 2 10 6" xfId="1047"/>
    <cellStyle name="SUBITENS 2 10 6 2" xfId="1048"/>
    <cellStyle name="SUBITENS 2 10 6 3" xfId="1049"/>
    <cellStyle name="SUBITENS 2 10 6 4" xfId="1050"/>
    <cellStyle name="SUBITENS 2 10 6 5" xfId="1051"/>
    <cellStyle name="SUBITENS 2 10 6 6" xfId="1052"/>
    <cellStyle name="SUBITENS 2 10 6 7" xfId="1053"/>
    <cellStyle name="SUBITENS 2 10 6 8" xfId="1054"/>
    <cellStyle name="SUBITENS 2 10 6 9" xfId="1055"/>
    <cellStyle name="SUBITENS 2 10 7" xfId="1056"/>
    <cellStyle name="SUBITENS 2 10 8" xfId="1057"/>
    <cellStyle name="SUBITENS 2 10 9" xfId="1058"/>
    <cellStyle name="SUBITENS 2 11" xfId="1059"/>
    <cellStyle name="SUBITENS 2 11 10" xfId="1060"/>
    <cellStyle name="SUBITENS 2 11 11" xfId="1061"/>
    <cellStyle name="SUBITENS 2 11 12" xfId="1062"/>
    <cellStyle name="SUBITENS 2 11 2" xfId="1063"/>
    <cellStyle name="SUBITENS 2 11 2 10" xfId="1064"/>
    <cellStyle name="SUBITENS 2 11 2 2" xfId="1065"/>
    <cellStyle name="SUBITENS 2 11 2 2 2" xfId="1066"/>
    <cellStyle name="SUBITENS 2 11 2 2 2 2" xfId="1067"/>
    <cellStyle name="SUBITENS 2 11 2 2 2 3" xfId="1068"/>
    <cellStyle name="SUBITENS 2 11 2 2 2 4" xfId="1069"/>
    <cellStyle name="SUBITENS 2 11 2 2 2 5" xfId="1070"/>
    <cellStyle name="SUBITENS 2 11 2 2 2 6" xfId="1071"/>
    <cellStyle name="SUBITENS 2 11 2 2 2 7" xfId="1072"/>
    <cellStyle name="SUBITENS 2 11 2 2 2 8" xfId="1073"/>
    <cellStyle name="SUBITENS 2 11 2 2 2 9" xfId="1074"/>
    <cellStyle name="SUBITENS 2 11 2 2 3" xfId="1075"/>
    <cellStyle name="SUBITENS 2 11 2 2 4" xfId="1076"/>
    <cellStyle name="SUBITENS 2 11 2 2 5" xfId="1077"/>
    <cellStyle name="SUBITENS 2 11 2 2 6" xfId="1078"/>
    <cellStyle name="SUBITENS 2 11 2 2 7" xfId="1079"/>
    <cellStyle name="SUBITENS 2 11 2 2 8" xfId="1080"/>
    <cellStyle name="SUBITENS 2 11 2 2 9" xfId="1081"/>
    <cellStyle name="SUBITENS 2 11 2 3" xfId="1082"/>
    <cellStyle name="SUBITENS 2 11 2 3 2" xfId="1083"/>
    <cellStyle name="SUBITENS 2 11 2 3 3" xfId="1084"/>
    <cellStyle name="SUBITENS 2 11 2 3 4" xfId="1085"/>
    <cellStyle name="SUBITENS 2 11 2 3 5" xfId="1086"/>
    <cellStyle name="SUBITENS 2 11 2 3 6" xfId="1087"/>
    <cellStyle name="SUBITENS 2 11 2 3 7" xfId="1088"/>
    <cellStyle name="SUBITENS 2 11 2 3 8" xfId="1089"/>
    <cellStyle name="SUBITENS 2 11 2 3 9" xfId="1090"/>
    <cellStyle name="SUBITENS 2 11 2 4" xfId="1091"/>
    <cellStyle name="SUBITENS 2 11 2 5" xfId="1092"/>
    <cellStyle name="SUBITENS 2 11 2 6" xfId="1093"/>
    <cellStyle name="SUBITENS 2 11 2 7" xfId="1094"/>
    <cellStyle name="SUBITENS 2 11 2 8" xfId="1095"/>
    <cellStyle name="SUBITENS 2 11 2 9" xfId="1096"/>
    <cellStyle name="SUBITENS 2 11 3" xfId="1097"/>
    <cellStyle name="SUBITENS 2 11 3 10" xfId="1098"/>
    <cellStyle name="SUBITENS 2 11 3 2" xfId="1099"/>
    <cellStyle name="SUBITENS 2 11 3 2 2" xfId="1100"/>
    <cellStyle name="SUBITENS 2 11 3 2 2 2" xfId="1101"/>
    <cellStyle name="SUBITENS 2 11 3 2 2 3" xfId="1102"/>
    <cellStyle name="SUBITENS 2 11 3 2 2 4" xfId="1103"/>
    <cellStyle name="SUBITENS 2 11 3 2 2 5" xfId="1104"/>
    <cellStyle name="SUBITENS 2 11 3 2 2 6" xfId="1105"/>
    <cellStyle name="SUBITENS 2 11 3 2 2 7" xfId="1106"/>
    <cellStyle name="SUBITENS 2 11 3 2 2 8" xfId="1107"/>
    <cellStyle name="SUBITENS 2 11 3 2 2 9" xfId="1108"/>
    <cellStyle name="SUBITENS 2 11 3 2 3" xfId="1109"/>
    <cellStyle name="SUBITENS 2 11 3 2 4" xfId="1110"/>
    <cellStyle name="SUBITENS 2 11 3 2 5" xfId="1111"/>
    <cellStyle name="SUBITENS 2 11 3 2 6" xfId="1112"/>
    <cellStyle name="SUBITENS 2 11 3 2 7" xfId="1113"/>
    <cellStyle name="SUBITENS 2 11 3 2 8" xfId="1114"/>
    <cellStyle name="SUBITENS 2 11 3 2 9" xfId="1115"/>
    <cellStyle name="SUBITENS 2 11 3 3" xfId="1116"/>
    <cellStyle name="SUBITENS 2 11 3 3 2" xfId="1117"/>
    <cellStyle name="SUBITENS 2 11 3 3 3" xfId="1118"/>
    <cellStyle name="SUBITENS 2 11 3 3 4" xfId="1119"/>
    <cellStyle name="SUBITENS 2 11 3 3 5" xfId="1120"/>
    <cellStyle name="SUBITENS 2 11 3 3 6" xfId="1121"/>
    <cellStyle name="SUBITENS 2 11 3 3 7" xfId="1122"/>
    <cellStyle name="SUBITENS 2 11 3 3 8" xfId="1123"/>
    <cellStyle name="SUBITENS 2 11 3 3 9" xfId="1124"/>
    <cellStyle name="SUBITENS 2 11 3 4" xfId="1125"/>
    <cellStyle name="SUBITENS 2 11 3 5" xfId="1126"/>
    <cellStyle name="SUBITENS 2 11 3 6" xfId="1127"/>
    <cellStyle name="SUBITENS 2 11 3 7" xfId="1128"/>
    <cellStyle name="SUBITENS 2 11 3 8" xfId="1129"/>
    <cellStyle name="SUBITENS 2 11 3 9" xfId="1130"/>
    <cellStyle name="SUBITENS 2 11 4" xfId="1131"/>
    <cellStyle name="SUBITENS 2 11 4 2" xfId="1132"/>
    <cellStyle name="SUBITENS 2 11 4 2 2" xfId="1133"/>
    <cellStyle name="SUBITENS 2 11 4 2 3" xfId="1134"/>
    <cellStyle name="SUBITENS 2 11 4 2 4" xfId="1135"/>
    <cellStyle name="SUBITENS 2 11 4 2 5" xfId="1136"/>
    <cellStyle name="SUBITENS 2 11 4 2 6" xfId="1137"/>
    <cellStyle name="SUBITENS 2 11 4 2 7" xfId="1138"/>
    <cellStyle name="SUBITENS 2 11 4 2 8" xfId="1139"/>
    <cellStyle name="SUBITENS 2 11 4 2 9" xfId="1140"/>
    <cellStyle name="SUBITENS 2 11 4 3" xfId="1141"/>
    <cellStyle name="SUBITENS 2 11 4 4" xfId="1142"/>
    <cellStyle name="SUBITENS 2 11 4 5" xfId="1143"/>
    <cellStyle name="SUBITENS 2 11 4 6" xfId="1144"/>
    <cellStyle name="SUBITENS 2 11 4 7" xfId="1145"/>
    <cellStyle name="SUBITENS 2 11 4 8" xfId="1146"/>
    <cellStyle name="SUBITENS 2 11 4 9" xfId="1147"/>
    <cellStyle name="SUBITENS 2 11 5" xfId="1148"/>
    <cellStyle name="SUBITENS 2 11 5 2" xfId="1149"/>
    <cellStyle name="SUBITENS 2 11 5 3" xfId="1150"/>
    <cellStyle name="SUBITENS 2 11 5 4" xfId="1151"/>
    <cellStyle name="SUBITENS 2 11 5 5" xfId="1152"/>
    <cellStyle name="SUBITENS 2 11 5 6" xfId="1153"/>
    <cellStyle name="SUBITENS 2 11 5 7" xfId="1154"/>
    <cellStyle name="SUBITENS 2 11 5 8" xfId="1155"/>
    <cellStyle name="SUBITENS 2 11 5 9" xfId="1156"/>
    <cellStyle name="SUBITENS 2 11 6" xfId="1157"/>
    <cellStyle name="SUBITENS 2 11 7" xfId="1158"/>
    <cellStyle name="SUBITENS 2 11 8" xfId="1159"/>
    <cellStyle name="SUBITENS 2 11 9" xfId="1160"/>
    <cellStyle name="SUBITENS 2 12" xfId="1161"/>
    <cellStyle name="SUBITENS 2 12 10" xfId="1162"/>
    <cellStyle name="SUBITENS 2 12 11" xfId="1163"/>
    <cellStyle name="SUBITENS 2 12 12" xfId="1164"/>
    <cellStyle name="SUBITENS 2 12 2" xfId="1165"/>
    <cellStyle name="SUBITENS 2 12 2 10" xfId="1166"/>
    <cellStyle name="SUBITENS 2 12 2 2" xfId="1167"/>
    <cellStyle name="SUBITENS 2 12 2 2 2" xfId="1168"/>
    <cellStyle name="SUBITENS 2 12 2 2 2 2" xfId="1169"/>
    <cellStyle name="SUBITENS 2 12 2 2 2 3" xfId="1170"/>
    <cellStyle name="SUBITENS 2 12 2 2 2 4" xfId="1171"/>
    <cellStyle name="SUBITENS 2 12 2 2 2 5" xfId="1172"/>
    <cellStyle name="SUBITENS 2 12 2 2 2 6" xfId="1173"/>
    <cellStyle name="SUBITENS 2 12 2 2 2 7" xfId="1174"/>
    <cellStyle name="SUBITENS 2 12 2 2 2 8" xfId="1175"/>
    <cellStyle name="SUBITENS 2 12 2 2 2 9" xfId="1176"/>
    <cellStyle name="SUBITENS 2 12 2 2 3" xfId="1177"/>
    <cellStyle name="SUBITENS 2 12 2 2 4" xfId="1178"/>
    <cellStyle name="SUBITENS 2 12 2 2 5" xfId="1179"/>
    <cellStyle name="SUBITENS 2 12 2 2 6" xfId="1180"/>
    <cellStyle name="SUBITENS 2 12 2 2 7" xfId="1181"/>
    <cellStyle name="SUBITENS 2 12 2 2 8" xfId="1182"/>
    <cellStyle name="SUBITENS 2 12 2 2 9" xfId="1183"/>
    <cellStyle name="SUBITENS 2 12 2 3" xfId="1184"/>
    <cellStyle name="SUBITENS 2 12 2 3 2" xfId="1185"/>
    <cellStyle name="SUBITENS 2 12 2 3 3" xfId="1186"/>
    <cellStyle name="SUBITENS 2 12 2 3 4" xfId="1187"/>
    <cellStyle name="SUBITENS 2 12 2 3 5" xfId="1188"/>
    <cellStyle name="SUBITENS 2 12 2 3 6" xfId="1189"/>
    <cellStyle name="SUBITENS 2 12 2 3 7" xfId="1190"/>
    <cellStyle name="SUBITENS 2 12 2 3 8" xfId="1191"/>
    <cellStyle name="SUBITENS 2 12 2 3 9" xfId="1192"/>
    <cellStyle name="SUBITENS 2 12 2 4" xfId="1193"/>
    <cellStyle name="SUBITENS 2 12 2 5" xfId="1194"/>
    <cellStyle name="SUBITENS 2 12 2 6" xfId="1195"/>
    <cellStyle name="SUBITENS 2 12 2 7" xfId="1196"/>
    <cellStyle name="SUBITENS 2 12 2 8" xfId="1197"/>
    <cellStyle name="SUBITENS 2 12 2 9" xfId="1198"/>
    <cellStyle name="SUBITENS 2 12 3" xfId="1199"/>
    <cellStyle name="SUBITENS 2 12 3 10" xfId="1200"/>
    <cellStyle name="SUBITENS 2 12 3 2" xfId="1201"/>
    <cellStyle name="SUBITENS 2 12 3 2 2" xfId="1202"/>
    <cellStyle name="SUBITENS 2 12 3 2 2 2" xfId="1203"/>
    <cellStyle name="SUBITENS 2 12 3 2 2 3" xfId="1204"/>
    <cellStyle name="SUBITENS 2 12 3 2 2 4" xfId="1205"/>
    <cellStyle name="SUBITENS 2 12 3 2 2 5" xfId="1206"/>
    <cellStyle name="SUBITENS 2 12 3 2 2 6" xfId="1207"/>
    <cellStyle name="SUBITENS 2 12 3 2 2 7" xfId="1208"/>
    <cellStyle name="SUBITENS 2 12 3 2 2 8" xfId="1209"/>
    <cellStyle name="SUBITENS 2 12 3 2 2 9" xfId="1210"/>
    <cellStyle name="SUBITENS 2 12 3 2 3" xfId="1211"/>
    <cellStyle name="SUBITENS 2 12 3 2 4" xfId="1212"/>
    <cellStyle name="SUBITENS 2 12 3 2 5" xfId="1213"/>
    <cellStyle name="SUBITENS 2 12 3 2 6" xfId="1214"/>
    <cellStyle name="SUBITENS 2 12 3 2 7" xfId="1215"/>
    <cellStyle name="SUBITENS 2 12 3 2 8" xfId="1216"/>
    <cellStyle name="SUBITENS 2 12 3 2 9" xfId="1217"/>
    <cellStyle name="SUBITENS 2 12 3 3" xfId="1218"/>
    <cellStyle name="SUBITENS 2 12 3 3 2" xfId="1219"/>
    <cellStyle name="SUBITENS 2 12 3 3 3" xfId="1220"/>
    <cellStyle name="SUBITENS 2 12 3 3 4" xfId="1221"/>
    <cellStyle name="SUBITENS 2 12 3 3 5" xfId="1222"/>
    <cellStyle name="SUBITENS 2 12 3 3 6" xfId="1223"/>
    <cellStyle name="SUBITENS 2 12 3 3 7" xfId="1224"/>
    <cellStyle name="SUBITENS 2 12 3 3 8" xfId="1225"/>
    <cellStyle name="SUBITENS 2 12 3 3 9" xfId="1226"/>
    <cellStyle name="SUBITENS 2 12 3 4" xfId="1227"/>
    <cellStyle name="SUBITENS 2 12 3 5" xfId="1228"/>
    <cellStyle name="SUBITENS 2 12 3 6" xfId="1229"/>
    <cellStyle name="SUBITENS 2 12 3 7" xfId="1230"/>
    <cellStyle name="SUBITENS 2 12 3 8" xfId="1231"/>
    <cellStyle name="SUBITENS 2 12 3 9" xfId="1232"/>
    <cellStyle name="SUBITENS 2 12 4" xfId="1233"/>
    <cellStyle name="SUBITENS 2 12 4 2" xfId="1234"/>
    <cellStyle name="SUBITENS 2 12 4 2 2" xfId="1235"/>
    <cellStyle name="SUBITENS 2 12 4 2 3" xfId="1236"/>
    <cellStyle name="SUBITENS 2 12 4 2 4" xfId="1237"/>
    <cellStyle name="SUBITENS 2 12 4 2 5" xfId="1238"/>
    <cellStyle name="SUBITENS 2 12 4 2 6" xfId="1239"/>
    <cellStyle name="SUBITENS 2 12 4 2 7" xfId="1240"/>
    <cellStyle name="SUBITENS 2 12 4 2 8" xfId="1241"/>
    <cellStyle name="SUBITENS 2 12 4 2 9" xfId="1242"/>
    <cellStyle name="SUBITENS 2 12 4 3" xfId="1243"/>
    <cellStyle name="SUBITENS 2 12 4 4" xfId="1244"/>
    <cellStyle name="SUBITENS 2 12 4 5" xfId="1245"/>
    <cellStyle name="SUBITENS 2 12 4 6" xfId="1246"/>
    <cellStyle name="SUBITENS 2 12 4 7" xfId="1247"/>
    <cellStyle name="SUBITENS 2 12 4 8" xfId="1248"/>
    <cellStyle name="SUBITENS 2 12 4 9" xfId="1249"/>
    <cellStyle name="SUBITENS 2 12 5" xfId="1250"/>
    <cellStyle name="SUBITENS 2 12 5 2" xfId="1251"/>
    <cellStyle name="SUBITENS 2 12 5 3" xfId="1252"/>
    <cellStyle name="SUBITENS 2 12 5 4" xfId="1253"/>
    <cellStyle name="SUBITENS 2 12 5 5" xfId="1254"/>
    <cellStyle name="SUBITENS 2 12 5 6" xfId="1255"/>
    <cellStyle name="SUBITENS 2 12 5 7" xfId="1256"/>
    <cellStyle name="SUBITENS 2 12 5 8" xfId="1257"/>
    <cellStyle name="SUBITENS 2 12 5 9" xfId="1258"/>
    <cellStyle name="SUBITENS 2 12 6" xfId="1259"/>
    <cellStyle name="SUBITENS 2 12 7" xfId="1260"/>
    <cellStyle name="SUBITENS 2 12 8" xfId="1261"/>
    <cellStyle name="SUBITENS 2 12 9" xfId="1262"/>
    <cellStyle name="SUBITENS 2 13" xfId="1263"/>
    <cellStyle name="SUBITENS 2 13 10" xfId="1264"/>
    <cellStyle name="SUBITENS 2 13 2" xfId="1265"/>
    <cellStyle name="SUBITENS 2 13 2 2" xfId="1266"/>
    <cellStyle name="SUBITENS 2 13 2 2 2" xfId="1267"/>
    <cellStyle name="SUBITENS 2 13 2 2 3" xfId="1268"/>
    <cellStyle name="SUBITENS 2 13 2 2 4" xfId="1269"/>
    <cellStyle name="SUBITENS 2 13 2 2 5" xfId="1270"/>
    <cellStyle name="SUBITENS 2 13 2 2 6" xfId="1271"/>
    <cellStyle name="SUBITENS 2 13 2 2 7" xfId="1272"/>
    <cellStyle name="SUBITENS 2 13 2 2 8" xfId="1273"/>
    <cellStyle name="SUBITENS 2 13 2 2 9" xfId="1274"/>
    <cellStyle name="SUBITENS 2 13 2 3" xfId="1275"/>
    <cellStyle name="SUBITENS 2 13 2 4" xfId="1276"/>
    <cellStyle name="SUBITENS 2 13 2 5" xfId="1277"/>
    <cellStyle name="SUBITENS 2 13 2 6" xfId="1278"/>
    <cellStyle name="SUBITENS 2 13 2 7" xfId="1279"/>
    <cellStyle name="SUBITENS 2 13 2 8" xfId="1280"/>
    <cellStyle name="SUBITENS 2 13 2 9" xfId="1281"/>
    <cellStyle name="SUBITENS 2 13 3" xfId="1282"/>
    <cellStyle name="SUBITENS 2 13 3 2" xfId="1283"/>
    <cellStyle name="SUBITENS 2 13 3 3" xfId="1284"/>
    <cellStyle name="SUBITENS 2 13 3 4" xfId="1285"/>
    <cellStyle name="SUBITENS 2 13 3 5" xfId="1286"/>
    <cellStyle name="SUBITENS 2 13 3 6" xfId="1287"/>
    <cellStyle name="SUBITENS 2 13 3 7" xfId="1288"/>
    <cellStyle name="SUBITENS 2 13 3 8" xfId="1289"/>
    <cellStyle name="SUBITENS 2 13 3 9" xfId="1290"/>
    <cellStyle name="SUBITENS 2 13 4" xfId="1291"/>
    <cellStyle name="SUBITENS 2 13 5" xfId="1292"/>
    <cellStyle name="SUBITENS 2 13 6" xfId="1293"/>
    <cellStyle name="SUBITENS 2 13 7" xfId="1294"/>
    <cellStyle name="SUBITENS 2 13 8" xfId="1295"/>
    <cellStyle name="SUBITENS 2 13 9" xfId="1296"/>
    <cellStyle name="SUBITENS 2 14" xfId="1297"/>
    <cellStyle name="SUBITENS 2 14 10" xfId="1298"/>
    <cellStyle name="SUBITENS 2 14 2" xfId="1299"/>
    <cellStyle name="SUBITENS 2 14 2 2" xfId="1300"/>
    <cellStyle name="SUBITENS 2 14 2 2 2" xfId="1301"/>
    <cellStyle name="SUBITENS 2 14 2 2 3" xfId="1302"/>
    <cellStyle name="SUBITENS 2 14 2 2 4" xfId="1303"/>
    <cellStyle name="SUBITENS 2 14 2 2 5" xfId="1304"/>
    <cellStyle name="SUBITENS 2 14 2 2 6" xfId="1305"/>
    <cellStyle name="SUBITENS 2 14 2 2 7" xfId="1306"/>
    <cellStyle name="SUBITENS 2 14 2 2 8" xfId="1307"/>
    <cellStyle name="SUBITENS 2 14 2 2 9" xfId="1308"/>
    <cellStyle name="SUBITENS 2 14 2 3" xfId="1309"/>
    <cellStyle name="SUBITENS 2 14 2 4" xfId="1310"/>
    <cellStyle name="SUBITENS 2 14 2 5" xfId="1311"/>
    <cellStyle name="SUBITENS 2 14 2 6" xfId="1312"/>
    <cellStyle name="SUBITENS 2 14 2 7" xfId="1313"/>
    <cellStyle name="SUBITENS 2 14 2 8" xfId="1314"/>
    <cellStyle name="SUBITENS 2 14 2 9" xfId="1315"/>
    <cellStyle name="SUBITENS 2 14 3" xfId="1316"/>
    <cellStyle name="SUBITENS 2 14 3 2" xfId="1317"/>
    <cellStyle name="SUBITENS 2 14 3 3" xfId="1318"/>
    <cellStyle name="SUBITENS 2 14 3 4" xfId="1319"/>
    <cellStyle name="SUBITENS 2 14 3 5" xfId="1320"/>
    <cellStyle name="SUBITENS 2 14 3 6" xfId="1321"/>
    <cellStyle name="SUBITENS 2 14 3 7" xfId="1322"/>
    <cellStyle name="SUBITENS 2 14 3 8" xfId="1323"/>
    <cellStyle name="SUBITENS 2 14 3 9" xfId="1324"/>
    <cellStyle name="SUBITENS 2 14 4" xfId="1325"/>
    <cellStyle name="SUBITENS 2 14 5" xfId="1326"/>
    <cellStyle name="SUBITENS 2 14 6" xfId="1327"/>
    <cellStyle name="SUBITENS 2 14 7" xfId="1328"/>
    <cellStyle name="SUBITENS 2 14 8" xfId="1329"/>
    <cellStyle name="SUBITENS 2 14 9" xfId="1330"/>
    <cellStyle name="SUBITENS 2 15" xfId="1331"/>
    <cellStyle name="SUBITENS 2 15 10" xfId="1332"/>
    <cellStyle name="SUBITENS 2 15 2" xfId="1333"/>
    <cellStyle name="SUBITENS 2 15 2 2" xfId="1334"/>
    <cellStyle name="SUBITENS 2 15 2 2 2" xfId="1335"/>
    <cellStyle name="SUBITENS 2 15 2 2 3" xfId="1336"/>
    <cellStyle name="SUBITENS 2 15 2 2 4" xfId="1337"/>
    <cellStyle name="SUBITENS 2 15 2 2 5" xfId="1338"/>
    <cellStyle name="SUBITENS 2 15 2 2 6" xfId="1339"/>
    <cellStyle name="SUBITENS 2 15 2 2 7" xfId="1340"/>
    <cellStyle name="SUBITENS 2 15 2 2 8" xfId="1341"/>
    <cellStyle name="SUBITENS 2 15 2 2 9" xfId="1342"/>
    <cellStyle name="SUBITENS 2 15 2 3" xfId="1343"/>
    <cellStyle name="SUBITENS 2 15 2 4" xfId="1344"/>
    <cellStyle name="SUBITENS 2 15 2 5" xfId="1345"/>
    <cellStyle name="SUBITENS 2 15 2 6" xfId="1346"/>
    <cellStyle name="SUBITENS 2 15 2 7" xfId="1347"/>
    <cellStyle name="SUBITENS 2 15 2 8" xfId="1348"/>
    <cellStyle name="SUBITENS 2 15 2 9" xfId="1349"/>
    <cellStyle name="SUBITENS 2 15 3" xfId="1350"/>
    <cellStyle name="SUBITENS 2 15 3 2" xfId="1351"/>
    <cellStyle name="SUBITENS 2 15 3 3" xfId="1352"/>
    <cellStyle name="SUBITENS 2 15 3 4" xfId="1353"/>
    <cellStyle name="SUBITENS 2 15 3 5" xfId="1354"/>
    <cellStyle name="SUBITENS 2 15 3 6" xfId="1355"/>
    <cellStyle name="SUBITENS 2 15 3 7" xfId="1356"/>
    <cellStyle name="SUBITENS 2 15 3 8" xfId="1357"/>
    <cellStyle name="SUBITENS 2 15 3 9" xfId="1358"/>
    <cellStyle name="SUBITENS 2 15 4" xfId="1359"/>
    <cellStyle name="SUBITENS 2 15 5" xfId="1360"/>
    <cellStyle name="SUBITENS 2 15 6" xfId="1361"/>
    <cellStyle name="SUBITENS 2 15 7" xfId="1362"/>
    <cellStyle name="SUBITENS 2 15 8" xfId="1363"/>
    <cellStyle name="SUBITENS 2 15 9" xfId="1364"/>
    <cellStyle name="SUBITENS 2 16" xfId="1365"/>
    <cellStyle name="SUBITENS 2 16 2" xfId="1366"/>
    <cellStyle name="SUBITENS 2 16 2 2" xfId="1367"/>
    <cellStyle name="SUBITENS 2 16 2 3" xfId="1368"/>
    <cellStyle name="SUBITENS 2 16 2 4" xfId="1369"/>
    <cellStyle name="SUBITENS 2 16 2 5" xfId="1370"/>
    <cellStyle name="SUBITENS 2 16 2 6" xfId="1371"/>
    <cellStyle name="SUBITENS 2 16 2 7" xfId="1372"/>
    <cellStyle name="SUBITENS 2 16 2 8" xfId="1373"/>
    <cellStyle name="SUBITENS 2 16 2 9" xfId="1374"/>
    <cellStyle name="SUBITENS 2 16 3" xfId="1375"/>
    <cellStyle name="SUBITENS 2 16 4" xfId="1376"/>
    <cellStyle name="SUBITENS 2 16 5" xfId="1377"/>
    <cellStyle name="SUBITENS 2 16 6" xfId="1378"/>
    <cellStyle name="SUBITENS 2 16 7" xfId="1379"/>
    <cellStyle name="SUBITENS 2 16 8" xfId="1380"/>
    <cellStyle name="SUBITENS 2 16 9" xfId="1381"/>
    <cellStyle name="SUBITENS 2 17" xfId="1382"/>
    <cellStyle name="SUBITENS 2 17 2" xfId="1383"/>
    <cellStyle name="SUBITENS 2 17 3" xfId="1384"/>
    <cellStyle name="SUBITENS 2 17 4" xfId="1385"/>
    <cellStyle name="SUBITENS 2 17 5" xfId="1386"/>
    <cellStyle name="SUBITENS 2 17 6" xfId="1387"/>
    <cellStyle name="SUBITENS 2 17 7" xfId="1388"/>
    <cellStyle name="SUBITENS 2 17 8" xfId="1389"/>
    <cellStyle name="SUBITENS 2 18" xfId="1390"/>
    <cellStyle name="SUBITENS 2 19" xfId="1391"/>
    <cellStyle name="SUBITENS 2 2" xfId="1392"/>
    <cellStyle name="SUBITENS 2 2 10" xfId="1393"/>
    <cellStyle name="SUBITENS 2 2 11" xfId="1394"/>
    <cellStyle name="SUBITENS 2 2 12" xfId="1395"/>
    <cellStyle name="SUBITENS 2 2 13" xfId="1396"/>
    <cellStyle name="SUBITENS 2 2 2" xfId="1397"/>
    <cellStyle name="SUBITENS 2 2 2 10" xfId="1398"/>
    <cellStyle name="SUBITENS 2 2 2 2" xfId="1399"/>
    <cellStyle name="SUBITENS 2 2 2 2 2" xfId="1400"/>
    <cellStyle name="SUBITENS 2 2 2 2 2 2" xfId="1401"/>
    <cellStyle name="SUBITENS 2 2 2 2 2 3" xfId="1402"/>
    <cellStyle name="SUBITENS 2 2 2 2 2 4" xfId="1403"/>
    <cellStyle name="SUBITENS 2 2 2 2 2 5" xfId="1404"/>
    <cellStyle name="SUBITENS 2 2 2 2 2 6" xfId="1405"/>
    <cellStyle name="SUBITENS 2 2 2 2 2 7" xfId="1406"/>
    <cellStyle name="SUBITENS 2 2 2 2 2 8" xfId="1407"/>
    <cellStyle name="SUBITENS 2 2 2 2 2 9" xfId="1408"/>
    <cellStyle name="SUBITENS 2 2 2 2 3" xfId="1409"/>
    <cellStyle name="SUBITENS 2 2 2 2 4" xfId="1410"/>
    <cellStyle name="SUBITENS 2 2 2 2 5" xfId="1411"/>
    <cellStyle name="SUBITENS 2 2 2 2 6" xfId="1412"/>
    <cellStyle name="SUBITENS 2 2 2 2 7" xfId="1413"/>
    <cellStyle name="SUBITENS 2 2 2 2 8" xfId="1414"/>
    <cellStyle name="SUBITENS 2 2 2 2 9" xfId="1415"/>
    <cellStyle name="SUBITENS 2 2 2 3" xfId="1416"/>
    <cellStyle name="SUBITENS 2 2 2 3 2" xfId="1417"/>
    <cellStyle name="SUBITENS 2 2 2 3 3" xfId="1418"/>
    <cellStyle name="SUBITENS 2 2 2 3 4" xfId="1419"/>
    <cellStyle name="SUBITENS 2 2 2 3 5" xfId="1420"/>
    <cellStyle name="SUBITENS 2 2 2 3 6" xfId="1421"/>
    <cellStyle name="SUBITENS 2 2 2 3 7" xfId="1422"/>
    <cellStyle name="SUBITENS 2 2 2 3 8" xfId="1423"/>
    <cellStyle name="SUBITENS 2 2 2 3 9" xfId="1424"/>
    <cellStyle name="SUBITENS 2 2 2 4" xfId="1425"/>
    <cellStyle name="SUBITENS 2 2 2 5" xfId="1426"/>
    <cellStyle name="SUBITENS 2 2 2 6" xfId="1427"/>
    <cellStyle name="SUBITENS 2 2 2 7" xfId="1428"/>
    <cellStyle name="SUBITENS 2 2 2 8" xfId="1429"/>
    <cellStyle name="SUBITENS 2 2 2 9" xfId="1430"/>
    <cellStyle name="SUBITENS 2 2 3" xfId="1431"/>
    <cellStyle name="SUBITENS 2 2 3 10" xfId="1432"/>
    <cellStyle name="SUBITENS 2 2 3 2" xfId="1433"/>
    <cellStyle name="SUBITENS 2 2 3 2 2" xfId="1434"/>
    <cellStyle name="SUBITENS 2 2 3 2 2 2" xfId="1435"/>
    <cellStyle name="SUBITENS 2 2 3 2 2 3" xfId="1436"/>
    <cellStyle name="SUBITENS 2 2 3 2 2 4" xfId="1437"/>
    <cellStyle name="SUBITENS 2 2 3 2 2 5" xfId="1438"/>
    <cellStyle name="SUBITENS 2 2 3 2 2 6" xfId="1439"/>
    <cellStyle name="SUBITENS 2 2 3 2 2 7" xfId="1440"/>
    <cellStyle name="SUBITENS 2 2 3 2 2 8" xfId="1441"/>
    <cellStyle name="SUBITENS 2 2 3 2 2 9" xfId="1442"/>
    <cellStyle name="SUBITENS 2 2 3 2 3" xfId="1443"/>
    <cellStyle name="SUBITENS 2 2 3 2 4" xfId="1444"/>
    <cellStyle name="SUBITENS 2 2 3 2 5" xfId="1445"/>
    <cellStyle name="SUBITENS 2 2 3 2 6" xfId="1446"/>
    <cellStyle name="SUBITENS 2 2 3 2 7" xfId="1447"/>
    <cellStyle name="SUBITENS 2 2 3 2 8" xfId="1448"/>
    <cellStyle name="SUBITENS 2 2 3 2 9" xfId="1449"/>
    <cellStyle name="SUBITENS 2 2 3 3" xfId="1450"/>
    <cellStyle name="SUBITENS 2 2 3 3 2" xfId="1451"/>
    <cellStyle name="SUBITENS 2 2 3 3 3" xfId="1452"/>
    <cellStyle name="SUBITENS 2 2 3 3 4" xfId="1453"/>
    <cellStyle name="SUBITENS 2 2 3 3 5" xfId="1454"/>
    <cellStyle name="SUBITENS 2 2 3 3 6" xfId="1455"/>
    <cellStyle name="SUBITENS 2 2 3 3 7" xfId="1456"/>
    <cellStyle name="SUBITENS 2 2 3 3 8" xfId="1457"/>
    <cellStyle name="SUBITENS 2 2 3 3 9" xfId="1458"/>
    <cellStyle name="SUBITENS 2 2 3 4" xfId="1459"/>
    <cellStyle name="SUBITENS 2 2 3 5" xfId="1460"/>
    <cellStyle name="SUBITENS 2 2 3 6" xfId="1461"/>
    <cellStyle name="SUBITENS 2 2 3 7" xfId="1462"/>
    <cellStyle name="SUBITENS 2 2 3 8" xfId="1463"/>
    <cellStyle name="SUBITENS 2 2 3 9" xfId="1464"/>
    <cellStyle name="SUBITENS 2 2 4" xfId="1465"/>
    <cellStyle name="SUBITENS 2 2 4 10" xfId="1466"/>
    <cellStyle name="SUBITENS 2 2 4 2" xfId="1467"/>
    <cellStyle name="SUBITENS 2 2 4 2 2" xfId="1468"/>
    <cellStyle name="SUBITENS 2 2 4 2 2 2" xfId="1469"/>
    <cellStyle name="SUBITENS 2 2 4 2 2 3" xfId="1470"/>
    <cellStyle name="SUBITENS 2 2 4 2 2 4" xfId="1471"/>
    <cellStyle name="SUBITENS 2 2 4 2 2 5" xfId="1472"/>
    <cellStyle name="SUBITENS 2 2 4 2 2 6" xfId="1473"/>
    <cellStyle name="SUBITENS 2 2 4 2 2 7" xfId="1474"/>
    <cellStyle name="SUBITENS 2 2 4 2 2 8" xfId="1475"/>
    <cellStyle name="SUBITENS 2 2 4 2 2 9" xfId="1476"/>
    <cellStyle name="SUBITENS 2 2 4 2 3" xfId="1477"/>
    <cellStyle name="SUBITENS 2 2 4 2 4" xfId="1478"/>
    <cellStyle name="SUBITENS 2 2 4 2 5" xfId="1479"/>
    <cellStyle name="SUBITENS 2 2 4 2 6" xfId="1480"/>
    <cellStyle name="SUBITENS 2 2 4 2 7" xfId="1481"/>
    <cellStyle name="SUBITENS 2 2 4 2 8" xfId="1482"/>
    <cellStyle name="SUBITENS 2 2 4 2 9" xfId="1483"/>
    <cellStyle name="SUBITENS 2 2 4 3" xfId="1484"/>
    <cellStyle name="SUBITENS 2 2 4 3 2" xfId="1485"/>
    <cellStyle name="SUBITENS 2 2 4 3 3" xfId="1486"/>
    <cellStyle name="SUBITENS 2 2 4 3 4" xfId="1487"/>
    <cellStyle name="SUBITENS 2 2 4 3 5" xfId="1488"/>
    <cellStyle name="SUBITENS 2 2 4 3 6" xfId="1489"/>
    <cellStyle name="SUBITENS 2 2 4 3 7" xfId="1490"/>
    <cellStyle name="SUBITENS 2 2 4 3 8" xfId="1491"/>
    <cellStyle name="SUBITENS 2 2 4 3 9" xfId="1492"/>
    <cellStyle name="SUBITENS 2 2 4 4" xfId="1493"/>
    <cellStyle name="SUBITENS 2 2 4 5" xfId="1494"/>
    <cellStyle name="SUBITENS 2 2 4 6" xfId="1495"/>
    <cellStyle name="SUBITENS 2 2 4 7" xfId="1496"/>
    <cellStyle name="SUBITENS 2 2 4 8" xfId="1497"/>
    <cellStyle name="SUBITENS 2 2 4 9" xfId="1498"/>
    <cellStyle name="SUBITENS 2 2 5" xfId="1499"/>
    <cellStyle name="SUBITENS 2 2 5 2" xfId="1500"/>
    <cellStyle name="SUBITENS 2 2 5 2 2" xfId="1501"/>
    <cellStyle name="SUBITENS 2 2 5 2 3" xfId="1502"/>
    <cellStyle name="SUBITENS 2 2 5 2 4" xfId="1503"/>
    <cellStyle name="SUBITENS 2 2 5 2 5" xfId="1504"/>
    <cellStyle name="SUBITENS 2 2 5 2 6" xfId="1505"/>
    <cellStyle name="SUBITENS 2 2 5 2 7" xfId="1506"/>
    <cellStyle name="SUBITENS 2 2 5 2 8" xfId="1507"/>
    <cellStyle name="SUBITENS 2 2 5 2 9" xfId="1508"/>
    <cellStyle name="SUBITENS 2 2 5 3" xfId="1509"/>
    <cellStyle name="SUBITENS 2 2 5 4" xfId="1510"/>
    <cellStyle name="SUBITENS 2 2 5 5" xfId="1511"/>
    <cellStyle name="SUBITENS 2 2 5 6" xfId="1512"/>
    <cellStyle name="SUBITENS 2 2 5 7" xfId="1513"/>
    <cellStyle name="SUBITENS 2 2 5 8" xfId="1514"/>
    <cellStyle name="SUBITENS 2 2 5 9" xfId="1515"/>
    <cellStyle name="SUBITENS 2 2 6" xfId="1516"/>
    <cellStyle name="SUBITENS 2 2 6 2" xfId="1517"/>
    <cellStyle name="SUBITENS 2 2 6 3" xfId="1518"/>
    <cellStyle name="SUBITENS 2 2 6 4" xfId="1519"/>
    <cellStyle name="SUBITENS 2 2 6 5" xfId="1520"/>
    <cellStyle name="SUBITENS 2 2 6 6" xfId="1521"/>
    <cellStyle name="SUBITENS 2 2 6 7" xfId="1522"/>
    <cellStyle name="SUBITENS 2 2 6 8" xfId="1523"/>
    <cellStyle name="SUBITENS 2 2 6 9" xfId="1524"/>
    <cellStyle name="SUBITENS 2 2 7" xfId="1525"/>
    <cellStyle name="SUBITENS 2 2 8" xfId="1526"/>
    <cellStyle name="SUBITENS 2 2 9" xfId="1527"/>
    <cellStyle name="SUBITENS 2 20" xfId="1528"/>
    <cellStyle name="SUBITENS 2 21" xfId="1529"/>
    <cellStyle name="SUBITENS 2 22" xfId="1530"/>
    <cellStyle name="SUBITENS 2 23" xfId="1531"/>
    <cellStyle name="SUBITENS 2 24" xfId="1532"/>
    <cellStyle name="SUBITENS 2 3" xfId="1533"/>
    <cellStyle name="SUBITENS 2 3 10" xfId="1534"/>
    <cellStyle name="SUBITENS 2 3 11" xfId="1535"/>
    <cellStyle name="SUBITENS 2 3 12" xfId="1536"/>
    <cellStyle name="SUBITENS 2 3 13" xfId="1537"/>
    <cellStyle name="SUBITENS 2 3 2" xfId="1538"/>
    <cellStyle name="SUBITENS 2 3 2 10" xfId="1539"/>
    <cellStyle name="SUBITENS 2 3 2 2" xfId="1540"/>
    <cellStyle name="SUBITENS 2 3 2 2 2" xfId="1541"/>
    <cellStyle name="SUBITENS 2 3 2 2 2 2" xfId="1542"/>
    <cellStyle name="SUBITENS 2 3 2 2 2 3" xfId="1543"/>
    <cellStyle name="SUBITENS 2 3 2 2 2 4" xfId="1544"/>
    <cellStyle name="SUBITENS 2 3 2 2 2 5" xfId="1545"/>
    <cellStyle name="SUBITENS 2 3 2 2 2 6" xfId="1546"/>
    <cellStyle name="SUBITENS 2 3 2 2 2 7" xfId="1547"/>
    <cellStyle name="SUBITENS 2 3 2 2 2 8" xfId="1548"/>
    <cellStyle name="SUBITENS 2 3 2 2 2 9" xfId="1549"/>
    <cellStyle name="SUBITENS 2 3 2 2 3" xfId="1550"/>
    <cellStyle name="SUBITENS 2 3 2 2 4" xfId="1551"/>
    <cellStyle name="SUBITENS 2 3 2 2 5" xfId="1552"/>
    <cellStyle name="SUBITENS 2 3 2 2 6" xfId="1553"/>
    <cellStyle name="SUBITENS 2 3 2 2 7" xfId="1554"/>
    <cellStyle name="SUBITENS 2 3 2 2 8" xfId="1555"/>
    <cellStyle name="SUBITENS 2 3 2 2 9" xfId="1556"/>
    <cellStyle name="SUBITENS 2 3 2 3" xfId="0"/>
    <cellStyle name="SUBITENS 2 3 2 3 2" xfId="0"/>
    <cellStyle name="SUBITENS 2 3 2 3 3" xfId="0"/>
    <cellStyle name="SUBITENS 2 3 2 3 4" xfId="0"/>
    <cellStyle name="SUBITENS 2 3 2 3 5" xfId="0"/>
    <cellStyle name="SUBITENS 2 3 2 3 6" xfId="0"/>
    <cellStyle name="SUBITENS 2 3 2 3 7" xfId="0"/>
    <cellStyle name="SUBITENS 2 3 2 3 8" xfId="0"/>
    <cellStyle name="SUBITENS 2 3 2 3 9" xfId="0"/>
    <cellStyle name="SUBITENS 2 3 2 4" xfId="0"/>
    <cellStyle name="SUBITENS 2 3 2 5" xfId="0"/>
    <cellStyle name="SUBITENS 2 3 2 6" xfId="0"/>
    <cellStyle name="SUBITENS 2 3 2 7" xfId="0"/>
    <cellStyle name="SUBITENS 2 3 2 8" xfId="0"/>
    <cellStyle name="SUBITENS 2 3 2 9" xfId="0"/>
    <cellStyle name="SUBITENS 2 3 3" xfId="0"/>
    <cellStyle name="SUBITENS 2 3 3 10" xfId="0"/>
    <cellStyle name="SUBITENS 2 3 3 2" xfId="0"/>
    <cellStyle name="SUBITENS 2 3 3 2 2" xfId="0"/>
    <cellStyle name="SUBITENS 2 3 3 2 2 2" xfId="0"/>
    <cellStyle name="SUBITENS 2 3 3 2 2 3" xfId="0"/>
    <cellStyle name="SUBITENS 2 3 3 2 2 4" xfId="0"/>
    <cellStyle name="SUBITENS 2 3 3 2 2 5" xfId="0"/>
    <cellStyle name="SUBITENS 2 3 3 2 2 6" xfId="0"/>
    <cellStyle name="SUBITENS 2 3 3 2 2 7" xfId="0"/>
    <cellStyle name="SUBITENS 2 3 3 2 2 8" xfId="0"/>
    <cellStyle name="SUBITENS 2 3 3 2 2 9" xfId="0"/>
    <cellStyle name="SUBITENS 2 3 3 2 3" xfId="0"/>
    <cellStyle name="SUBITENS 2 3 3 2 4" xfId="0"/>
    <cellStyle name="SUBITENS 2 3 3 2 5" xfId="0"/>
    <cellStyle name="SUBITENS 2 3 3 2 6" xfId="0"/>
    <cellStyle name="SUBITENS 2 3 3 2 7" xfId="0"/>
    <cellStyle name="SUBITENS 2 3 3 2 8" xfId="0"/>
    <cellStyle name="SUBITENS 2 3 3 2 9" xfId="0"/>
    <cellStyle name="SUBITENS 2 3 3 3" xfId="0"/>
    <cellStyle name="SUBITENS 2 3 3 3 2" xfId="0"/>
    <cellStyle name="SUBITENS 2 3 3 3 3" xfId="0"/>
    <cellStyle name="SUBITENS 2 3 3 3 4" xfId="0"/>
    <cellStyle name="SUBITENS 2 3 3 3 5" xfId="0"/>
    <cellStyle name="SUBITENS 2 3 3 3 6" xfId="0"/>
    <cellStyle name="SUBITENS 2 3 3 3 7" xfId="0"/>
    <cellStyle name="SUBITENS 2 3 3 3 8" xfId="0"/>
    <cellStyle name="SUBITENS 2 3 3 3 9" xfId="0"/>
    <cellStyle name="SUBITENS 2 3 3 4" xfId="0"/>
    <cellStyle name="SUBITENS 2 3 3 5" xfId="0"/>
    <cellStyle name="SUBITENS 2 3 3 6" xfId="0"/>
    <cellStyle name="SUBITENS 2 3 3 7" xfId="0"/>
    <cellStyle name="SUBITENS 2 3 3 8" xfId="0"/>
    <cellStyle name="SUBITENS 2 3 3 9" xfId="0"/>
    <cellStyle name="SUBITENS 2 3 4" xfId="0"/>
    <cellStyle name="SUBITENS 2 3 4 10" xfId="0"/>
    <cellStyle name="SUBITENS 2 3 4 2" xfId="0"/>
    <cellStyle name="SUBITENS 2 3 4 2 2" xfId="0"/>
    <cellStyle name="SUBITENS 2 3 4 2 2 2" xfId="0"/>
    <cellStyle name="SUBITENS 2 3 4 2 2 3" xfId="0"/>
    <cellStyle name="SUBITENS 2 3 4 2 2 4" xfId="0"/>
    <cellStyle name="SUBITENS 2 3 4 2 2 5" xfId="0"/>
    <cellStyle name="SUBITENS 2 3 4 2 2 6" xfId="0"/>
    <cellStyle name="SUBITENS 2 3 4 2 2 7" xfId="0"/>
    <cellStyle name="SUBITENS 2 3 4 2 2 8" xfId="0"/>
    <cellStyle name="SUBITENS 2 3 4 2 2 9" xfId="0"/>
    <cellStyle name="SUBITENS 2 3 4 2 3" xfId="0"/>
    <cellStyle name="SUBITENS 2 3 4 2 4" xfId="0"/>
    <cellStyle name="SUBITENS 2 3 4 2 5" xfId="0"/>
    <cellStyle name="SUBITENS 2 3 4 2 6" xfId="0"/>
    <cellStyle name="SUBITENS 2 3 4 2 7" xfId="0"/>
    <cellStyle name="SUBITENS 2 3 4 2 8" xfId="0"/>
    <cellStyle name="SUBITENS 2 3 4 2 9" xfId="0"/>
    <cellStyle name="SUBITENS 2 3 4 3" xfId="0"/>
    <cellStyle name="SUBITENS 2 3 4 3 2" xfId="0"/>
    <cellStyle name="SUBITENS 2 3 4 3 3" xfId="0"/>
    <cellStyle name="SUBITENS 2 3 4 3 4" xfId="0"/>
    <cellStyle name="SUBITENS 2 3 4 3 5" xfId="0"/>
    <cellStyle name="SUBITENS 2 3 4 3 6" xfId="0"/>
    <cellStyle name="SUBITENS 2 3 4 3 7" xfId="0"/>
    <cellStyle name="SUBITENS 2 3 4 3 8" xfId="0"/>
    <cellStyle name="SUBITENS 2 3 4 3 9" xfId="0"/>
    <cellStyle name="SUBITENS 2 3 4 4" xfId="0"/>
    <cellStyle name="SUBITENS 2 3 4 5" xfId="0"/>
    <cellStyle name="SUBITENS 2 3 4 6" xfId="0"/>
    <cellStyle name="SUBITENS 2 3 4 7" xfId="0"/>
    <cellStyle name="SUBITENS 2 3 4 8" xfId="0"/>
    <cellStyle name="SUBITENS 2 3 4 9" xfId="0"/>
    <cellStyle name="SUBITENS 2 3 5" xfId="0"/>
    <cellStyle name="SUBITENS 2 3 5 2" xfId="0"/>
    <cellStyle name="SUBITENS 2 3 5 2 2" xfId="0"/>
    <cellStyle name="SUBITENS 2 3 5 2 3" xfId="0"/>
    <cellStyle name="SUBITENS 2 3 5 2 4" xfId="0"/>
    <cellStyle name="SUBITENS 2 3 5 2 5" xfId="0"/>
    <cellStyle name="SUBITENS 2 3 5 2 6" xfId="0"/>
    <cellStyle name="SUBITENS 2 3 5 2 7" xfId="0"/>
    <cellStyle name="SUBITENS 2 3 5 2 8" xfId="0"/>
    <cellStyle name="SUBITENS 2 3 5 2 9" xfId="0"/>
    <cellStyle name="SUBITENS 2 3 5 3" xfId="0"/>
    <cellStyle name="SUBITENS 2 3 5 4" xfId="0"/>
    <cellStyle name="SUBITENS 2 3 5 5" xfId="0"/>
    <cellStyle name="SUBITENS 2 3 5 6" xfId="0"/>
    <cellStyle name="SUBITENS 2 3 5 7" xfId="0"/>
    <cellStyle name="SUBITENS 2 3 5 8" xfId="0"/>
    <cellStyle name="SUBITENS 2 3 5 9" xfId="0"/>
    <cellStyle name="SUBITENS 2 3 6" xfId="0"/>
    <cellStyle name="SUBITENS 2 3 6 2" xfId="0"/>
    <cellStyle name="SUBITENS 2 3 6 3" xfId="0"/>
    <cellStyle name="SUBITENS 2 3 6 4" xfId="0"/>
    <cellStyle name="SUBITENS 2 3 6 5" xfId="0"/>
    <cellStyle name="SUBITENS 2 3 6 6" xfId="0"/>
    <cellStyle name="SUBITENS 2 3 6 7" xfId="0"/>
    <cellStyle name="SUBITENS 2 3 6 8" xfId="0"/>
    <cellStyle name="SUBITENS 2 3 6 9" xfId="0"/>
    <cellStyle name="SUBITENS 2 3 7" xfId="0"/>
    <cellStyle name="SUBITENS 2 3 8" xfId="0"/>
    <cellStyle name="SUBITENS 2 3 9" xfId="0"/>
    <cellStyle name="SUBITENS 2 4" xfId="0"/>
    <cellStyle name="SUBITENS 2 4 10" xfId="0"/>
    <cellStyle name="SUBITENS 2 4 11" xfId="0"/>
    <cellStyle name="SUBITENS 2 4 12" xfId="0"/>
    <cellStyle name="SUBITENS 2 4 13" xfId="0"/>
    <cellStyle name="SUBITENS 2 4 2" xfId="0"/>
    <cellStyle name="SUBITENS 2 4 2 10" xfId="0"/>
    <cellStyle name="SUBITENS 2 4 2 2" xfId="0"/>
    <cellStyle name="SUBITENS 2 4 2 2 2" xfId="0"/>
    <cellStyle name="SUBITENS 2 4 2 2 2 2" xfId="0"/>
    <cellStyle name="SUBITENS 2 4 2 2 2 3" xfId="0"/>
    <cellStyle name="SUBITENS 2 4 2 2 2 4" xfId="0"/>
    <cellStyle name="SUBITENS 2 4 2 2 2 5" xfId="0"/>
    <cellStyle name="SUBITENS 2 4 2 2 2 6" xfId="0"/>
    <cellStyle name="SUBITENS 2 4 2 2 2 7" xfId="0"/>
    <cellStyle name="SUBITENS 2 4 2 2 2 8" xfId="0"/>
    <cellStyle name="SUBITENS 2 4 2 2 2 9" xfId="0"/>
    <cellStyle name="SUBITENS 2 4 2 2 3" xfId="0"/>
    <cellStyle name="SUBITENS 2 4 2 2 4" xfId="0"/>
    <cellStyle name="SUBITENS 2 4 2 2 5" xfId="0"/>
    <cellStyle name="SUBITENS 2 4 2 2 6" xfId="0"/>
    <cellStyle name="SUBITENS 2 4 2 2 7" xfId="0"/>
    <cellStyle name="SUBITENS 2 4 2 2 8" xfId="0"/>
    <cellStyle name="SUBITENS 2 4 2 2 9" xfId="0"/>
    <cellStyle name="SUBITENS 2 4 2 3" xfId="0"/>
    <cellStyle name="SUBITENS 2 4 2 3 2" xfId="0"/>
    <cellStyle name="SUBITENS 2 4 2 3 3" xfId="0"/>
    <cellStyle name="SUBITENS 2 4 2 3 4" xfId="0"/>
    <cellStyle name="SUBITENS 2 4 2 3 5" xfId="0"/>
    <cellStyle name="SUBITENS 2 4 2 3 6" xfId="0"/>
    <cellStyle name="SUBITENS 2 4 2 3 7" xfId="0"/>
    <cellStyle name="SUBITENS 2 4 2 3 8" xfId="0"/>
    <cellStyle name="SUBITENS 2 4 2 3 9" xfId="0"/>
    <cellStyle name="SUBITENS 2 4 2 4" xfId="0"/>
    <cellStyle name="SUBITENS 2 4 2 5" xfId="0"/>
    <cellStyle name="SUBITENS 2 4 2 6" xfId="0"/>
    <cellStyle name="SUBITENS 2 4 2 7" xfId="0"/>
    <cellStyle name="SUBITENS 2 4 2 8" xfId="0"/>
    <cellStyle name="SUBITENS 2 4 2 9" xfId="0"/>
    <cellStyle name="SUBITENS 2 4 3" xfId="0"/>
    <cellStyle name="SUBITENS 2 4 3 10" xfId="0"/>
    <cellStyle name="SUBITENS 2 4 3 2" xfId="0"/>
    <cellStyle name="SUBITENS 2 4 3 2 2" xfId="0"/>
    <cellStyle name="SUBITENS 2 4 3 2 2 2" xfId="0"/>
    <cellStyle name="SUBITENS 2 4 3 2 2 3" xfId="0"/>
    <cellStyle name="SUBITENS 2 4 3 2 2 4" xfId="0"/>
    <cellStyle name="SUBITENS 2 4 3 2 2 5" xfId="0"/>
    <cellStyle name="SUBITENS 2 4 3 2 2 6" xfId="0"/>
    <cellStyle name="SUBITENS 2 4 3 2 2 7" xfId="0"/>
    <cellStyle name="SUBITENS 2 4 3 2 2 8" xfId="0"/>
    <cellStyle name="SUBITENS 2 4 3 2 2 9" xfId="0"/>
    <cellStyle name="SUBITENS 2 4 3 2 3" xfId="0"/>
    <cellStyle name="SUBITENS 2 4 3 2 4" xfId="0"/>
    <cellStyle name="SUBITENS 2 4 3 2 5" xfId="0"/>
    <cellStyle name="SUBITENS 2 4 3 2 6" xfId="0"/>
    <cellStyle name="SUBITENS 2 4 3 2 7" xfId="0"/>
    <cellStyle name="SUBITENS 2 4 3 2 8" xfId="0"/>
    <cellStyle name="SUBITENS 2 4 3 2 9" xfId="0"/>
    <cellStyle name="SUBITENS 2 4 3 3" xfId="0"/>
    <cellStyle name="SUBITENS 2 4 3 3 2" xfId="0"/>
    <cellStyle name="SUBITENS 2 4 3 3 3" xfId="0"/>
    <cellStyle name="SUBITENS 2 4 3 3 4" xfId="0"/>
    <cellStyle name="SUBITENS 2 4 3 3 5" xfId="0"/>
    <cellStyle name="SUBITENS 2 4 3 3 6" xfId="0"/>
    <cellStyle name="SUBITENS 2 4 3 3 7" xfId="0"/>
    <cellStyle name="SUBITENS 2 4 3 3 8" xfId="0"/>
    <cellStyle name="SUBITENS 2 4 3 3 9" xfId="0"/>
    <cellStyle name="SUBITENS 2 4 3 4" xfId="0"/>
    <cellStyle name="SUBITENS 2 4 3 5" xfId="0"/>
    <cellStyle name="SUBITENS 2 4 3 6" xfId="0"/>
    <cellStyle name="SUBITENS 2 4 3 7" xfId="0"/>
    <cellStyle name="SUBITENS 2 4 3 8" xfId="0"/>
    <cellStyle name="SUBITENS 2 4 3 9" xfId="0"/>
    <cellStyle name="SUBITENS 2 4 4" xfId="0"/>
    <cellStyle name="SUBITENS 2 4 4 10" xfId="0"/>
    <cellStyle name="SUBITENS 2 4 4 2" xfId="0"/>
    <cellStyle name="SUBITENS 2 4 4 2 2" xfId="0"/>
    <cellStyle name="SUBITENS 2 4 4 2 2 2" xfId="0"/>
    <cellStyle name="SUBITENS 2 4 4 2 2 3" xfId="0"/>
    <cellStyle name="SUBITENS 2 4 4 2 2 4" xfId="0"/>
    <cellStyle name="SUBITENS 2 4 4 2 2 5" xfId="0"/>
    <cellStyle name="SUBITENS 2 4 4 2 2 6" xfId="0"/>
    <cellStyle name="SUBITENS 2 4 4 2 2 7" xfId="0"/>
    <cellStyle name="SUBITENS 2 4 4 2 2 8" xfId="0"/>
    <cellStyle name="SUBITENS 2 4 4 2 2 9" xfId="0"/>
    <cellStyle name="SUBITENS 2 4 4 2 3" xfId="0"/>
    <cellStyle name="SUBITENS 2 4 4 2 4" xfId="0"/>
    <cellStyle name="SUBITENS 2 4 4 2 5" xfId="0"/>
    <cellStyle name="SUBITENS 2 4 4 2 6" xfId="0"/>
    <cellStyle name="SUBITENS 2 4 4 2 7" xfId="0"/>
    <cellStyle name="SUBITENS 2 4 4 2 8" xfId="0"/>
    <cellStyle name="SUBITENS 2 4 4 2 9" xfId="0"/>
    <cellStyle name="SUBITENS 2 4 4 3" xfId="0"/>
    <cellStyle name="SUBITENS 2 4 4 3 2" xfId="0"/>
    <cellStyle name="SUBITENS 2 4 4 3 3" xfId="0"/>
    <cellStyle name="SUBITENS 2 4 4 3 4" xfId="0"/>
    <cellStyle name="SUBITENS 2 4 4 3 5" xfId="0"/>
    <cellStyle name="SUBITENS 2 4 4 3 6" xfId="0"/>
    <cellStyle name="SUBITENS 2 4 4 3 7" xfId="0"/>
    <cellStyle name="SUBITENS 2 4 4 3 8" xfId="0"/>
    <cellStyle name="SUBITENS 2 4 4 3 9" xfId="0"/>
    <cellStyle name="SUBITENS 2 4 4 4" xfId="0"/>
    <cellStyle name="SUBITENS 2 4 4 5" xfId="0"/>
    <cellStyle name="SUBITENS 2 4 4 6" xfId="0"/>
    <cellStyle name="SUBITENS 2 4 4 7" xfId="0"/>
    <cellStyle name="SUBITENS 2 4 4 8" xfId="0"/>
    <cellStyle name="SUBITENS 2 4 4 9" xfId="0"/>
    <cellStyle name="SUBITENS 2 4 5" xfId="0"/>
    <cellStyle name="SUBITENS 2 4 5 2" xfId="0"/>
    <cellStyle name="SUBITENS 2 4 5 2 2" xfId="0"/>
    <cellStyle name="SUBITENS 2 4 5 2 3" xfId="0"/>
    <cellStyle name="SUBITENS 2 4 5 2 4" xfId="0"/>
    <cellStyle name="SUBITENS 2 4 5 2 5" xfId="0"/>
    <cellStyle name="SUBITENS 2 4 5 2 6" xfId="0"/>
    <cellStyle name="SUBITENS 2 4 5 2 7" xfId="0"/>
    <cellStyle name="SUBITENS 2 4 5 2 8" xfId="0"/>
    <cellStyle name="SUBITENS 2 4 5 2 9" xfId="0"/>
    <cellStyle name="SUBITENS 2 4 5 3" xfId="0"/>
    <cellStyle name="SUBITENS 2 4 5 4" xfId="0"/>
    <cellStyle name="SUBITENS 2 4 5 5" xfId="0"/>
    <cellStyle name="SUBITENS 2 4 5 6" xfId="0"/>
    <cellStyle name="SUBITENS 2 4 5 7" xfId="0"/>
    <cellStyle name="SUBITENS 2 4 5 8" xfId="0"/>
    <cellStyle name="SUBITENS 2 4 5 9" xfId="0"/>
    <cellStyle name="SUBITENS 2 4 6" xfId="0"/>
    <cellStyle name="SUBITENS 2 4 6 2" xfId="0"/>
    <cellStyle name="SUBITENS 2 4 6 3" xfId="0"/>
    <cellStyle name="SUBITENS 2 4 6 4" xfId="0"/>
    <cellStyle name="SUBITENS 2 4 6 5" xfId="0"/>
    <cellStyle name="SUBITENS 2 4 6 6" xfId="0"/>
    <cellStyle name="SUBITENS 2 4 6 7" xfId="0"/>
    <cellStyle name="SUBITENS 2 4 6 8" xfId="0"/>
    <cellStyle name="SUBITENS 2 4 6 9" xfId="0"/>
    <cellStyle name="SUBITENS 2 4 7" xfId="0"/>
    <cellStyle name="SUBITENS 2 4 8" xfId="0"/>
    <cellStyle name="SUBITENS 2 4 9" xfId="0"/>
    <cellStyle name="SUBITENS 2 5" xfId="0"/>
    <cellStyle name="SUBITENS 2 5 10" xfId="0"/>
    <cellStyle name="SUBITENS 2 5 11" xfId="0"/>
    <cellStyle name="SUBITENS 2 5 12" xfId="0"/>
    <cellStyle name="SUBITENS 2 5 13" xfId="0"/>
    <cellStyle name="SUBITENS 2 5 2" xfId="0"/>
    <cellStyle name="SUBITENS 2 5 2 10" xfId="0"/>
    <cellStyle name="SUBITENS 2 5 2 2" xfId="0"/>
    <cellStyle name="SUBITENS 2 5 2 2 2" xfId="0"/>
    <cellStyle name="SUBITENS 2 5 2 2 2 2" xfId="0"/>
    <cellStyle name="SUBITENS 2 5 2 2 2 3" xfId="0"/>
    <cellStyle name="SUBITENS 2 5 2 2 2 4" xfId="0"/>
    <cellStyle name="SUBITENS 2 5 2 2 2 5" xfId="0"/>
    <cellStyle name="SUBITENS 2 5 2 2 2 6" xfId="0"/>
    <cellStyle name="SUBITENS 2 5 2 2 2 7" xfId="0"/>
    <cellStyle name="SUBITENS 2 5 2 2 2 8" xfId="0"/>
    <cellStyle name="SUBITENS 2 5 2 2 2 9" xfId="0"/>
    <cellStyle name="SUBITENS 2 5 2 2 3" xfId="0"/>
    <cellStyle name="SUBITENS 2 5 2 2 4" xfId="0"/>
    <cellStyle name="SUBITENS 2 5 2 2 5" xfId="0"/>
    <cellStyle name="SUBITENS 2 5 2 2 6" xfId="0"/>
    <cellStyle name="SUBITENS 2 5 2 2 7" xfId="0"/>
    <cellStyle name="SUBITENS 2 5 2 2 8" xfId="0"/>
    <cellStyle name="SUBITENS 2 5 2 2 9" xfId="0"/>
    <cellStyle name="SUBITENS 2 5 2 3" xfId="0"/>
    <cellStyle name="SUBITENS 2 5 2 3 2" xfId="0"/>
    <cellStyle name="SUBITENS 2 5 2 3 3" xfId="0"/>
    <cellStyle name="SUBITENS 2 5 2 3 4" xfId="0"/>
    <cellStyle name="SUBITENS 2 5 2 3 5" xfId="0"/>
    <cellStyle name="SUBITENS 2 5 2 3 6" xfId="0"/>
    <cellStyle name="SUBITENS 2 5 2 3 7" xfId="0"/>
    <cellStyle name="SUBITENS 2 5 2 3 8" xfId="0"/>
    <cellStyle name="SUBITENS 2 5 2 3 9" xfId="0"/>
    <cellStyle name="SUBITENS 2 5 2 4" xfId="0"/>
    <cellStyle name="SUBITENS 2 5 2 5" xfId="0"/>
    <cellStyle name="SUBITENS 2 5 2 6" xfId="0"/>
    <cellStyle name="SUBITENS 2 5 2 7" xfId="0"/>
    <cellStyle name="SUBITENS 2 5 2 8" xfId="0"/>
    <cellStyle name="SUBITENS 2 5 2 9" xfId="0"/>
    <cellStyle name="SUBITENS 2 5 3" xfId="0"/>
    <cellStyle name="SUBITENS 2 5 3 10" xfId="0"/>
    <cellStyle name="SUBITENS 2 5 3 2" xfId="0"/>
    <cellStyle name="SUBITENS 2 5 3 2 2" xfId="0"/>
    <cellStyle name="SUBITENS 2 5 3 2 2 2" xfId="0"/>
    <cellStyle name="SUBITENS 2 5 3 2 2 3" xfId="0"/>
    <cellStyle name="SUBITENS 2 5 3 2 2 4" xfId="0"/>
    <cellStyle name="SUBITENS 2 5 3 2 2 5" xfId="0"/>
    <cellStyle name="SUBITENS 2 5 3 2 2 6" xfId="0"/>
    <cellStyle name="SUBITENS 2 5 3 2 2 7" xfId="0"/>
    <cellStyle name="SUBITENS 2 5 3 2 2 8" xfId="0"/>
    <cellStyle name="SUBITENS 2 5 3 2 2 9" xfId="0"/>
    <cellStyle name="SUBITENS 2 5 3 2 3" xfId="0"/>
    <cellStyle name="SUBITENS 2 5 3 2 4" xfId="0"/>
    <cellStyle name="SUBITENS 2 5 3 2 5" xfId="0"/>
    <cellStyle name="SUBITENS 2 5 3 2 6" xfId="0"/>
    <cellStyle name="SUBITENS 2 5 3 2 7" xfId="0"/>
    <cellStyle name="SUBITENS 2 5 3 2 8" xfId="0"/>
    <cellStyle name="SUBITENS 2 5 3 2 9" xfId="0"/>
    <cellStyle name="SUBITENS 2 5 3 3" xfId="0"/>
    <cellStyle name="SUBITENS 2 5 3 3 2" xfId="0"/>
    <cellStyle name="SUBITENS 2 5 3 3 3" xfId="0"/>
    <cellStyle name="SUBITENS 2 5 3 3 4" xfId="0"/>
    <cellStyle name="SUBITENS 2 5 3 3 5" xfId="0"/>
    <cellStyle name="SUBITENS 2 5 3 3 6" xfId="0"/>
    <cellStyle name="SUBITENS 2 5 3 3 7" xfId="0"/>
    <cellStyle name="SUBITENS 2 5 3 3 8" xfId="0"/>
    <cellStyle name="SUBITENS 2 5 3 3 9" xfId="0"/>
    <cellStyle name="SUBITENS 2 5 3 4" xfId="0"/>
    <cellStyle name="SUBITENS 2 5 3 5" xfId="0"/>
    <cellStyle name="SUBITENS 2 5 3 6" xfId="0"/>
    <cellStyle name="SUBITENS 2 5 3 7" xfId="0"/>
    <cellStyle name="SUBITENS 2 5 3 8" xfId="0"/>
    <cellStyle name="SUBITENS 2 5 3 9" xfId="0"/>
    <cellStyle name="SUBITENS 2 5 4" xfId="0"/>
    <cellStyle name="SUBITENS 2 5 4 10" xfId="0"/>
    <cellStyle name="SUBITENS 2 5 4 2" xfId="0"/>
    <cellStyle name="SUBITENS 2 5 4 2 2" xfId="0"/>
    <cellStyle name="SUBITENS 2 5 4 2 2 2" xfId="0"/>
    <cellStyle name="SUBITENS 2 5 4 2 2 3" xfId="0"/>
    <cellStyle name="SUBITENS 2 5 4 2 2 4" xfId="0"/>
    <cellStyle name="SUBITENS 2 5 4 2 2 5" xfId="0"/>
    <cellStyle name="SUBITENS 2 5 4 2 2 6" xfId="0"/>
    <cellStyle name="SUBITENS 2 5 4 2 2 7" xfId="0"/>
    <cellStyle name="SUBITENS 2 5 4 2 2 8" xfId="0"/>
    <cellStyle name="SUBITENS 2 5 4 2 2 9" xfId="0"/>
    <cellStyle name="SUBITENS 2 5 4 2 3" xfId="0"/>
    <cellStyle name="SUBITENS 2 5 4 2 4" xfId="0"/>
    <cellStyle name="SUBITENS 2 5 4 2 5" xfId="0"/>
    <cellStyle name="SUBITENS 2 5 4 2 6" xfId="0"/>
    <cellStyle name="SUBITENS 2 5 4 2 7" xfId="0"/>
    <cellStyle name="SUBITENS 2 5 4 2 8" xfId="0"/>
    <cellStyle name="SUBITENS 2 5 4 2 9" xfId="0"/>
    <cellStyle name="SUBITENS 2 5 4 3" xfId="0"/>
    <cellStyle name="SUBITENS 2 5 4 3 2" xfId="0"/>
    <cellStyle name="SUBITENS 2 5 4 3 3" xfId="0"/>
    <cellStyle name="SUBITENS 2 5 4 3 4" xfId="0"/>
    <cellStyle name="SUBITENS 2 5 4 3 5" xfId="0"/>
    <cellStyle name="SUBITENS 2 5 4 3 6" xfId="0"/>
    <cellStyle name="SUBITENS 2 5 4 3 7" xfId="0"/>
    <cellStyle name="SUBITENS 2 5 4 3 8" xfId="0"/>
    <cellStyle name="SUBITENS 2 5 4 3 9" xfId="0"/>
    <cellStyle name="SUBITENS 2 5 4 4" xfId="0"/>
    <cellStyle name="SUBITENS 2 5 4 5" xfId="0"/>
    <cellStyle name="SUBITENS 2 5 4 6" xfId="0"/>
    <cellStyle name="SUBITENS 2 5 4 7" xfId="0"/>
    <cellStyle name="SUBITENS 2 5 4 8" xfId="0"/>
    <cellStyle name="SUBITENS 2 5 4 9" xfId="0"/>
    <cellStyle name="SUBITENS 2 5 5" xfId="0"/>
    <cellStyle name="SUBITENS 2 5 5 2" xfId="0"/>
    <cellStyle name="SUBITENS 2 5 5 2 2" xfId="0"/>
    <cellStyle name="SUBITENS 2 5 5 2 3" xfId="0"/>
    <cellStyle name="SUBITENS 2 5 5 2 4" xfId="0"/>
    <cellStyle name="SUBITENS 2 5 5 2 5" xfId="0"/>
    <cellStyle name="SUBITENS 2 5 5 2 6" xfId="0"/>
    <cellStyle name="SUBITENS 2 5 5 2 7" xfId="0"/>
    <cellStyle name="SUBITENS 2 5 5 2 8" xfId="0"/>
    <cellStyle name="SUBITENS 2 5 5 2 9" xfId="0"/>
    <cellStyle name="SUBITENS 2 5 5 3" xfId="0"/>
    <cellStyle name="SUBITENS 2 5 5 4" xfId="0"/>
    <cellStyle name="SUBITENS 2 5 5 5" xfId="0"/>
    <cellStyle name="SUBITENS 2 5 5 6" xfId="0"/>
    <cellStyle name="SUBITENS 2 5 5 7" xfId="0"/>
    <cellStyle name="SUBITENS 2 5 5 8" xfId="0"/>
    <cellStyle name="SUBITENS 2 5 5 9" xfId="0"/>
    <cellStyle name="SUBITENS 2 5 6" xfId="0"/>
    <cellStyle name="SUBITENS 2 5 6 2" xfId="0"/>
    <cellStyle name="SUBITENS 2 5 6 3" xfId="0"/>
    <cellStyle name="SUBITENS 2 5 6 4" xfId="0"/>
    <cellStyle name="SUBITENS 2 5 6 5" xfId="0"/>
    <cellStyle name="SUBITENS 2 5 6 6" xfId="0"/>
    <cellStyle name="SUBITENS 2 5 6 7" xfId="0"/>
    <cellStyle name="SUBITENS 2 5 6 8" xfId="0"/>
    <cellStyle name="SUBITENS 2 5 6 9" xfId="0"/>
    <cellStyle name="SUBITENS 2 5 7" xfId="0"/>
    <cellStyle name="SUBITENS 2 5 8" xfId="0"/>
    <cellStyle name="SUBITENS 2 5 9" xfId="0"/>
    <cellStyle name="SUBITENS 2 6" xfId="0"/>
    <cellStyle name="SUBITENS 2 6 10" xfId="0"/>
    <cellStyle name="SUBITENS 2 6 11" xfId="0"/>
    <cellStyle name="SUBITENS 2 6 12" xfId="0"/>
    <cellStyle name="SUBITENS 2 6 13" xfId="0"/>
    <cellStyle name="SUBITENS 2 6 2" xfId="0"/>
    <cellStyle name="SUBITENS 2 6 2 10" xfId="0"/>
    <cellStyle name="SUBITENS 2 6 2 2" xfId="0"/>
    <cellStyle name="SUBITENS 2 6 2 2 2" xfId="0"/>
    <cellStyle name="SUBITENS 2 6 2 2 2 2" xfId="0"/>
    <cellStyle name="SUBITENS 2 6 2 2 2 3" xfId="0"/>
    <cellStyle name="SUBITENS 2 6 2 2 2 4" xfId="0"/>
    <cellStyle name="SUBITENS 2 6 2 2 2 5" xfId="0"/>
    <cellStyle name="SUBITENS 2 6 2 2 2 6" xfId="0"/>
    <cellStyle name="SUBITENS 2 6 2 2 2 7" xfId="0"/>
    <cellStyle name="SUBITENS 2 6 2 2 2 8" xfId="0"/>
    <cellStyle name="SUBITENS 2 6 2 2 2 9" xfId="0"/>
    <cellStyle name="SUBITENS 2 6 2 2 3" xfId="0"/>
    <cellStyle name="SUBITENS 2 6 2 2 4" xfId="0"/>
    <cellStyle name="SUBITENS 2 6 2 2 5" xfId="0"/>
    <cellStyle name="SUBITENS 2 6 2 2 6" xfId="0"/>
    <cellStyle name="SUBITENS 2 6 2 2 7" xfId="0"/>
    <cellStyle name="SUBITENS 2 6 2 2 8" xfId="0"/>
    <cellStyle name="SUBITENS 2 6 2 2 9" xfId="0"/>
    <cellStyle name="SUBITENS 2 6 2 3" xfId="0"/>
    <cellStyle name="SUBITENS 2 6 2 3 2" xfId="0"/>
    <cellStyle name="SUBITENS 2 6 2 3 3" xfId="0"/>
    <cellStyle name="SUBITENS 2 6 2 3 4" xfId="0"/>
    <cellStyle name="SUBITENS 2 6 2 3 5" xfId="0"/>
    <cellStyle name="SUBITENS 2 6 2 3 6" xfId="0"/>
    <cellStyle name="SUBITENS 2 6 2 3 7" xfId="0"/>
    <cellStyle name="SUBITENS 2 6 2 3 8" xfId="0"/>
    <cellStyle name="SUBITENS 2 6 2 3 9" xfId="0"/>
    <cellStyle name="SUBITENS 2 6 2 4" xfId="0"/>
    <cellStyle name="SUBITENS 2 6 2 5" xfId="0"/>
    <cellStyle name="SUBITENS 2 6 2 6" xfId="0"/>
    <cellStyle name="SUBITENS 2 6 2 7" xfId="0"/>
    <cellStyle name="SUBITENS 2 6 2 8" xfId="0"/>
    <cellStyle name="SUBITENS 2 6 2 9" xfId="0"/>
    <cellStyle name="SUBITENS 2 6 3" xfId="0"/>
    <cellStyle name="SUBITENS 2 6 3 10" xfId="0"/>
    <cellStyle name="SUBITENS 2 6 3 2" xfId="0"/>
    <cellStyle name="SUBITENS 2 6 3 2 2" xfId="0"/>
    <cellStyle name="SUBITENS 2 6 3 2 2 2" xfId="0"/>
    <cellStyle name="SUBITENS 2 6 3 2 2 3" xfId="0"/>
    <cellStyle name="SUBITENS 2 6 3 2 2 4" xfId="0"/>
    <cellStyle name="SUBITENS 2 6 3 2 2 5" xfId="0"/>
    <cellStyle name="SUBITENS 2 6 3 2 2 6" xfId="0"/>
    <cellStyle name="SUBITENS 2 6 3 2 2 7" xfId="0"/>
    <cellStyle name="SUBITENS 2 6 3 2 2 8" xfId="0"/>
    <cellStyle name="SUBITENS 2 6 3 2 2 9" xfId="0"/>
    <cellStyle name="SUBITENS 2 6 3 2 3" xfId="0"/>
    <cellStyle name="SUBITENS 2 6 3 2 4" xfId="0"/>
    <cellStyle name="SUBITENS 2 6 3 2 5" xfId="0"/>
    <cellStyle name="SUBITENS 2 6 3 2 6" xfId="0"/>
    <cellStyle name="SUBITENS 2 6 3 2 7" xfId="0"/>
    <cellStyle name="SUBITENS 2 6 3 2 8" xfId="0"/>
    <cellStyle name="SUBITENS 2 6 3 2 9" xfId="0"/>
    <cellStyle name="SUBITENS 2 6 3 3" xfId="0"/>
    <cellStyle name="SUBITENS 2 6 3 3 2" xfId="0"/>
    <cellStyle name="SUBITENS 2 6 3 3 3" xfId="0"/>
    <cellStyle name="SUBITENS 2 6 3 3 4" xfId="0"/>
    <cellStyle name="SUBITENS 2 6 3 3 5" xfId="0"/>
    <cellStyle name="SUBITENS 2 6 3 3 6" xfId="0"/>
    <cellStyle name="SUBITENS 2 6 3 3 7" xfId="0"/>
    <cellStyle name="SUBITENS 2 6 3 3 8" xfId="0"/>
    <cellStyle name="SUBITENS 2 6 3 3 9" xfId="0"/>
    <cellStyle name="SUBITENS 2 6 3 4" xfId="0"/>
    <cellStyle name="SUBITENS 2 6 3 5" xfId="0"/>
    <cellStyle name="SUBITENS 2 6 3 6" xfId="0"/>
    <cellStyle name="SUBITENS 2 6 3 7" xfId="0"/>
    <cellStyle name="SUBITENS 2 6 3 8" xfId="0"/>
    <cellStyle name="SUBITENS 2 6 3 9" xfId="0"/>
    <cellStyle name="SUBITENS 2 6 4" xfId="0"/>
    <cellStyle name="SUBITENS 2 6 4 10" xfId="0"/>
    <cellStyle name="SUBITENS 2 6 4 2" xfId="0"/>
    <cellStyle name="SUBITENS 2 6 4 2 2" xfId="0"/>
    <cellStyle name="SUBITENS 2 6 4 2 2 2" xfId="0"/>
    <cellStyle name="SUBITENS 2 6 4 2 2 3" xfId="0"/>
    <cellStyle name="SUBITENS 2 6 4 2 2 4" xfId="0"/>
    <cellStyle name="SUBITENS 2 6 4 2 2 5" xfId="0"/>
    <cellStyle name="SUBITENS 2 6 4 2 2 6" xfId="0"/>
    <cellStyle name="SUBITENS 2 6 4 2 2 7" xfId="0"/>
    <cellStyle name="SUBITENS 2 6 4 2 2 8" xfId="0"/>
    <cellStyle name="SUBITENS 2 6 4 2 2 9" xfId="0"/>
    <cellStyle name="SUBITENS 2 6 4 2 3" xfId="0"/>
    <cellStyle name="SUBITENS 2 6 4 2 4" xfId="0"/>
    <cellStyle name="SUBITENS 2 6 4 2 5" xfId="0"/>
    <cellStyle name="SUBITENS 2 6 4 2 6" xfId="0"/>
    <cellStyle name="SUBITENS 2 6 4 2 7" xfId="0"/>
    <cellStyle name="SUBITENS 2 6 4 2 8" xfId="0"/>
    <cellStyle name="SUBITENS 2 6 4 2 9" xfId="0"/>
    <cellStyle name="SUBITENS 2 6 4 3" xfId="0"/>
    <cellStyle name="SUBITENS 2 6 4 3 2" xfId="0"/>
    <cellStyle name="SUBITENS 2 6 4 3 3" xfId="0"/>
    <cellStyle name="SUBITENS 2 6 4 3 4" xfId="0"/>
    <cellStyle name="SUBITENS 2 6 4 3 5" xfId="0"/>
    <cellStyle name="SUBITENS 2 6 4 3 6" xfId="0"/>
    <cellStyle name="SUBITENS 2 6 4 3 7" xfId="0"/>
    <cellStyle name="SUBITENS 2 6 4 3 8" xfId="0"/>
    <cellStyle name="SUBITENS 2 6 4 3 9" xfId="0"/>
    <cellStyle name="SUBITENS 2 6 4 4" xfId="0"/>
    <cellStyle name="SUBITENS 2 6 4 5" xfId="0"/>
    <cellStyle name="SUBITENS 2 6 4 6" xfId="0"/>
    <cellStyle name="SUBITENS 2 6 4 7" xfId="0"/>
    <cellStyle name="SUBITENS 2 6 4 8" xfId="0"/>
    <cellStyle name="SUBITENS 2 6 4 9" xfId="0"/>
    <cellStyle name="SUBITENS 2 6 5" xfId="0"/>
    <cellStyle name="SUBITENS 2 6 5 2" xfId="0"/>
    <cellStyle name="SUBITENS 2 6 5 2 2" xfId="0"/>
    <cellStyle name="SUBITENS 2 6 5 2 3" xfId="0"/>
    <cellStyle name="SUBITENS 2 6 5 2 4" xfId="0"/>
    <cellStyle name="SUBITENS 2 6 5 2 5" xfId="0"/>
    <cellStyle name="SUBITENS 2 6 5 2 6" xfId="0"/>
    <cellStyle name="SUBITENS 2 6 5 2 7" xfId="0"/>
    <cellStyle name="SUBITENS 2 6 5 2 8" xfId="0"/>
    <cellStyle name="SUBITENS 2 6 5 2 9" xfId="0"/>
    <cellStyle name="SUBITENS 2 6 5 3" xfId="0"/>
    <cellStyle name="SUBITENS 2 6 5 4" xfId="0"/>
    <cellStyle name="SUBITENS 2 6 5 5" xfId="0"/>
    <cellStyle name="SUBITENS 2 6 5 6" xfId="0"/>
    <cellStyle name="SUBITENS 2 6 5 7" xfId="0"/>
    <cellStyle name="SUBITENS 2 6 5 8" xfId="0"/>
    <cellStyle name="SUBITENS 2 6 5 9" xfId="0"/>
    <cellStyle name="SUBITENS 2 6 6" xfId="0"/>
    <cellStyle name="SUBITENS 2 6 6 2" xfId="0"/>
    <cellStyle name="SUBITENS 2 6 6 3" xfId="0"/>
    <cellStyle name="SUBITENS 2 6 6 4" xfId="0"/>
    <cellStyle name="SUBITENS 2 6 6 5" xfId="0"/>
    <cellStyle name="SUBITENS 2 6 6 6" xfId="0"/>
    <cellStyle name="SUBITENS 2 6 6 7" xfId="0"/>
    <cellStyle name="SUBITENS 2 6 6 8" xfId="0"/>
    <cellStyle name="SUBITENS 2 6 6 9" xfId="0"/>
    <cellStyle name="SUBITENS 2 6 7" xfId="0"/>
    <cellStyle name="SUBITENS 2 6 8" xfId="0"/>
    <cellStyle name="SUBITENS 2 6 9" xfId="0"/>
    <cellStyle name="SUBITENS 2 7" xfId="0"/>
    <cellStyle name="SUBITENS 2 7 10" xfId="0"/>
    <cellStyle name="SUBITENS 2 7 11" xfId="0"/>
    <cellStyle name="SUBITENS 2 7 12" xfId="0"/>
    <cellStyle name="SUBITENS 2 7 13" xfId="0"/>
    <cellStyle name="SUBITENS 2 7 2" xfId="0"/>
    <cellStyle name="SUBITENS 2 7 2 10" xfId="0"/>
    <cellStyle name="SUBITENS 2 7 2 2" xfId="0"/>
    <cellStyle name="SUBITENS 2 7 2 2 2" xfId="0"/>
    <cellStyle name="SUBITENS 2 7 2 2 2 2" xfId="0"/>
    <cellStyle name="SUBITENS 2 7 2 2 2 3" xfId="0"/>
    <cellStyle name="SUBITENS 2 7 2 2 2 4" xfId="0"/>
    <cellStyle name="SUBITENS 2 7 2 2 2 5" xfId="0"/>
    <cellStyle name="SUBITENS 2 7 2 2 2 6" xfId="0"/>
    <cellStyle name="SUBITENS 2 7 2 2 2 7" xfId="0"/>
    <cellStyle name="SUBITENS 2 7 2 2 2 8" xfId="0"/>
    <cellStyle name="SUBITENS 2 7 2 2 2 9" xfId="0"/>
    <cellStyle name="SUBITENS 2 7 2 2 3" xfId="0"/>
    <cellStyle name="SUBITENS 2 7 2 2 4" xfId="0"/>
    <cellStyle name="SUBITENS 2 7 2 2 5" xfId="0"/>
    <cellStyle name="SUBITENS 2 7 2 2 6" xfId="0"/>
    <cellStyle name="SUBITENS 2 7 2 2 7" xfId="0"/>
    <cellStyle name="SUBITENS 2 7 2 2 8" xfId="0"/>
    <cellStyle name="SUBITENS 2 7 2 2 9" xfId="0"/>
    <cellStyle name="SUBITENS 2 7 2 3" xfId="0"/>
    <cellStyle name="SUBITENS 2 7 2 3 2" xfId="0"/>
    <cellStyle name="SUBITENS 2 7 2 3 3" xfId="0"/>
    <cellStyle name="SUBITENS 2 7 2 3 4" xfId="0"/>
    <cellStyle name="SUBITENS 2 7 2 3 5" xfId="0"/>
    <cellStyle name="SUBITENS 2 7 2 3 6" xfId="0"/>
    <cellStyle name="SUBITENS 2 7 2 3 7" xfId="0"/>
    <cellStyle name="SUBITENS 2 7 2 3 8" xfId="0"/>
    <cellStyle name="SUBITENS 2 7 2 3 9" xfId="0"/>
    <cellStyle name="SUBITENS 2 7 2 4" xfId="0"/>
    <cellStyle name="SUBITENS 2 7 2 5" xfId="0"/>
    <cellStyle name="SUBITENS 2 7 2 6" xfId="0"/>
    <cellStyle name="SUBITENS 2 7 2 7" xfId="0"/>
    <cellStyle name="SUBITENS 2 7 2 8" xfId="0"/>
    <cellStyle name="SUBITENS 2 7 2 9" xfId="0"/>
    <cellStyle name="SUBITENS 2 7 3" xfId="0"/>
    <cellStyle name="SUBITENS 2 7 3 10" xfId="0"/>
    <cellStyle name="SUBITENS 2 7 3 2" xfId="0"/>
    <cellStyle name="SUBITENS 2 7 3 2 2" xfId="0"/>
    <cellStyle name="SUBITENS 2 7 3 2 2 2" xfId="0"/>
    <cellStyle name="SUBITENS 2 7 3 2 2 3" xfId="0"/>
    <cellStyle name="SUBITENS 2 7 3 2 2 4" xfId="0"/>
    <cellStyle name="SUBITENS 2 7 3 2 2 5" xfId="0"/>
    <cellStyle name="SUBITENS 2 7 3 2 2 6" xfId="0"/>
    <cellStyle name="SUBITENS 2 7 3 2 2 7" xfId="0"/>
    <cellStyle name="SUBITENS 2 7 3 2 2 8" xfId="0"/>
    <cellStyle name="SUBITENS 2 7 3 2 2 9" xfId="0"/>
    <cellStyle name="SUBITENS 2 7 3 2 3" xfId="0"/>
    <cellStyle name="SUBITENS 2 7 3 2 4" xfId="0"/>
    <cellStyle name="SUBITENS 2 7 3 2 5" xfId="0"/>
    <cellStyle name="SUBITENS 2 7 3 2 6" xfId="0"/>
    <cellStyle name="SUBITENS 2 7 3 2 7" xfId="0"/>
    <cellStyle name="SUBITENS 2 7 3 2 8" xfId="0"/>
    <cellStyle name="SUBITENS 2 7 3 2 9" xfId="0"/>
    <cellStyle name="SUBITENS 2 7 3 3" xfId="0"/>
    <cellStyle name="SUBITENS 2 7 3 3 2" xfId="0"/>
    <cellStyle name="SUBITENS 2 7 3 3 3" xfId="0"/>
    <cellStyle name="SUBITENS 2 7 3 3 4" xfId="0"/>
    <cellStyle name="SUBITENS 2 7 3 3 5" xfId="0"/>
    <cellStyle name="SUBITENS 2 7 3 3 6" xfId="0"/>
    <cellStyle name="SUBITENS 2 7 3 3 7" xfId="0"/>
    <cellStyle name="SUBITENS 2 7 3 3 8" xfId="0"/>
    <cellStyle name="SUBITENS 2 7 3 3 9" xfId="0"/>
    <cellStyle name="SUBITENS 2 7 3 4" xfId="0"/>
    <cellStyle name="SUBITENS 2 7 3 5" xfId="0"/>
    <cellStyle name="SUBITENS 2 7 3 6" xfId="0"/>
    <cellStyle name="SUBITENS 2 7 3 7" xfId="0"/>
    <cellStyle name="SUBITENS 2 7 3 8" xfId="0"/>
    <cellStyle name="SUBITENS 2 7 3 9" xfId="0"/>
    <cellStyle name="SUBITENS 2 7 4" xfId="0"/>
    <cellStyle name="SUBITENS 2 7 4 10" xfId="0"/>
    <cellStyle name="SUBITENS 2 7 4 2" xfId="0"/>
    <cellStyle name="SUBITENS 2 7 4 2 2" xfId="0"/>
    <cellStyle name="SUBITENS 2 7 4 2 2 2" xfId="0"/>
    <cellStyle name="SUBITENS 2 7 4 2 2 3" xfId="0"/>
    <cellStyle name="SUBITENS 2 7 4 2 2 4" xfId="0"/>
    <cellStyle name="SUBITENS 2 7 4 2 2 5" xfId="0"/>
    <cellStyle name="SUBITENS 2 7 4 2 2 6" xfId="0"/>
    <cellStyle name="SUBITENS 2 7 4 2 2 7" xfId="0"/>
    <cellStyle name="SUBITENS 2 7 4 2 2 8" xfId="0"/>
    <cellStyle name="SUBITENS 2 7 4 2 2 9" xfId="0"/>
    <cellStyle name="SUBITENS 2 7 4 2 3" xfId="0"/>
    <cellStyle name="SUBITENS 2 7 4 2 4" xfId="0"/>
    <cellStyle name="SUBITENS 2 7 4 2 5" xfId="0"/>
    <cellStyle name="SUBITENS 2 7 4 2 6" xfId="0"/>
    <cellStyle name="SUBITENS 2 7 4 2 7" xfId="0"/>
    <cellStyle name="SUBITENS 2 7 4 2 8" xfId="0"/>
    <cellStyle name="SUBITENS 2 7 4 2 9" xfId="0"/>
    <cellStyle name="SUBITENS 2 7 4 3" xfId="0"/>
    <cellStyle name="SUBITENS 2 7 4 3 2" xfId="0"/>
    <cellStyle name="SUBITENS 2 7 4 3 3" xfId="0"/>
    <cellStyle name="SUBITENS 2 7 4 3 4" xfId="0"/>
    <cellStyle name="SUBITENS 2 7 4 3 5" xfId="0"/>
    <cellStyle name="SUBITENS 2 7 4 3 6" xfId="0"/>
    <cellStyle name="SUBITENS 2 7 4 3 7" xfId="0"/>
    <cellStyle name="SUBITENS 2 7 4 3 8" xfId="0"/>
    <cellStyle name="SUBITENS 2 7 4 3 9" xfId="0"/>
    <cellStyle name="SUBITENS 2 7 4 4" xfId="0"/>
    <cellStyle name="SUBITENS 2 7 4 5" xfId="0"/>
    <cellStyle name="SUBITENS 2 7 4 6" xfId="0"/>
    <cellStyle name="SUBITENS 2 7 4 7" xfId="0"/>
    <cellStyle name="SUBITENS 2 7 4 8" xfId="0"/>
    <cellStyle name="SUBITENS 2 7 4 9" xfId="0"/>
    <cellStyle name="SUBITENS 2 7 5" xfId="0"/>
    <cellStyle name="SUBITENS 2 7 5 2" xfId="0"/>
    <cellStyle name="SUBITENS 2 7 5 2 2" xfId="0"/>
    <cellStyle name="SUBITENS 2 7 5 2 3" xfId="0"/>
    <cellStyle name="SUBITENS 2 7 5 2 4" xfId="0"/>
    <cellStyle name="SUBITENS 2 7 5 2 5" xfId="0"/>
    <cellStyle name="SUBITENS 2 7 5 2 6" xfId="0"/>
    <cellStyle name="SUBITENS 2 7 5 2 7" xfId="0"/>
    <cellStyle name="SUBITENS 2 7 5 2 8" xfId="0"/>
    <cellStyle name="SUBITENS 2 7 5 2 9" xfId="0"/>
    <cellStyle name="SUBITENS 2 7 5 3" xfId="0"/>
    <cellStyle name="SUBITENS 2 7 5 4" xfId="0"/>
    <cellStyle name="SUBITENS 2 7 5 5" xfId="0"/>
    <cellStyle name="SUBITENS 2 7 5 6" xfId="0"/>
    <cellStyle name="SUBITENS 2 7 5 7" xfId="0"/>
    <cellStyle name="SUBITENS 2 7 5 8" xfId="0"/>
    <cellStyle name="SUBITENS 2 7 5 9" xfId="0"/>
    <cellStyle name="SUBITENS 2 7 6" xfId="0"/>
    <cellStyle name="SUBITENS 2 7 6 2" xfId="0"/>
    <cellStyle name="SUBITENS 2 7 6 3" xfId="0"/>
    <cellStyle name="SUBITENS 2 7 6 4" xfId="0"/>
    <cellStyle name="SUBITENS 2 7 6 5" xfId="0"/>
    <cellStyle name="SUBITENS 2 7 6 6" xfId="0"/>
    <cellStyle name="SUBITENS 2 7 6 7" xfId="0"/>
    <cellStyle name="SUBITENS 2 7 6 8" xfId="0"/>
    <cellStyle name="SUBITENS 2 7 6 9" xfId="0"/>
    <cellStyle name="SUBITENS 2 7 7" xfId="0"/>
    <cellStyle name="SUBITENS 2 7 8" xfId="0"/>
    <cellStyle name="SUBITENS 2 7 9" xfId="0"/>
    <cellStyle name="SUBITENS 2 8" xfId="0"/>
    <cellStyle name="SUBITENS 2 8 10" xfId="0"/>
    <cellStyle name="SUBITENS 2 8 11" xfId="0"/>
    <cellStyle name="SUBITENS 2 8 12" xfId="0"/>
    <cellStyle name="SUBITENS 2 8 13" xfId="0"/>
    <cellStyle name="SUBITENS 2 8 2" xfId="0"/>
    <cellStyle name="SUBITENS 2 8 2 10" xfId="0"/>
    <cellStyle name="SUBITENS 2 8 2 2" xfId="0"/>
    <cellStyle name="SUBITENS 2 8 2 2 2" xfId="0"/>
    <cellStyle name="SUBITENS 2 8 2 2 2 2" xfId="0"/>
    <cellStyle name="SUBITENS 2 8 2 2 2 3" xfId="0"/>
    <cellStyle name="SUBITENS 2 8 2 2 2 4" xfId="0"/>
    <cellStyle name="SUBITENS 2 8 2 2 2 5" xfId="0"/>
    <cellStyle name="SUBITENS 2 8 2 2 2 6" xfId="0"/>
    <cellStyle name="SUBITENS 2 8 2 2 2 7" xfId="0"/>
    <cellStyle name="SUBITENS 2 8 2 2 2 8" xfId="0"/>
    <cellStyle name="SUBITENS 2 8 2 2 2 9" xfId="0"/>
    <cellStyle name="SUBITENS 2 8 2 2 3" xfId="0"/>
    <cellStyle name="SUBITENS 2 8 2 2 4" xfId="0"/>
    <cellStyle name="SUBITENS 2 8 2 2 5" xfId="0"/>
    <cellStyle name="SUBITENS 2 8 2 2 6" xfId="0"/>
    <cellStyle name="SUBITENS 2 8 2 2 7" xfId="0"/>
    <cellStyle name="SUBITENS 2 8 2 2 8" xfId="0"/>
    <cellStyle name="SUBITENS 2 8 2 2 9" xfId="0"/>
    <cellStyle name="SUBITENS 2 8 2 3" xfId="0"/>
    <cellStyle name="SUBITENS 2 8 2 3 2" xfId="0"/>
    <cellStyle name="SUBITENS 2 8 2 3 3" xfId="0"/>
    <cellStyle name="SUBITENS 2 8 2 3 4" xfId="0"/>
    <cellStyle name="SUBITENS 2 8 2 3 5" xfId="0"/>
    <cellStyle name="SUBITENS 2 8 2 3 6" xfId="0"/>
    <cellStyle name="SUBITENS 2 8 2 3 7" xfId="0"/>
    <cellStyle name="SUBITENS 2 8 2 3 8" xfId="0"/>
    <cellStyle name="SUBITENS 2 8 2 3 9" xfId="0"/>
    <cellStyle name="SUBITENS 2 8 2 4" xfId="0"/>
    <cellStyle name="SUBITENS 2 8 2 5" xfId="0"/>
    <cellStyle name="SUBITENS 2 8 2 6" xfId="0"/>
    <cellStyle name="SUBITENS 2 8 2 7" xfId="0"/>
    <cellStyle name="SUBITENS 2 8 2 8" xfId="0"/>
    <cellStyle name="SUBITENS 2 8 2 9" xfId="0"/>
    <cellStyle name="SUBITENS 2 8 3" xfId="0"/>
    <cellStyle name="SUBITENS 2 8 3 10" xfId="0"/>
    <cellStyle name="SUBITENS 2 8 3 2" xfId="0"/>
    <cellStyle name="SUBITENS 2 8 3 2 2" xfId="0"/>
    <cellStyle name="SUBITENS 2 8 3 2 2 2" xfId="0"/>
    <cellStyle name="SUBITENS 2 8 3 2 2 3" xfId="0"/>
    <cellStyle name="SUBITENS 2 8 3 2 2 4" xfId="0"/>
    <cellStyle name="SUBITENS 2 8 3 2 2 5" xfId="0"/>
    <cellStyle name="SUBITENS 2 8 3 2 2 6" xfId="0"/>
    <cellStyle name="SUBITENS 2 8 3 2 2 7" xfId="0"/>
    <cellStyle name="SUBITENS 2 8 3 2 2 8" xfId="0"/>
    <cellStyle name="SUBITENS 2 8 3 2 2 9" xfId="0"/>
    <cellStyle name="SUBITENS 2 8 3 2 3" xfId="0"/>
    <cellStyle name="SUBITENS 2 8 3 2 4" xfId="0"/>
    <cellStyle name="SUBITENS 2 8 3 2 5" xfId="0"/>
    <cellStyle name="SUBITENS 2 8 3 2 6" xfId="0"/>
    <cellStyle name="SUBITENS 2 8 3 2 7" xfId="0"/>
    <cellStyle name="SUBITENS 2 8 3 2 8" xfId="0"/>
    <cellStyle name="SUBITENS 2 8 3 2 9" xfId="0"/>
    <cellStyle name="SUBITENS 2 8 3 3" xfId="0"/>
    <cellStyle name="SUBITENS 2 8 3 3 2" xfId="0"/>
    <cellStyle name="SUBITENS 2 8 3 3 3" xfId="0"/>
    <cellStyle name="SUBITENS 2 8 3 3 4" xfId="0"/>
    <cellStyle name="SUBITENS 2 8 3 3 5" xfId="0"/>
    <cellStyle name="SUBITENS 2 8 3 3 6" xfId="0"/>
    <cellStyle name="SUBITENS 2 8 3 3 7" xfId="0"/>
    <cellStyle name="SUBITENS 2 8 3 3 8" xfId="0"/>
    <cellStyle name="SUBITENS 2 8 3 3 9" xfId="0"/>
    <cellStyle name="SUBITENS 2 8 3 4" xfId="0"/>
    <cellStyle name="SUBITENS 2 8 3 5" xfId="0"/>
    <cellStyle name="SUBITENS 2 8 3 6" xfId="0"/>
    <cellStyle name="SUBITENS 2 8 3 7" xfId="0"/>
    <cellStyle name="SUBITENS 2 8 3 8" xfId="0"/>
    <cellStyle name="SUBITENS 2 8 3 9" xfId="0"/>
    <cellStyle name="SUBITENS 2 8 4" xfId="0"/>
    <cellStyle name="SUBITENS 2 8 4 10" xfId="0"/>
    <cellStyle name="SUBITENS 2 8 4 2" xfId="0"/>
    <cellStyle name="SUBITENS 2 8 4 2 2" xfId="0"/>
    <cellStyle name="SUBITENS 2 8 4 2 2 2" xfId="0"/>
    <cellStyle name="SUBITENS 2 8 4 2 2 3" xfId="0"/>
    <cellStyle name="SUBITENS 2 8 4 2 2 4" xfId="0"/>
    <cellStyle name="SUBITENS 2 8 4 2 2 5" xfId="0"/>
    <cellStyle name="SUBITENS 2 8 4 2 2 6" xfId="0"/>
    <cellStyle name="SUBITENS 2 8 4 2 2 7" xfId="0"/>
    <cellStyle name="SUBITENS 2 8 4 2 2 8" xfId="0"/>
    <cellStyle name="SUBITENS 2 8 4 2 2 9" xfId="0"/>
    <cellStyle name="SUBITENS 2 8 4 2 3" xfId="0"/>
    <cellStyle name="SUBITENS 2 8 4 2 4" xfId="0"/>
    <cellStyle name="SUBITENS 2 8 4 2 5" xfId="0"/>
    <cellStyle name="SUBITENS 2 8 4 2 6" xfId="0"/>
    <cellStyle name="SUBITENS 2 8 4 2 7" xfId="0"/>
    <cellStyle name="SUBITENS 2 8 4 2 8" xfId="0"/>
    <cellStyle name="SUBITENS 2 8 4 2 9" xfId="0"/>
    <cellStyle name="SUBITENS 2 8 4 3" xfId="0"/>
    <cellStyle name="SUBITENS 2 8 4 3 2" xfId="0"/>
    <cellStyle name="SUBITENS 2 8 4 3 3" xfId="0"/>
    <cellStyle name="SUBITENS 2 8 4 3 4" xfId="0"/>
    <cellStyle name="SUBITENS 2 8 4 3 5" xfId="0"/>
    <cellStyle name="SUBITENS 2 8 4 3 6" xfId="0"/>
    <cellStyle name="SUBITENS 2 8 4 3 7" xfId="0"/>
    <cellStyle name="SUBITENS 2 8 4 3 8" xfId="0"/>
    <cellStyle name="SUBITENS 2 8 4 3 9" xfId="0"/>
    <cellStyle name="SUBITENS 2 8 4 4" xfId="0"/>
    <cellStyle name="SUBITENS 2 8 4 5" xfId="0"/>
    <cellStyle name="SUBITENS 2 8 4 6" xfId="0"/>
    <cellStyle name="SUBITENS 2 8 4 7" xfId="0"/>
    <cellStyle name="SUBITENS 2 8 4 8" xfId="0"/>
    <cellStyle name="SUBITENS 2 8 4 9" xfId="0"/>
    <cellStyle name="SUBITENS 2 8 5" xfId="0"/>
    <cellStyle name="SUBITENS 2 8 5 2" xfId="0"/>
    <cellStyle name="SUBITENS 2 8 5 2 2" xfId="0"/>
    <cellStyle name="SUBITENS 2 8 5 2 3" xfId="0"/>
    <cellStyle name="SUBITENS 2 8 5 2 4" xfId="0"/>
    <cellStyle name="SUBITENS 2 8 5 2 5" xfId="0"/>
    <cellStyle name="SUBITENS 2 8 5 2 6" xfId="0"/>
    <cellStyle name="SUBITENS 2 8 5 2 7" xfId="0"/>
    <cellStyle name="SUBITENS 2 8 5 2 8" xfId="0"/>
    <cellStyle name="SUBITENS 2 8 5 2 9" xfId="0"/>
    <cellStyle name="SUBITENS 2 8 5 3" xfId="0"/>
    <cellStyle name="SUBITENS 2 8 5 4" xfId="0"/>
    <cellStyle name="SUBITENS 2 8 5 5" xfId="0"/>
    <cellStyle name="SUBITENS 2 8 5 6" xfId="0"/>
    <cellStyle name="SUBITENS 2 8 5 7" xfId="0"/>
    <cellStyle name="SUBITENS 2 8 5 8" xfId="0"/>
    <cellStyle name="SUBITENS 2 8 5 9" xfId="0"/>
    <cellStyle name="SUBITENS 2 8 6" xfId="0"/>
    <cellStyle name="SUBITENS 2 8 6 2" xfId="0"/>
    <cellStyle name="SUBITENS 2 8 6 3" xfId="0"/>
    <cellStyle name="SUBITENS 2 8 6 4" xfId="0"/>
    <cellStyle name="SUBITENS 2 8 6 5" xfId="0"/>
    <cellStyle name="SUBITENS 2 8 6 6" xfId="0"/>
    <cellStyle name="SUBITENS 2 8 6 7" xfId="0"/>
    <cellStyle name="SUBITENS 2 8 6 8" xfId="0"/>
    <cellStyle name="SUBITENS 2 8 6 9" xfId="0"/>
    <cellStyle name="SUBITENS 2 8 7" xfId="0"/>
    <cellStyle name="SUBITENS 2 8 8" xfId="0"/>
    <cellStyle name="SUBITENS 2 8 9" xfId="0"/>
    <cellStyle name="SUBITENS 2 9" xfId="0"/>
    <cellStyle name="SUBITENS 2 9 10" xfId="0"/>
    <cellStyle name="SUBITENS 2 9 11" xfId="0"/>
    <cellStyle name="SUBITENS 2 9 12" xfId="0"/>
    <cellStyle name="SUBITENS 2 9 13" xfId="0"/>
    <cellStyle name="SUBITENS 2 9 2" xfId="0"/>
    <cellStyle name="SUBITENS 2 9 2 10" xfId="0"/>
    <cellStyle name="SUBITENS 2 9 2 2" xfId="0"/>
    <cellStyle name="SUBITENS 2 9 2 2 2" xfId="0"/>
    <cellStyle name="SUBITENS 2 9 2 2 2 2" xfId="0"/>
    <cellStyle name="SUBITENS 2 9 2 2 2 3" xfId="0"/>
    <cellStyle name="SUBITENS 2 9 2 2 2 4" xfId="0"/>
    <cellStyle name="SUBITENS 2 9 2 2 2 5" xfId="0"/>
    <cellStyle name="SUBITENS 2 9 2 2 2 6" xfId="0"/>
    <cellStyle name="SUBITENS 2 9 2 2 2 7" xfId="0"/>
    <cellStyle name="SUBITENS 2 9 2 2 2 8" xfId="0"/>
    <cellStyle name="SUBITENS 2 9 2 2 2 9" xfId="0"/>
    <cellStyle name="SUBITENS 2 9 2 2 3" xfId="0"/>
    <cellStyle name="SUBITENS 2 9 2 2 4" xfId="0"/>
    <cellStyle name="SUBITENS 2 9 2 2 5" xfId="0"/>
    <cellStyle name="SUBITENS 2 9 2 2 6" xfId="0"/>
    <cellStyle name="SUBITENS 2 9 2 2 7" xfId="0"/>
    <cellStyle name="SUBITENS 2 9 2 2 8" xfId="0"/>
    <cellStyle name="SUBITENS 2 9 2 2 9" xfId="0"/>
    <cellStyle name="SUBITENS 2 9 2 3" xfId="0"/>
    <cellStyle name="SUBITENS 2 9 2 3 2" xfId="0"/>
    <cellStyle name="SUBITENS 2 9 2 3 3" xfId="0"/>
    <cellStyle name="SUBITENS 2 9 2 3 4" xfId="0"/>
    <cellStyle name="SUBITENS 2 9 2 3 5" xfId="0"/>
    <cellStyle name="SUBITENS 2 9 2 3 6" xfId="0"/>
    <cellStyle name="SUBITENS 2 9 2 3 7" xfId="0"/>
    <cellStyle name="SUBITENS 2 9 2 3 8" xfId="0"/>
    <cellStyle name="SUBITENS 2 9 2 3 9" xfId="0"/>
    <cellStyle name="SUBITENS 2 9 2 4" xfId="0"/>
    <cellStyle name="SUBITENS 2 9 2 5" xfId="0"/>
    <cellStyle name="SUBITENS 2 9 2 6" xfId="0"/>
    <cellStyle name="SUBITENS 2 9 2 7" xfId="0"/>
    <cellStyle name="SUBITENS 2 9 2 8" xfId="0"/>
    <cellStyle name="SUBITENS 2 9 2 9" xfId="0"/>
    <cellStyle name="SUBITENS 2 9 3" xfId="0"/>
    <cellStyle name="SUBITENS 2 9 3 10" xfId="0"/>
    <cellStyle name="SUBITENS 2 9 3 2" xfId="0"/>
    <cellStyle name="SUBITENS 2 9 3 2 2" xfId="0"/>
    <cellStyle name="SUBITENS 2 9 3 2 2 2" xfId="0"/>
    <cellStyle name="SUBITENS 2 9 3 2 2 3" xfId="0"/>
    <cellStyle name="SUBITENS 2 9 3 2 2 4" xfId="0"/>
    <cellStyle name="SUBITENS 2 9 3 2 2 5" xfId="0"/>
    <cellStyle name="SUBITENS 2 9 3 2 2 6" xfId="0"/>
    <cellStyle name="SUBITENS 2 9 3 2 2 7" xfId="0"/>
    <cellStyle name="SUBITENS 2 9 3 2 2 8" xfId="0"/>
    <cellStyle name="SUBITENS 2 9 3 2 2 9" xfId="0"/>
    <cellStyle name="SUBITENS 2 9 3 2 3" xfId="0"/>
    <cellStyle name="SUBITENS 2 9 3 2 4" xfId="0"/>
    <cellStyle name="SUBITENS 2 9 3 2 5" xfId="0"/>
    <cellStyle name="SUBITENS 2 9 3 2 6" xfId="0"/>
    <cellStyle name="SUBITENS 2 9 3 2 7" xfId="0"/>
    <cellStyle name="SUBITENS 2 9 3 2 8" xfId="0"/>
    <cellStyle name="SUBITENS 2 9 3 2 9" xfId="0"/>
    <cellStyle name="SUBITENS 2 9 3 3" xfId="0"/>
    <cellStyle name="SUBITENS 2 9 3 3 2" xfId="0"/>
    <cellStyle name="SUBITENS 2 9 3 3 3" xfId="0"/>
    <cellStyle name="SUBITENS 2 9 3 3 4" xfId="0"/>
    <cellStyle name="SUBITENS 2 9 3 3 5" xfId="0"/>
    <cellStyle name="SUBITENS 2 9 3 3 6" xfId="0"/>
    <cellStyle name="SUBITENS 2 9 3 3 7" xfId="0"/>
    <cellStyle name="SUBITENS 2 9 3 3 8" xfId="0"/>
    <cellStyle name="SUBITENS 2 9 3 3 9" xfId="0"/>
    <cellStyle name="SUBITENS 2 9 3 4" xfId="0"/>
    <cellStyle name="SUBITENS 2 9 3 5" xfId="0"/>
    <cellStyle name="SUBITENS 2 9 3 6" xfId="0"/>
    <cellStyle name="SUBITENS 2 9 3 7" xfId="0"/>
    <cellStyle name="SUBITENS 2 9 3 8" xfId="0"/>
    <cellStyle name="SUBITENS 2 9 3 9" xfId="0"/>
    <cellStyle name="SUBITENS 2 9 4" xfId="0"/>
    <cellStyle name="SUBITENS 2 9 4 10" xfId="0"/>
    <cellStyle name="SUBITENS 2 9 4 2" xfId="0"/>
    <cellStyle name="SUBITENS 2 9 4 2 2" xfId="0"/>
    <cellStyle name="SUBITENS 2 9 4 2 2 2" xfId="0"/>
    <cellStyle name="SUBITENS 2 9 4 2 2 3" xfId="0"/>
    <cellStyle name="SUBITENS 2 9 4 2 2 4" xfId="0"/>
    <cellStyle name="SUBITENS 2 9 4 2 2 5" xfId="0"/>
    <cellStyle name="SUBITENS 2 9 4 2 2 6" xfId="0"/>
    <cellStyle name="SUBITENS 2 9 4 2 2 7" xfId="0"/>
    <cellStyle name="SUBITENS 2 9 4 2 2 8" xfId="0"/>
    <cellStyle name="SUBITENS 2 9 4 2 2 9" xfId="0"/>
    <cellStyle name="SUBITENS 2 9 4 2 3" xfId="0"/>
    <cellStyle name="SUBITENS 2 9 4 2 4" xfId="0"/>
    <cellStyle name="SUBITENS 2 9 4 2 5" xfId="0"/>
    <cellStyle name="SUBITENS 2 9 4 2 6" xfId="0"/>
    <cellStyle name="SUBITENS 2 9 4 2 7" xfId="0"/>
    <cellStyle name="SUBITENS 2 9 4 2 8" xfId="0"/>
    <cellStyle name="SUBITENS 2 9 4 2 9" xfId="0"/>
    <cellStyle name="SUBITENS 2 9 4 3" xfId="0"/>
    <cellStyle name="SUBITENS 2 9 4 3 2" xfId="0"/>
    <cellStyle name="SUBITENS 2 9 4 3 3" xfId="0"/>
    <cellStyle name="SUBITENS 2 9 4 3 4" xfId="0"/>
    <cellStyle name="SUBITENS 2 9 4 3 5" xfId="0"/>
    <cellStyle name="SUBITENS 2 9 4 3 6" xfId="0"/>
    <cellStyle name="SUBITENS 2 9 4 3 7" xfId="0"/>
    <cellStyle name="SUBITENS 2 9 4 3 8" xfId="0"/>
    <cellStyle name="SUBITENS 2 9 4 3 9" xfId="0"/>
    <cellStyle name="SUBITENS 2 9 4 4" xfId="0"/>
    <cellStyle name="SUBITENS 2 9 4 5" xfId="0"/>
    <cellStyle name="SUBITENS 2 9 4 6" xfId="0"/>
    <cellStyle name="SUBITENS 2 9 4 7" xfId="0"/>
    <cellStyle name="SUBITENS 2 9 4 8" xfId="0"/>
    <cellStyle name="SUBITENS 2 9 4 9" xfId="0"/>
    <cellStyle name="SUBITENS 2 9 5" xfId="0"/>
    <cellStyle name="SUBITENS 2 9 5 2" xfId="0"/>
    <cellStyle name="SUBITENS 2 9 5 2 2" xfId="0"/>
    <cellStyle name="SUBITENS 2 9 5 2 3" xfId="0"/>
    <cellStyle name="SUBITENS 2 9 5 2 4" xfId="0"/>
    <cellStyle name="SUBITENS 2 9 5 2 5" xfId="0"/>
    <cellStyle name="SUBITENS 2 9 5 2 6" xfId="0"/>
    <cellStyle name="SUBITENS 2 9 5 2 7" xfId="0"/>
    <cellStyle name="SUBITENS 2 9 5 2 8" xfId="0"/>
    <cellStyle name="SUBITENS 2 9 5 2 9" xfId="0"/>
    <cellStyle name="SUBITENS 2 9 5 3" xfId="0"/>
    <cellStyle name="SUBITENS 2 9 5 4" xfId="0"/>
    <cellStyle name="SUBITENS 2 9 5 5" xfId="0"/>
    <cellStyle name="SUBITENS 2 9 5 6" xfId="0"/>
    <cellStyle name="SUBITENS 2 9 5 7" xfId="0"/>
    <cellStyle name="SUBITENS 2 9 5 8" xfId="0"/>
    <cellStyle name="SUBITENS 2 9 5 9" xfId="0"/>
    <cellStyle name="SUBITENS 2 9 6" xfId="0"/>
    <cellStyle name="SUBITENS 2 9 6 2" xfId="0"/>
    <cellStyle name="SUBITENS 2 9 6 3" xfId="0"/>
    <cellStyle name="SUBITENS 2 9 6 4" xfId="0"/>
    <cellStyle name="SUBITENS 2 9 6 5" xfId="0"/>
    <cellStyle name="SUBITENS 2 9 6 6" xfId="0"/>
    <cellStyle name="SUBITENS 2 9 6 7" xfId="0"/>
    <cellStyle name="SUBITENS 2 9 6 8" xfId="0"/>
    <cellStyle name="SUBITENS 2 9 6 9" xfId="0"/>
    <cellStyle name="SUBITENS 2 9 7" xfId="0"/>
    <cellStyle name="SUBITENS 2 9 8" xfId="0"/>
    <cellStyle name="SUBITENS 2 9 9" xfId="0"/>
    <cellStyle name="SUBITENS 20" xfId="0"/>
    <cellStyle name="SUBITENS 21" xfId="0"/>
    <cellStyle name="SUBITENS 22" xfId="0"/>
    <cellStyle name="SUBITENS 23" xfId="0"/>
    <cellStyle name="SUBITENS 24" xfId="0"/>
    <cellStyle name="SUBITENS 25" xfId="0"/>
    <cellStyle name="SUBITENS 26" xfId="0"/>
    <cellStyle name="SUBITENS 3" xfId="0"/>
    <cellStyle name="SUBITENS 3 10" xfId="0"/>
    <cellStyle name="SUBITENS 3 10 10" xfId="0"/>
    <cellStyle name="SUBITENS 3 10 11" xfId="0"/>
    <cellStyle name="SUBITENS 3 10 12" xfId="0"/>
    <cellStyle name="SUBITENS 3 10 13" xfId="0"/>
    <cellStyle name="SUBITENS 3 10 2" xfId="0"/>
    <cellStyle name="SUBITENS 3 10 2 10" xfId="0"/>
    <cellStyle name="SUBITENS 3 10 2 2" xfId="0"/>
    <cellStyle name="SUBITENS 3 10 2 2 2" xfId="0"/>
    <cellStyle name="SUBITENS 3 10 2 2 2 2" xfId="0"/>
    <cellStyle name="SUBITENS 3 10 2 2 2 3" xfId="0"/>
    <cellStyle name="SUBITENS 3 10 2 2 2 4" xfId="0"/>
    <cellStyle name="SUBITENS 3 10 2 2 2 5" xfId="0"/>
    <cellStyle name="SUBITENS 3 10 2 2 2 6" xfId="0"/>
    <cellStyle name="SUBITENS 3 10 2 2 2 7" xfId="0"/>
    <cellStyle name="SUBITENS 3 10 2 2 2 8" xfId="0"/>
    <cellStyle name="SUBITENS 3 10 2 2 2 9" xfId="0"/>
    <cellStyle name="SUBITENS 3 10 2 2 3" xfId="0"/>
    <cellStyle name="SUBITENS 3 10 2 2 4" xfId="0"/>
    <cellStyle name="SUBITENS 3 10 2 2 5" xfId="0"/>
    <cellStyle name="SUBITENS 3 10 2 2 6" xfId="0"/>
    <cellStyle name="SUBITENS 3 10 2 2 7" xfId="0"/>
    <cellStyle name="SUBITENS 3 10 2 2 8" xfId="0"/>
    <cellStyle name="SUBITENS 3 10 2 2 9" xfId="0"/>
    <cellStyle name="SUBITENS 3 10 2 3" xfId="0"/>
    <cellStyle name="SUBITENS 3 10 2 3 2" xfId="0"/>
    <cellStyle name="SUBITENS 3 10 2 3 3" xfId="0"/>
    <cellStyle name="SUBITENS 3 10 2 3 4" xfId="0"/>
    <cellStyle name="SUBITENS 3 10 2 3 5" xfId="0"/>
    <cellStyle name="SUBITENS 3 10 2 3 6" xfId="0"/>
    <cellStyle name="SUBITENS 3 10 2 3 7" xfId="0"/>
    <cellStyle name="SUBITENS 3 10 2 3 8" xfId="0"/>
    <cellStyle name="SUBITENS 3 10 2 3 9" xfId="0"/>
    <cellStyle name="SUBITENS 3 10 2 4" xfId="0"/>
    <cellStyle name="SUBITENS 3 10 2 5" xfId="0"/>
    <cellStyle name="SUBITENS 3 10 2 6" xfId="0"/>
    <cellStyle name="SUBITENS 3 10 2 7" xfId="0"/>
    <cellStyle name="SUBITENS 3 10 2 8" xfId="0"/>
    <cellStyle name="SUBITENS 3 10 2 9" xfId="0"/>
    <cellStyle name="SUBITENS 3 10 3" xfId="0"/>
    <cellStyle name="SUBITENS 3 10 3 10" xfId="0"/>
    <cellStyle name="SUBITENS 3 10 3 2" xfId="0"/>
    <cellStyle name="SUBITENS 3 10 3 2 2" xfId="0"/>
    <cellStyle name="SUBITENS 3 10 3 2 2 2" xfId="0"/>
    <cellStyle name="SUBITENS 3 10 3 2 2 3" xfId="0"/>
    <cellStyle name="SUBITENS 3 10 3 2 2 4" xfId="0"/>
    <cellStyle name="SUBITENS 3 10 3 2 2 5" xfId="0"/>
    <cellStyle name="SUBITENS 3 10 3 2 2 6" xfId="0"/>
    <cellStyle name="SUBITENS 3 10 3 2 2 7" xfId="0"/>
    <cellStyle name="SUBITENS 3 10 3 2 2 8" xfId="0"/>
    <cellStyle name="SUBITENS 3 10 3 2 2 9" xfId="0"/>
    <cellStyle name="SUBITENS 3 10 3 2 3" xfId="0"/>
    <cellStyle name="SUBITENS 3 10 3 2 4" xfId="0"/>
    <cellStyle name="SUBITENS 3 10 3 2 5" xfId="0"/>
    <cellStyle name="SUBITENS 3 10 3 2 6" xfId="0"/>
    <cellStyle name="SUBITENS 3 10 3 2 7" xfId="0"/>
    <cellStyle name="SUBITENS 3 10 3 2 8" xfId="0"/>
    <cellStyle name="SUBITENS 3 10 3 2 9" xfId="0"/>
    <cellStyle name="SUBITENS 3 10 3 3" xfId="0"/>
    <cellStyle name="SUBITENS 3 10 3 3 2" xfId="0"/>
    <cellStyle name="SUBITENS 3 10 3 3 3" xfId="0"/>
    <cellStyle name="SUBITENS 3 10 3 3 4" xfId="0"/>
    <cellStyle name="SUBITENS 3 10 3 3 5" xfId="0"/>
    <cellStyle name="SUBITENS 3 10 3 3 6" xfId="0"/>
    <cellStyle name="SUBITENS 3 10 3 3 7" xfId="0"/>
    <cellStyle name="SUBITENS 3 10 3 3 8" xfId="0"/>
    <cellStyle name="SUBITENS 3 10 3 3 9" xfId="0"/>
    <cellStyle name="SUBITENS 3 10 3 4" xfId="0"/>
    <cellStyle name="SUBITENS 3 10 3 5" xfId="0"/>
    <cellStyle name="SUBITENS 3 10 3 6" xfId="0"/>
    <cellStyle name="SUBITENS 3 10 3 7" xfId="0"/>
    <cellStyle name="SUBITENS 3 10 3 8" xfId="0"/>
    <cellStyle name="SUBITENS 3 10 3 9" xfId="0"/>
    <cellStyle name="SUBITENS 3 10 4" xfId="0"/>
    <cellStyle name="SUBITENS 3 10 4 10" xfId="0"/>
    <cellStyle name="SUBITENS 3 10 4 2" xfId="0"/>
    <cellStyle name="SUBITENS 3 10 4 2 2" xfId="0"/>
    <cellStyle name="SUBITENS 3 10 4 2 2 2" xfId="0"/>
    <cellStyle name="SUBITENS 3 10 4 2 2 3" xfId="0"/>
    <cellStyle name="SUBITENS 3 10 4 2 2 4" xfId="0"/>
    <cellStyle name="SUBITENS 3 10 4 2 2 5" xfId="0"/>
    <cellStyle name="SUBITENS 3 10 4 2 2 6" xfId="0"/>
    <cellStyle name="SUBITENS 3 10 4 2 2 7" xfId="0"/>
    <cellStyle name="SUBITENS 3 10 4 2 2 8" xfId="0"/>
    <cellStyle name="SUBITENS 3 10 4 2 2 9" xfId="0"/>
    <cellStyle name="SUBITENS 3 10 4 2 3" xfId="0"/>
    <cellStyle name="SUBITENS 3 10 4 2 4" xfId="0"/>
    <cellStyle name="SUBITENS 3 10 4 2 5" xfId="0"/>
    <cellStyle name="SUBITENS 3 10 4 2 6" xfId="0"/>
    <cellStyle name="SUBITENS 3 10 4 2 7" xfId="0"/>
    <cellStyle name="SUBITENS 3 10 4 2 8" xfId="0"/>
    <cellStyle name="SUBITENS 3 10 4 2 9" xfId="0"/>
    <cellStyle name="SUBITENS 3 10 4 3" xfId="0"/>
    <cellStyle name="SUBITENS 3 10 4 3 2" xfId="0"/>
    <cellStyle name="SUBITENS 3 10 4 3 3" xfId="0"/>
    <cellStyle name="SUBITENS 3 10 4 3 4" xfId="0"/>
    <cellStyle name="SUBITENS 3 10 4 3 5" xfId="0"/>
    <cellStyle name="SUBITENS 3 10 4 3 6" xfId="0"/>
    <cellStyle name="SUBITENS 3 10 4 3 7" xfId="0"/>
    <cellStyle name="SUBITENS 3 10 4 3 8" xfId="0"/>
    <cellStyle name="SUBITENS 3 10 4 3 9" xfId="0"/>
    <cellStyle name="SUBITENS 3 10 4 4" xfId="0"/>
    <cellStyle name="SUBITENS 3 10 4 5" xfId="0"/>
    <cellStyle name="SUBITENS 3 10 4 6" xfId="0"/>
    <cellStyle name="SUBITENS 3 10 4 7" xfId="0"/>
    <cellStyle name="SUBITENS 3 10 4 8" xfId="0"/>
    <cellStyle name="SUBITENS 3 10 4 9" xfId="0"/>
    <cellStyle name="SUBITENS 3 10 5" xfId="0"/>
    <cellStyle name="SUBITENS 3 10 5 2" xfId="0"/>
    <cellStyle name="SUBITENS 3 10 5 2 2" xfId="0"/>
    <cellStyle name="SUBITENS 3 10 5 2 3" xfId="0"/>
    <cellStyle name="SUBITENS 3 10 5 2 4" xfId="0"/>
    <cellStyle name="SUBITENS 3 10 5 2 5" xfId="0"/>
    <cellStyle name="SUBITENS 3 10 5 2 6" xfId="0"/>
    <cellStyle name="SUBITENS 3 10 5 2 7" xfId="0"/>
    <cellStyle name="SUBITENS 3 10 5 2 8" xfId="0"/>
    <cellStyle name="SUBITENS 3 10 5 2 9" xfId="0"/>
    <cellStyle name="SUBITENS 3 10 5 3" xfId="0"/>
    <cellStyle name="SUBITENS 3 10 5 4" xfId="0"/>
    <cellStyle name="SUBITENS 3 10 5 5" xfId="0"/>
    <cellStyle name="SUBITENS 3 10 5 6" xfId="0"/>
    <cellStyle name="SUBITENS 3 10 5 7" xfId="0"/>
    <cellStyle name="SUBITENS 3 10 5 8" xfId="0"/>
    <cellStyle name="SUBITENS 3 10 5 9" xfId="0"/>
    <cellStyle name="SUBITENS 3 10 6" xfId="0"/>
    <cellStyle name="SUBITENS 3 10 6 2" xfId="0"/>
    <cellStyle name="SUBITENS 3 10 6 3" xfId="0"/>
    <cellStyle name="SUBITENS 3 10 6 4" xfId="0"/>
    <cellStyle name="SUBITENS 3 10 6 5" xfId="0"/>
    <cellStyle name="SUBITENS 3 10 6 6" xfId="0"/>
    <cellStyle name="SUBITENS 3 10 6 7" xfId="0"/>
    <cellStyle name="SUBITENS 3 10 6 8" xfId="0"/>
    <cellStyle name="SUBITENS 3 10 6 9" xfId="0"/>
    <cellStyle name="SUBITENS 3 10 7" xfId="0"/>
    <cellStyle name="SUBITENS 3 10 8" xfId="0"/>
    <cellStyle name="SUBITENS 3 10 9" xfId="0"/>
    <cellStyle name="SUBITENS 3 11" xfId="0"/>
    <cellStyle name="SUBITENS 3 11 10" xfId="0"/>
    <cellStyle name="SUBITENS 3 11 11" xfId="0"/>
    <cellStyle name="SUBITENS 3 11 12" xfId="0"/>
    <cellStyle name="SUBITENS 3 11 2" xfId="0"/>
    <cellStyle name="SUBITENS 3 11 2 10" xfId="0"/>
    <cellStyle name="SUBITENS 3 11 2 2" xfId="0"/>
    <cellStyle name="SUBITENS 3 11 2 2 2" xfId="0"/>
    <cellStyle name="SUBITENS 3 11 2 2 2 2" xfId="0"/>
    <cellStyle name="SUBITENS 3 11 2 2 2 3" xfId="0"/>
    <cellStyle name="SUBITENS 3 11 2 2 2 4" xfId="0"/>
    <cellStyle name="SUBITENS 3 11 2 2 2 5" xfId="0"/>
    <cellStyle name="SUBITENS 3 11 2 2 2 6" xfId="0"/>
    <cellStyle name="SUBITENS 3 11 2 2 2 7" xfId="0"/>
    <cellStyle name="SUBITENS 3 11 2 2 2 8" xfId="0"/>
    <cellStyle name="SUBITENS 3 11 2 2 2 9" xfId="0"/>
    <cellStyle name="SUBITENS 3 11 2 2 3" xfId="0"/>
    <cellStyle name="SUBITENS 3 11 2 2 4" xfId="0"/>
    <cellStyle name="SUBITENS 3 11 2 2 5" xfId="0"/>
    <cellStyle name="SUBITENS 3 11 2 2 6" xfId="0"/>
    <cellStyle name="SUBITENS 3 11 2 2 7" xfId="0"/>
    <cellStyle name="SUBITENS 3 11 2 2 8" xfId="0"/>
    <cellStyle name="SUBITENS 3 11 2 2 9" xfId="0"/>
    <cellStyle name="SUBITENS 3 11 2 3" xfId="0"/>
    <cellStyle name="SUBITENS 3 11 2 3 2" xfId="0"/>
    <cellStyle name="SUBITENS 3 11 2 3 3" xfId="0"/>
    <cellStyle name="SUBITENS 3 11 2 3 4" xfId="0"/>
    <cellStyle name="SUBITENS 3 11 2 3 5" xfId="0"/>
    <cellStyle name="SUBITENS 3 11 2 3 6" xfId="0"/>
    <cellStyle name="SUBITENS 3 11 2 3 7" xfId="0"/>
    <cellStyle name="SUBITENS 3 11 2 3 8" xfId="0"/>
    <cellStyle name="SUBITENS 3 11 2 3 9" xfId="0"/>
    <cellStyle name="SUBITENS 3 11 2 4" xfId="0"/>
    <cellStyle name="SUBITENS 3 11 2 5" xfId="0"/>
    <cellStyle name="SUBITENS 3 11 2 6" xfId="0"/>
    <cellStyle name="SUBITENS 3 11 2 7" xfId="0"/>
    <cellStyle name="SUBITENS 3 11 2 8" xfId="0"/>
    <cellStyle name="SUBITENS 3 11 2 9" xfId="0"/>
    <cellStyle name="SUBITENS 3 11 3" xfId="0"/>
    <cellStyle name="SUBITENS 3 11 3 10" xfId="0"/>
    <cellStyle name="SUBITENS 3 11 3 2" xfId="0"/>
    <cellStyle name="SUBITENS 3 11 3 2 2" xfId="0"/>
    <cellStyle name="SUBITENS 3 11 3 2 2 2" xfId="0"/>
    <cellStyle name="SUBITENS 3 11 3 2 2 3" xfId="0"/>
    <cellStyle name="SUBITENS 3 11 3 2 2 4" xfId="0"/>
    <cellStyle name="SUBITENS 3 11 3 2 2 5" xfId="0"/>
    <cellStyle name="SUBITENS 3 11 3 2 2 6" xfId="0"/>
    <cellStyle name="SUBITENS 3 11 3 2 2 7" xfId="0"/>
    <cellStyle name="SUBITENS 3 11 3 2 2 8" xfId="0"/>
    <cellStyle name="SUBITENS 3 11 3 2 2 9" xfId="0"/>
    <cellStyle name="SUBITENS 3 11 3 2 3" xfId="0"/>
    <cellStyle name="SUBITENS 3 11 3 2 4" xfId="0"/>
    <cellStyle name="SUBITENS 3 11 3 2 5" xfId="0"/>
    <cellStyle name="SUBITENS 3 11 3 2 6" xfId="0"/>
    <cellStyle name="SUBITENS 3 11 3 2 7" xfId="0"/>
    <cellStyle name="SUBITENS 3 11 3 2 8" xfId="0"/>
    <cellStyle name="SUBITENS 3 11 3 2 9" xfId="0"/>
    <cellStyle name="SUBITENS 3 11 3 3" xfId="0"/>
    <cellStyle name="SUBITENS 3 11 3 3 2" xfId="0"/>
    <cellStyle name="SUBITENS 3 11 3 3 3" xfId="0"/>
    <cellStyle name="SUBITENS 3 11 3 3 4" xfId="0"/>
    <cellStyle name="SUBITENS 3 11 3 3 5" xfId="0"/>
    <cellStyle name="SUBITENS 3 11 3 3 6" xfId="0"/>
    <cellStyle name="SUBITENS 3 11 3 3 7" xfId="0"/>
    <cellStyle name="SUBITENS 3 11 3 3 8" xfId="0"/>
    <cellStyle name="SUBITENS 3 11 3 3 9" xfId="0"/>
    <cellStyle name="SUBITENS 3 11 3 4" xfId="0"/>
    <cellStyle name="SUBITENS 3 11 3 5" xfId="0"/>
    <cellStyle name="SUBITENS 3 11 3 6" xfId="0"/>
    <cellStyle name="SUBITENS 3 11 3 7" xfId="0"/>
    <cellStyle name="SUBITENS 3 11 3 8" xfId="0"/>
    <cellStyle name="SUBITENS 3 11 3 9" xfId="0"/>
    <cellStyle name="SUBITENS 3 11 4" xfId="0"/>
    <cellStyle name="SUBITENS 3 11 4 2" xfId="0"/>
    <cellStyle name="SUBITENS 3 11 4 2 2" xfId="0"/>
    <cellStyle name="SUBITENS 3 11 4 2 3" xfId="0"/>
    <cellStyle name="SUBITENS 3 11 4 2 4" xfId="0"/>
    <cellStyle name="SUBITENS 3 11 4 2 5" xfId="0"/>
    <cellStyle name="SUBITENS 3 11 4 2 6" xfId="0"/>
    <cellStyle name="SUBITENS 3 11 4 2 7" xfId="0"/>
    <cellStyle name="SUBITENS 3 11 4 2 8" xfId="0"/>
    <cellStyle name="SUBITENS 3 11 4 2 9" xfId="0"/>
    <cellStyle name="SUBITENS 3 11 4 3" xfId="0"/>
    <cellStyle name="SUBITENS 3 11 4 4" xfId="0"/>
    <cellStyle name="SUBITENS 3 11 4 5" xfId="0"/>
    <cellStyle name="SUBITENS 3 11 4 6" xfId="0"/>
    <cellStyle name="SUBITENS 3 11 4 7" xfId="0"/>
    <cellStyle name="SUBITENS 3 11 4 8" xfId="0"/>
    <cellStyle name="SUBITENS 3 11 4 9" xfId="0"/>
    <cellStyle name="SUBITENS 3 11 5" xfId="0"/>
    <cellStyle name="SUBITENS 3 11 5 2" xfId="0"/>
    <cellStyle name="SUBITENS 3 11 5 3" xfId="0"/>
    <cellStyle name="SUBITENS 3 11 5 4" xfId="0"/>
    <cellStyle name="SUBITENS 3 11 5 5" xfId="0"/>
    <cellStyle name="SUBITENS 3 11 5 6" xfId="0"/>
    <cellStyle name="SUBITENS 3 11 5 7" xfId="0"/>
    <cellStyle name="SUBITENS 3 11 5 8" xfId="0"/>
    <cellStyle name="SUBITENS 3 11 5 9" xfId="0"/>
    <cellStyle name="SUBITENS 3 11 6" xfId="0"/>
    <cellStyle name="SUBITENS 3 11 7" xfId="0"/>
    <cellStyle name="SUBITENS 3 11 8" xfId="0"/>
    <cellStyle name="SUBITENS 3 11 9" xfId="0"/>
    <cellStyle name="SUBITENS 3 12" xfId="0"/>
    <cellStyle name="SUBITENS 3 12 10" xfId="0"/>
    <cellStyle name="SUBITENS 3 12 11" xfId="0"/>
    <cellStyle name="SUBITENS 3 12 12" xfId="0"/>
    <cellStyle name="SUBITENS 3 12 2" xfId="0"/>
    <cellStyle name="SUBITENS 3 12 2 10" xfId="0"/>
    <cellStyle name="SUBITENS 3 12 2 2" xfId="0"/>
    <cellStyle name="SUBITENS 3 12 2 2 2" xfId="0"/>
    <cellStyle name="SUBITENS 3 12 2 2 2 2" xfId="0"/>
    <cellStyle name="SUBITENS 3 12 2 2 2 3" xfId="0"/>
    <cellStyle name="SUBITENS 3 12 2 2 2 4" xfId="0"/>
    <cellStyle name="SUBITENS 3 12 2 2 2 5" xfId="0"/>
    <cellStyle name="SUBITENS 3 12 2 2 2 6" xfId="0"/>
    <cellStyle name="SUBITENS 3 12 2 2 2 7" xfId="0"/>
    <cellStyle name="SUBITENS 3 12 2 2 2 8" xfId="0"/>
    <cellStyle name="SUBITENS 3 12 2 2 2 9" xfId="0"/>
    <cellStyle name="SUBITENS 3 12 2 2 3" xfId="0"/>
    <cellStyle name="SUBITENS 3 12 2 2 4" xfId="0"/>
    <cellStyle name="SUBITENS 3 12 2 2 5" xfId="0"/>
    <cellStyle name="SUBITENS 3 12 2 2 6" xfId="0"/>
    <cellStyle name="SUBITENS 3 12 2 2 7" xfId="0"/>
    <cellStyle name="SUBITENS 3 12 2 2 8" xfId="0"/>
    <cellStyle name="SUBITENS 3 12 2 2 9" xfId="0"/>
    <cellStyle name="SUBITENS 3 12 2 3" xfId="0"/>
    <cellStyle name="SUBITENS 3 12 2 3 2" xfId="0"/>
    <cellStyle name="SUBITENS 3 12 2 3 3" xfId="0"/>
    <cellStyle name="SUBITENS 3 12 2 3 4" xfId="0"/>
    <cellStyle name="SUBITENS 3 12 2 3 5" xfId="0"/>
    <cellStyle name="SUBITENS 3 12 2 3 6" xfId="0"/>
    <cellStyle name="SUBITENS 3 12 2 3 7" xfId="0"/>
    <cellStyle name="SUBITENS 3 12 2 3 8" xfId="0"/>
    <cellStyle name="SUBITENS 3 12 2 3 9" xfId="0"/>
    <cellStyle name="SUBITENS 3 12 2 4" xfId="0"/>
    <cellStyle name="SUBITENS 3 12 2 5" xfId="0"/>
    <cellStyle name="SUBITENS 3 12 2 6" xfId="0"/>
    <cellStyle name="SUBITENS 3 12 2 7" xfId="0"/>
    <cellStyle name="SUBITENS 3 12 2 8" xfId="0"/>
    <cellStyle name="SUBITENS 3 12 2 9" xfId="0"/>
    <cellStyle name="SUBITENS 3 12 3" xfId="0"/>
    <cellStyle name="SUBITENS 3 12 3 10" xfId="0"/>
    <cellStyle name="SUBITENS 3 12 3 2" xfId="0"/>
    <cellStyle name="SUBITENS 3 12 3 2 2" xfId="0"/>
    <cellStyle name="SUBITENS 3 12 3 2 2 2" xfId="0"/>
    <cellStyle name="SUBITENS 3 12 3 2 2 3" xfId="0"/>
    <cellStyle name="SUBITENS 3 12 3 2 2 4" xfId="0"/>
    <cellStyle name="SUBITENS 3 12 3 2 2 5" xfId="0"/>
    <cellStyle name="SUBITENS 3 12 3 2 2 6" xfId="0"/>
    <cellStyle name="SUBITENS 3 12 3 2 2 7" xfId="0"/>
    <cellStyle name="SUBITENS 3 12 3 2 2 8" xfId="0"/>
    <cellStyle name="SUBITENS 3 12 3 2 2 9" xfId="0"/>
    <cellStyle name="SUBITENS 3 12 3 2 3" xfId="0"/>
    <cellStyle name="SUBITENS 3 12 3 2 4" xfId="0"/>
    <cellStyle name="SUBITENS 3 12 3 2 5" xfId="0"/>
    <cellStyle name="SUBITENS 3 12 3 2 6" xfId="0"/>
    <cellStyle name="SUBITENS 3 12 3 2 7" xfId="0"/>
    <cellStyle name="SUBITENS 3 12 3 2 8" xfId="0"/>
    <cellStyle name="SUBITENS 3 12 3 2 9" xfId="0"/>
    <cellStyle name="SUBITENS 3 12 3 3" xfId="0"/>
    <cellStyle name="SUBITENS 3 12 3 3 2" xfId="0"/>
    <cellStyle name="SUBITENS 3 12 3 3 3" xfId="0"/>
    <cellStyle name="SUBITENS 3 12 3 3 4" xfId="0"/>
    <cellStyle name="SUBITENS 3 12 3 3 5" xfId="0"/>
    <cellStyle name="SUBITENS 3 12 3 3 6" xfId="0"/>
    <cellStyle name="SUBITENS 3 12 3 3 7" xfId="0"/>
    <cellStyle name="SUBITENS 3 12 3 3 8" xfId="0"/>
    <cellStyle name="SUBITENS 3 12 3 3 9" xfId="0"/>
    <cellStyle name="SUBITENS 3 12 3 4" xfId="0"/>
    <cellStyle name="SUBITENS 3 12 3 5" xfId="0"/>
    <cellStyle name="SUBITENS 3 12 3 6" xfId="0"/>
    <cellStyle name="SUBITENS 3 12 3 7" xfId="0"/>
    <cellStyle name="SUBITENS 3 12 3 8" xfId="0"/>
    <cellStyle name="SUBITENS 3 12 3 9" xfId="0"/>
    <cellStyle name="SUBITENS 3 12 4" xfId="0"/>
    <cellStyle name="SUBITENS 3 12 4 2" xfId="0"/>
    <cellStyle name="SUBITENS 3 12 4 2 2" xfId="0"/>
    <cellStyle name="SUBITENS 3 12 4 2 3" xfId="0"/>
    <cellStyle name="SUBITENS 3 12 4 2 4" xfId="0"/>
    <cellStyle name="SUBITENS 3 12 4 2 5" xfId="0"/>
    <cellStyle name="SUBITENS 3 12 4 2 6" xfId="0"/>
    <cellStyle name="SUBITENS 3 12 4 2 7" xfId="0"/>
    <cellStyle name="SUBITENS 3 12 4 2 8" xfId="0"/>
    <cellStyle name="SUBITENS 3 12 4 2 9" xfId="0"/>
    <cellStyle name="SUBITENS 3 12 4 3" xfId="0"/>
    <cellStyle name="SUBITENS 3 12 4 4" xfId="0"/>
    <cellStyle name="SUBITENS 3 12 4 5" xfId="0"/>
    <cellStyle name="SUBITENS 3 12 4 6" xfId="0"/>
    <cellStyle name="SUBITENS 3 12 4 7" xfId="0"/>
    <cellStyle name="SUBITENS 3 12 4 8" xfId="0"/>
    <cellStyle name="SUBITENS 3 12 4 9" xfId="0"/>
    <cellStyle name="SUBITENS 3 12 5" xfId="0"/>
    <cellStyle name="SUBITENS 3 12 5 2" xfId="0"/>
    <cellStyle name="SUBITENS 3 12 5 3" xfId="0"/>
    <cellStyle name="SUBITENS 3 12 5 4" xfId="0"/>
    <cellStyle name="SUBITENS 3 12 5 5" xfId="0"/>
    <cellStyle name="SUBITENS 3 12 5 6" xfId="0"/>
    <cellStyle name="SUBITENS 3 12 5 7" xfId="0"/>
    <cellStyle name="SUBITENS 3 12 5 8" xfId="0"/>
    <cellStyle name="SUBITENS 3 12 5 9" xfId="0"/>
    <cellStyle name="SUBITENS 3 12 6" xfId="0"/>
    <cellStyle name="SUBITENS 3 12 7" xfId="0"/>
    <cellStyle name="SUBITENS 3 12 8" xfId="0"/>
    <cellStyle name="SUBITENS 3 12 9" xfId="0"/>
    <cellStyle name="SUBITENS 3 13" xfId="0"/>
    <cellStyle name="SUBITENS 3 13 10" xfId="0"/>
    <cellStyle name="SUBITENS 3 13 2" xfId="0"/>
    <cellStyle name="SUBITENS 3 13 2 2" xfId="0"/>
    <cellStyle name="SUBITENS 3 13 2 2 2" xfId="0"/>
    <cellStyle name="SUBITENS 3 13 2 2 3" xfId="0"/>
    <cellStyle name="SUBITENS 3 13 2 2 4" xfId="0"/>
    <cellStyle name="SUBITENS 3 13 2 2 5" xfId="0"/>
    <cellStyle name="SUBITENS 3 13 2 2 6" xfId="0"/>
    <cellStyle name="SUBITENS 3 13 2 2 7" xfId="0"/>
    <cellStyle name="SUBITENS 3 13 2 2 8" xfId="0"/>
    <cellStyle name="SUBITENS 3 13 2 2 9" xfId="0"/>
    <cellStyle name="SUBITENS 3 13 2 3" xfId="0"/>
    <cellStyle name="SUBITENS 3 13 2 4" xfId="0"/>
    <cellStyle name="SUBITENS 3 13 2 5" xfId="0"/>
    <cellStyle name="SUBITENS 3 13 2 6" xfId="0"/>
    <cellStyle name="SUBITENS 3 13 2 7" xfId="0"/>
    <cellStyle name="SUBITENS 3 13 2 8" xfId="0"/>
    <cellStyle name="SUBITENS 3 13 2 9" xfId="0"/>
    <cellStyle name="SUBITENS 3 13 3" xfId="0"/>
    <cellStyle name="SUBITENS 3 13 3 2" xfId="0"/>
    <cellStyle name="SUBITENS 3 13 3 3" xfId="0"/>
    <cellStyle name="SUBITENS 3 13 3 4" xfId="0"/>
    <cellStyle name="SUBITENS 3 13 3 5" xfId="0"/>
    <cellStyle name="SUBITENS 3 13 3 6" xfId="0"/>
    <cellStyle name="SUBITENS 3 13 3 7" xfId="0"/>
    <cellStyle name="SUBITENS 3 13 3 8" xfId="0"/>
    <cellStyle name="SUBITENS 3 13 3 9" xfId="0"/>
    <cellStyle name="SUBITENS 3 13 4" xfId="0"/>
    <cellStyle name="SUBITENS 3 13 5" xfId="0"/>
    <cellStyle name="SUBITENS 3 13 6" xfId="0"/>
    <cellStyle name="SUBITENS 3 13 7" xfId="0"/>
    <cellStyle name="SUBITENS 3 13 8" xfId="0"/>
    <cellStyle name="SUBITENS 3 13 9" xfId="0"/>
    <cellStyle name="SUBITENS 3 14" xfId="0"/>
    <cellStyle name="SUBITENS 3 14 10" xfId="0"/>
    <cellStyle name="SUBITENS 3 14 2" xfId="0"/>
    <cellStyle name="SUBITENS 3 14 2 2" xfId="0"/>
    <cellStyle name="SUBITENS 3 14 2 2 2" xfId="0"/>
    <cellStyle name="SUBITENS 3 14 2 2 3" xfId="0"/>
    <cellStyle name="SUBITENS 3 14 2 2 4" xfId="0"/>
    <cellStyle name="SUBITENS 3 14 2 2 5" xfId="0"/>
    <cellStyle name="SUBITENS 3 14 2 2 6" xfId="0"/>
    <cellStyle name="SUBITENS 3 14 2 2 7" xfId="0"/>
    <cellStyle name="SUBITENS 3 14 2 2 8" xfId="0"/>
    <cellStyle name="SUBITENS 3 14 2 2 9" xfId="0"/>
    <cellStyle name="SUBITENS 3 14 2 3" xfId="0"/>
    <cellStyle name="SUBITENS 3 14 2 4" xfId="0"/>
    <cellStyle name="SUBITENS 3 14 2 5" xfId="0"/>
    <cellStyle name="SUBITENS 3 14 2 6" xfId="0"/>
    <cellStyle name="SUBITENS 3 14 2 7" xfId="0"/>
    <cellStyle name="SUBITENS 3 14 2 8" xfId="0"/>
    <cellStyle name="SUBITENS 3 14 2 9" xfId="0"/>
    <cellStyle name="SUBITENS 3 14 3" xfId="0"/>
    <cellStyle name="SUBITENS 3 14 3 2" xfId="0"/>
    <cellStyle name="SUBITENS 3 14 3 3" xfId="0"/>
    <cellStyle name="SUBITENS 3 14 3 4" xfId="0"/>
    <cellStyle name="SUBITENS 3 14 3 5" xfId="0"/>
    <cellStyle name="SUBITENS 3 14 3 6" xfId="0"/>
    <cellStyle name="SUBITENS 3 14 3 7" xfId="0"/>
    <cellStyle name="SUBITENS 3 14 3 8" xfId="0"/>
    <cellStyle name="SUBITENS 3 14 3 9" xfId="0"/>
    <cellStyle name="SUBITENS 3 14 4" xfId="0"/>
    <cellStyle name="SUBITENS 3 14 5" xfId="0"/>
    <cellStyle name="SUBITENS 3 14 6" xfId="0"/>
    <cellStyle name="SUBITENS 3 14 7" xfId="0"/>
    <cellStyle name="SUBITENS 3 14 8" xfId="0"/>
    <cellStyle name="SUBITENS 3 14 9" xfId="0"/>
    <cellStyle name="SUBITENS 3 15" xfId="0"/>
    <cellStyle name="SUBITENS 3 15 10" xfId="0"/>
    <cellStyle name="SUBITENS 3 15 2" xfId="0"/>
    <cellStyle name="SUBITENS 3 15 2 2" xfId="0"/>
    <cellStyle name="SUBITENS 3 15 2 2 2" xfId="0"/>
    <cellStyle name="SUBITENS 3 15 2 2 3" xfId="0"/>
    <cellStyle name="SUBITENS 3 15 2 2 4" xfId="0"/>
    <cellStyle name="SUBITENS 3 15 2 2 5" xfId="0"/>
    <cellStyle name="SUBITENS 3 15 2 2 6" xfId="0"/>
    <cellStyle name="SUBITENS 3 15 2 2 7" xfId="0"/>
    <cellStyle name="SUBITENS 3 15 2 2 8" xfId="0"/>
    <cellStyle name="SUBITENS 3 15 2 2 9" xfId="0"/>
    <cellStyle name="SUBITENS 3 15 2 3" xfId="0"/>
    <cellStyle name="SUBITENS 3 15 2 4" xfId="0"/>
    <cellStyle name="SUBITENS 3 15 2 5" xfId="0"/>
    <cellStyle name="SUBITENS 3 15 2 6" xfId="0"/>
    <cellStyle name="SUBITENS 3 15 2 7" xfId="0"/>
    <cellStyle name="SUBITENS 3 15 2 8" xfId="0"/>
    <cellStyle name="SUBITENS 3 15 2 9" xfId="0"/>
    <cellStyle name="SUBITENS 3 15 3" xfId="0"/>
    <cellStyle name="SUBITENS 3 15 3 2" xfId="0"/>
    <cellStyle name="SUBITENS 3 15 3 3" xfId="0"/>
    <cellStyle name="SUBITENS 3 15 3 4" xfId="0"/>
    <cellStyle name="SUBITENS 3 15 3 5" xfId="0"/>
    <cellStyle name="SUBITENS 3 15 3 6" xfId="0"/>
    <cellStyle name="SUBITENS 3 15 3 7" xfId="0"/>
    <cellStyle name="SUBITENS 3 15 3 8" xfId="0"/>
    <cellStyle name="SUBITENS 3 15 3 9" xfId="0"/>
    <cellStyle name="SUBITENS 3 15 4" xfId="0"/>
    <cellStyle name="SUBITENS 3 15 5" xfId="0"/>
    <cellStyle name="SUBITENS 3 15 6" xfId="0"/>
    <cellStyle name="SUBITENS 3 15 7" xfId="0"/>
    <cellStyle name="SUBITENS 3 15 8" xfId="0"/>
    <cellStyle name="SUBITENS 3 15 9" xfId="0"/>
    <cellStyle name="SUBITENS 3 16" xfId="0"/>
    <cellStyle name="SUBITENS 3 16 2" xfId="0"/>
    <cellStyle name="SUBITENS 3 16 2 2" xfId="0"/>
    <cellStyle name="SUBITENS 3 16 2 3" xfId="0"/>
    <cellStyle name="SUBITENS 3 16 2 4" xfId="0"/>
    <cellStyle name="SUBITENS 3 16 2 5" xfId="0"/>
    <cellStyle name="SUBITENS 3 16 2 6" xfId="0"/>
    <cellStyle name="SUBITENS 3 16 2 7" xfId="0"/>
    <cellStyle name="SUBITENS 3 16 2 8" xfId="0"/>
    <cellStyle name="SUBITENS 3 16 2 9" xfId="0"/>
    <cellStyle name="SUBITENS 3 16 3" xfId="0"/>
    <cellStyle name="SUBITENS 3 16 4" xfId="0"/>
    <cellStyle name="SUBITENS 3 16 5" xfId="0"/>
    <cellStyle name="SUBITENS 3 16 6" xfId="0"/>
    <cellStyle name="SUBITENS 3 16 7" xfId="0"/>
    <cellStyle name="SUBITENS 3 16 8" xfId="0"/>
    <cellStyle name="SUBITENS 3 16 9" xfId="0"/>
    <cellStyle name="SUBITENS 3 17" xfId="0"/>
    <cellStyle name="SUBITENS 3 17 2" xfId="0"/>
    <cellStyle name="SUBITENS 3 17 3" xfId="0"/>
    <cellStyle name="SUBITENS 3 17 4" xfId="0"/>
    <cellStyle name="SUBITENS 3 17 5" xfId="0"/>
    <cellStyle name="SUBITENS 3 17 6" xfId="0"/>
    <cellStyle name="SUBITENS 3 17 7" xfId="0"/>
    <cellStyle name="SUBITENS 3 17 8" xfId="0"/>
    <cellStyle name="SUBITENS 3 18" xfId="0"/>
    <cellStyle name="SUBITENS 3 19" xfId="0"/>
    <cellStyle name="SUBITENS 3 2" xfId="0"/>
    <cellStyle name="SUBITENS 3 2 10" xfId="0"/>
    <cellStyle name="SUBITENS 3 2 11" xfId="0"/>
    <cellStyle name="SUBITENS 3 2 12" xfId="0"/>
    <cellStyle name="SUBITENS 3 2 13" xfId="0"/>
    <cellStyle name="SUBITENS 3 2 2" xfId="0"/>
    <cellStyle name="SUBITENS 3 2 2 10" xfId="0"/>
    <cellStyle name="SUBITENS 3 2 2 2" xfId="0"/>
    <cellStyle name="SUBITENS 3 2 2 2 2" xfId="0"/>
    <cellStyle name="SUBITENS 3 2 2 2 2 2" xfId="0"/>
    <cellStyle name="SUBITENS 3 2 2 2 2 3" xfId="0"/>
    <cellStyle name="SUBITENS 3 2 2 2 2 4" xfId="0"/>
    <cellStyle name="SUBITENS 3 2 2 2 2 5" xfId="0"/>
    <cellStyle name="SUBITENS 3 2 2 2 2 6" xfId="0"/>
    <cellStyle name="SUBITENS 3 2 2 2 2 7" xfId="0"/>
    <cellStyle name="SUBITENS 3 2 2 2 2 8" xfId="0"/>
    <cellStyle name="SUBITENS 3 2 2 2 2 9" xfId="0"/>
    <cellStyle name="SUBITENS 3 2 2 2 3" xfId="0"/>
    <cellStyle name="SUBITENS 3 2 2 2 4" xfId="0"/>
    <cellStyle name="SUBITENS 3 2 2 2 5" xfId="0"/>
    <cellStyle name="SUBITENS 3 2 2 2 6" xfId="0"/>
    <cellStyle name="SUBITENS 3 2 2 2 7" xfId="0"/>
    <cellStyle name="SUBITENS 3 2 2 2 8" xfId="0"/>
    <cellStyle name="SUBITENS 3 2 2 2 9" xfId="0"/>
    <cellStyle name="SUBITENS 3 2 2 3" xfId="0"/>
    <cellStyle name="SUBITENS 3 2 2 3 2" xfId="0"/>
    <cellStyle name="SUBITENS 3 2 2 3 3" xfId="0"/>
    <cellStyle name="SUBITENS 3 2 2 3 4" xfId="0"/>
    <cellStyle name="SUBITENS 3 2 2 3 5" xfId="0"/>
    <cellStyle name="SUBITENS 3 2 2 3 6" xfId="0"/>
    <cellStyle name="SUBITENS 3 2 2 3 7" xfId="0"/>
    <cellStyle name="SUBITENS 3 2 2 3 8" xfId="0"/>
    <cellStyle name="SUBITENS 3 2 2 3 9" xfId="0"/>
    <cellStyle name="SUBITENS 3 2 2 4" xfId="0"/>
    <cellStyle name="SUBITENS 3 2 2 5" xfId="0"/>
    <cellStyle name="SUBITENS 3 2 2 6" xfId="0"/>
    <cellStyle name="SUBITENS 3 2 2 7" xfId="0"/>
    <cellStyle name="SUBITENS 3 2 2 8" xfId="0"/>
    <cellStyle name="SUBITENS 3 2 2 9" xfId="0"/>
    <cellStyle name="SUBITENS 3 2 3" xfId="0"/>
    <cellStyle name="SUBITENS 3 2 3 10" xfId="0"/>
    <cellStyle name="SUBITENS 3 2 3 2" xfId="0"/>
    <cellStyle name="SUBITENS 3 2 3 2 2" xfId="0"/>
    <cellStyle name="SUBITENS 3 2 3 2 2 2" xfId="0"/>
    <cellStyle name="SUBITENS 3 2 3 2 2 3" xfId="0"/>
    <cellStyle name="SUBITENS 3 2 3 2 2 4" xfId="0"/>
    <cellStyle name="SUBITENS 3 2 3 2 2 5" xfId="0"/>
    <cellStyle name="SUBITENS 3 2 3 2 2 6" xfId="0"/>
    <cellStyle name="SUBITENS 3 2 3 2 2 7" xfId="0"/>
    <cellStyle name="SUBITENS 3 2 3 2 2 8" xfId="0"/>
    <cellStyle name="SUBITENS 3 2 3 2 2 9" xfId="0"/>
    <cellStyle name="SUBITENS 3 2 3 2 3" xfId="0"/>
    <cellStyle name="SUBITENS 3 2 3 2 4" xfId="0"/>
    <cellStyle name="SUBITENS 3 2 3 2 5" xfId="0"/>
    <cellStyle name="SUBITENS 3 2 3 2 6" xfId="0"/>
    <cellStyle name="SUBITENS 3 2 3 2 7" xfId="0"/>
    <cellStyle name="SUBITENS 3 2 3 2 8" xfId="0"/>
    <cellStyle name="SUBITENS 3 2 3 2 9" xfId="0"/>
    <cellStyle name="SUBITENS 3 2 3 3" xfId="0"/>
    <cellStyle name="SUBITENS 3 2 3 3 2" xfId="0"/>
    <cellStyle name="SUBITENS 3 2 3 3 3" xfId="0"/>
    <cellStyle name="SUBITENS 3 2 3 3 4" xfId="0"/>
    <cellStyle name="SUBITENS 3 2 3 3 5" xfId="0"/>
    <cellStyle name="SUBITENS 3 2 3 3 6" xfId="0"/>
    <cellStyle name="SUBITENS 3 2 3 3 7" xfId="0"/>
    <cellStyle name="SUBITENS 3 2 3 3 8" xfId="0"/>
    <cellStyle name="SUBITENS 3 2 3 3 9" xfId="0"/>
    <cellStyle name="SUBITENS 3 2 3 4" xfId="0"/>
    <cellStyle name="SUBITENS 3 2 3 5" xfId="0"/>
    <cellStyle name="SUBITENS 3 2 3 6" xfId="0"/>
    <cellStyle name="SUBITENS 3 2 3 7" xfId="0"/>
    <cellStyle name="SUBITENS 3 2 3 8" xfId="0"/>
    <cellStyle name="SUBITENS 3 2 3 9" xfId="0"/>
    <cellStyle name="SUBITENS 3 2 4" xfId="0"/>
    <cellStyle name="SUBITENS 3 2 4 10" xfId="0"/>
    <cellStyle name="SUBITENS 3 2 4 2" xfId="0"/>
    <cellStyle name="SUBITENS 3 2 4 2 2" xfId="0"/>
    <cellStyle name="SUBITENS 3 2 4 2 2 2" xfId="0"/>
    <cellStyle name="SUBITENS 3 2 4 2 2 3" xfId="0"/>
    <cellStyle name="SUBITENS 3 2 4 2 2 4" xfId="0"/>
    <cellStyle name="SUBITENS 3 2 4 2 2 5" xfId="0"/>
    <cellStyle name="SUBITENS 3 2 4 2 2 6" xfId="0"/>
    <cellStyle name="SUBITENS 3 2 4 2 2 7" xfId="0"/>
    <cellStyle name="SUBITENS 3 2 4 2 2 8" xfId="0"/>
    <cellStyle name="SUBITENS 3 2 4 2 2 9" xfId="0"/>
    <cellStyle name="SUBITENS 3 2 4 2 3" xfId="0"/>
    <cellStyle name="SUBITENS 3 2 4 2 4" xfId="0"/>
    <cellStyle name="SUBITENS 3 2 4 2 5" xfId="0"/>
    <cellStyle name="SUBITENS 3 2 4 2 6" xfId="0"/>
    <cellStyle name="SUBITENS 3 2 4 2 7" xfId="0"/>
    <cellStyle name="SUBITENS 3 2 4 2 8" xfId="0"/>
    <cellStyle name="SUBITENS 3 2 4 2 9" xfId="0"/>
    <cellStyle name="SUBITENS 3 2 4 3" xfId="0"/>
    <cellStyle name="SUBITENS 3 2 4 3 2" xfId="0"/>
    <cellStyle name="SUBITENS 3 2 4 3 3" xfId="0"/>
    <cellStyle name="SUBITENS 3 2 4 3 4" xfId="0"/>
    <cellStyle name="SUBITENS 3 2 4 3 5" xfId="0"/>
    <cellStyle name="SUBITENS 3 2 4 3 6" xfId="0"/>
    <cellStyle name="SUBITENS 3 2 4 3 7" xfId="0"/>
    <cellStyle name="SUBITENS 3 2 4 3 8" xfId="0"/>
    <cellStyle name="SUBITENS 3 2 4 3 9" xfId="0"/>
    <cellStyle name="SUBITENS 3 2 4 4" xfId="0"/>
    <cellStyle name="SUBITENS 3 2 4 5" xfId="0"/>
    <cellStyle name="SUBITENS 3 2 4 6" xfId="0"/>
    <cellStyle name="SUBITENS 3 2 4 7" xfId="0"/>
    <cellStyle name="SUBITENS 3 2 4 8" xfId="0"/>
    <cellStyle name="SUBITENS 3 2 4 9" xfId="0"/>
    <cellStyle name="SUBITENS 3 2 5" xfId="0"/>
    <cellStyle name="SUBITENS 3 2 5 2" xfId="0"/>
    <cellStyle name="SUBITENS 3 2 5 2 2" xfId="0"/>
    <cellStyle name="SUBITENS 3 2 5 2 3" xfId="0"/>
    <cellStyle name="SUBITENS 3 2 5 2 4" xfId="0"/>
    <cellStyle name="SUBITENS 3 2 5 2 5" xfId="0"/>
    <cellStyle name="SUBITENS 3 2 5 2 6" xfId="0"/>
    <cellStyle name="SUBITENS 3 2 5 2 7" xfId="0"/>
    <cellStyle name="SUBITENS 3 2 5 2 8" xfId="0"/>
    <cellStyle name="SUBITENS 3 2 5 2 9" xfId="0"/>
    <cellStyle name="SUBITENS 3 2 5 3" xfId="0"/>
    <cellStyle name="SUBITENS 3 2 5 4" xfId="0"/>
    <cellStyle name="SUBITENS 3 2 5 5" xfId="0"/>
    <cellStyle name="SUBITENS 3 2 5 6" xfId="0"/>
    <cellStyle name="SUBITENS 3 2 5 7" xfId="0"/>
    <cellStyle name="SUBITENS 3 2 5 8" xfId="0"/>
    <cellStyle name="SUBITENS 3 2 5 9" xfId="0"/>
    <cellStyle name="SUBITENS 3 2 6" xfId="0"/>
    <cellStyle name="SUBITENS 3 2 6 2" xfId="0"/>
    <cellStyle name="SUBITENS 3 2 6 3" xfId="0"/>
    <cellStyle name="SUBITENS 3 2 6 4" xfId="0"/>
    <cellStyle name="SUBITENS 3 2 6 5" xfId="0"/>
    <cellStyle name="SUBITENS 3 2 6 6" xfId="0"/>
    <cellStyle name="SUBITENS 3 2 6 7" xfId="0"/>
    <cellStyle name="SUBITENS 3 2 6 8" xfId="0"/>
    <cellStyle name="SUBITENS 3 2 6 9" xfId="0"/>
    <cellStyle name="SUBITENS 3 2 7" xfId="0"/>
    <cellStyle name="SUBITENS 3 2 8" xfId="0"/>
    <cellStyle name="SUBITENS 3 2 9" xfId="0"/>
    <cellStyle name="SUBITENS 3 20" xfId="0"/>
    <cellStyle name="SUBITENS 3 21" xfId="0"/>
    <cellStyle name="SUBITENS 3 22" xfId="0"/>
    <cellStyle name="SUBITENS 3 23" xfId="0"/>
    <cellStyle name="SUBITENS 3 24" xfId="0"/>
    <cellStyle name="SUBITENS 3 3" xfId="0"/>
    <cellStyle name="SUBITENS 3 3 10" xfId="0"/>
    <cellStyle name="SUBITENS 3 3 11" xfId="0"/>
    <cellStyle name="SUBITENS 3 3 12" xfId="0"/>
    <cellStyle name="SUBITENS 3 3 13" xfId="0"/>
    <cellStyle name="SUBITENS 3 3 2" xfId="0"/>
    <cellStyle name="SUBITENS 3 3 2 10" xfId="0"/>
    <cellStyle name="SUBITENS 3 3 2 2" xfId="0"/>
    <cellStyle name="SUBITENS 3 3 2 2 2" xfId="0"/>
    <cellStyle name="SUBITENS 3 3 2 2 2 2" xfId="0"/>
    <cellStyle name="SUBITENS 3 3 2 2 2 3" xfId="0"/>
    <cellStyle name="SUBITENS 3 3 2 2 2 4" xfId="0"/>
    <cellStyle name="SUBITENS 3 3 2 2 2 5" xfId="0"/>
    <cellStyle name="SUBITENS 3 3 2 2 2 6" xfId="0"/>
    <cellStyle name="SUBITENS 3 3 2 2 2 7" xfId="0"/>
    <cellStyle name="SUBITENS 3 3 2 2 2 8" xfId="0"/>
    <cellStyle name="SUBITENS 3 3 2 2 2 9" xfId="0"/>
    <cellStyle name="SUBITENS 3 3 2 2 3" xfId="0"/>
    <cellStyle name="SUBITENS 3 3 2 2 4" xfId="0"/>
    <cellStyle name="SUBITENS 3 3 2 2 5" xfId="0"/>
    <cellStyle name="SUBITENS 3 3 2 2 6" xfId="0"/>
    <cellStyle name="SUBITENS 3 3 2 2 7" xfId="0"/>
    <cellStyle name="SUBITENS 3 3 2 2 8" xfId="0"/>
    <cellStyle name="SUBITENS 3 3 2 2 9" xfId="0"/>
    <cellStyle name="SUBITENS 3 3 2 3" xfId="0"/>
    <cellStyle name="SUBITENS 3 3 2 3 2" xfId="0"/>
    <cellStyle name="SUBITENS 3 3 2 3 3" xfId="0"/>
    <cellStyle name="SUBITENS 3 3 2 3 4" xfId="0"/>
    <cellStyle name="SUBITENS 3 3 2 3 5" xfId="0"/>
    <cellStyle name="SUBITENS 3 3 2 3 6" xfId="0"/>
    <cellStyle name="SUBITENS 3 3 2 3 7" xfId="0"/>
    <cellStyle name="SUBITENS 3 3 2 3 8" xfId="0"/>
    <cellStyle name="SUBITENS 3 3 2 3 9" xfId="0"/>
    <cellStyle name="SUBITENS 3 3 2 4" xfId="0"/>
    <cellStyle name="SUBITENS 3 3 2 5" xfId="0"/>
    <cellStyle name="SUBITENS 3 3 2 6" xfId="0"/>
    <cellStyle name="SUBITENS 3 3 2 7" xfId="0"/>
    <cellStyle name="SUBITENS 3 3 2 8" xfId="0"/>
    <cellStyle name="SUBITENS 3 3 2 9" xfId="0"/>
    <cellStyle name="SUBITENS 3 3 3" xfId="0"/>
    <cellStyle name="SUBITENS 3 3 3 10" xfId="0"/>
    <cellStyle name="SUBITENS 3 3 3 2" xfId="0"/>
    <cellStyle name="SUBITENS 3 3 3 2 2" xfId="0"/>
    <cellStyle name="SUBITENS 3 3 3 2 2 2" xfId="0"/>
    <cellStyle name="SUBITENS 3 3 3 2 2 3" xfId="0"/>
    <cellStyle name="SUBITENS 3 3 3 2 2 4" xfId="0"/>
    <cellStyle name="SUBITENS 3 3 3 2 2 5" xfId="0"/>
    <cellStyle name="SUBITENS 3 3 3 2 2 6" xfId="0"/>
    <cellStyle name="SUBITENS 3 3 3 2 2 7" xfId="0"/>
    <cellStyle name="SUBITENS 3 3 3 2 2 8" xfId="0"/>
    <cellStyle name="SUBITENS 3 3 3 2 2 9" xfId="0"/>
    <cellStyle name="SUBITENS 3 3 3 2 3" xfId="0"/>
    <cellStyle name="SUBITENS 3 3 3 2 4" xfId="0"/>
    <cellStyle name="SUBITENS 3 3 3 2 5" xfId="0"/>
    <cellStyle name="SUBITENS 3 3 3 2 6" xfId="0"/>
    <cellStyle name="SUBITENS 3 3 3 2 7" xfId="0"/>
    <cellStyle name="SUBITENS 3 3 3 2 8" xfId="0"/>
    <cellStyle name="SUBITENS 3 3 3 2 9" xfId="0"/>
    <cellStyle name="SUBITENS 3 3 3 3" xfId="0"/>
    <cellStyle name="SUBITENS 3 3 3 3 2" xfId="0"/>
    <cellStyle name="SUBITENS 3 3 3 3 3" xfId="0"/>
    <cellStyle name="SUBITENS 3 3 3 3 4" xfId="0"/>
    <cellStyle name="SUBITENS 3 3 3 3 5" xfId="0"/>
    <cellStyle name="SUBITENS 3 3 3 3 6" xfId="0"/>
    <cellStyle name="SUBITENS 3 3 3 3 7" xfId="0"/>
    <cellStyle name="SUBITENS 3 3 3 3 8" xfId="0"/>
    <cellStyle name="SUBITENS 3 3 3 3 9" xfId="0"/>
    <cellStyle name="SUBITENS 3 3 3 4" xfId="0"/>
    <cellStyle name="SUBITENS 3 3 3 5" xfId="0"/>
    <cellStyle name="SUBITENS 3 3 3 6" xfId="0"/>
    <cellStyle name="SUBITENS 3 3 3 7" xfId="0"/>
    <cellStyle name="SUBITENS 3 3 3 8" xfId="0"/>
    <cellStyle name="SUBITENS 3 3 3 9" xfId="0"/>
    <cellStyle name="SUBITENS 3 3 4" xfId="0"/>
    <cellStyle name="SUBITENS 3 3 4 10" xfId="0"/>
    <cellStyle name="SUBITENS 3 3 4 2" xfId="0"/>
    <cellStyle name="SUBITENS 3 3 4 2 2" xfId="0"/>
    <cellStyle name="SUBITENS 3 3 4 2 2 2" xfId="0"/>
    <cellStyle name="SUBITENS 3 3 4 2 2 3" xfId="0"/>
    <cellStyle name="SUBITENS 3 3 4 2 2 4" xfId="0"/>
    <cellStyle name="SUBITENS 3 3 4 2 2 5" xfId="0"/>
    <cellStyle name="SUBITENS 3 3 4 2 2 6" xfId="0"/>
    <cellStyle name="SUBITENS 3 3 4 2 2 7" xfId="0"/>
    <cellStyle name="SUBITENS 3 3 4 2 2 8" xfId="0"/>
    <cellStyle name="SUBITENS 3 3 4 2 2 9" xfId="0"/>
    <cellStyle name="SUBITENS 3 3 4 2 3" xfId="0"/>
    <cellStyle name="SUBITENS 3 3 4 2 4" xfId="0"/>
    <cellStyle name="SUBITENS 3 3 4 2 5" xfId="0"/>
    <cellStyle name="SUBITENS 3 3 4 2 6" xfId="0"/>
    <cellStyle name="SUBITENS 3 3 4 2 7" xfId="0"/>
    <cellStyle name="SUBITENS 3 3 4 2 8" xfId="0"/>
    <cellStyle name="SUBITENS 3 3 4 2 9" xfId="0"/>
    <cellStyle name="SUBITENS 3 3 4 3" xfId="0"/>
    <cellStyle name="SUBITENS 3 3 4 3 2" xfId="0"/>
    <cellStyle name="SUBITENS 3 3 4 3 3" xfId="0"/>
    <cellStyle name="SUBITENS 3 3 4 3 4" xfId="0"/>
    <cellStyle name="SUBITENS 3 3 4 3 5" xfId="0"/>
    <cellStyle name="SUBITENS 3 3 4 3 6" xfId="0"/>
    <cellStyle name="SUBITENS 3 3 4 3 7" xfId="0"/>
    <cellStyle name="SUBITENS 3 3 4 3 8" xfId="0"/>
    <cellStyle name="SUBITENS 3 3 4 3 9" xfId="0"/>
    <cellStyle name="SUBITENS 3 3 4 4" xfId="0"/>
    <cellStyle name="SUBITENS 3 3 4 5" xfId="0"/>
    <cellStyle name="SUBITENS 3 3 4 6" xfId="0"/>
    <cellStyle name="SUBITENS 3 3 4 7" xfId="0"/>
    <cellStyle name="SUBITENS 3 3 4 8" xfId="0"/>
    <cellStyle name="SUBITENS 3 3 4 9" xfId="0"/>
    <cellStyle name="SUBITENS 3 3 5" xfId="0"/>
    <cellStyle name="SUBITENS 3 3 5 2" xfId="0"/>
    <cellStyle name="SUBITENS 3 3 5 2 2" xfId="0"/>
    <cellStyle name="SUBITENS 3 3 5 2 3" xfId="0"/>
    <cellStyle name="SUBITENS 3 3 5 2 4" xfId="0"/>
    <cellStyle name="SUBITENS 3 3 5 2 5" xfId="0"/>
    <cellStyle name="SUBITENS 3 3 5 2 6" xfId="0"/>
    <cellStyle name="SUBITENS 3 3 5 2 7" xfId="0"/>
    <cellStyle name="SUBITENS 3 3 5 2 8" xfId="0"/>
    <cellStyle name="SUBITENS 3 3 5 2 9" xfId="0"/>
    <cellStyle name="SUBITENS 3 3 5 3" xfId="0"/>
    <cellStyle name="SUBITENS 3 3 5 4" xfId="0"/>
    <cellStyle name="SUBITENS 3 3 5 5" xfId="0"/>
    <cellStyle name="SUBITENS 3 3 5 6" xfId="0"/>
    <cellStyle name="SUBITENS 3 3 5 7" xfId="0"/>
    <cellStyle name="SUBITENS 3 3 5 8" xfId="0"/>
    <cellStyle name="SUBITENS 3 3 5 9" xfId="0"/>
    <cellStyle name="SUBITENS 3 3 6" xfId="0"/>
    <cellStyle name="SUBITENS 3 3 6 2" xfId="0"/>
    <cellStyle name="SUBITENS 3 3 6 3" xfId="0"/>
    <cellStyle name="SUBITENS 3 3 6 4" xfId="0"/>
    <cellStyle name="SUBITENS 3 3 6 5" xfId="0"/>
    <cellStyle name="SUBITENS 3 3 6 6" xfId="0"/>
    <cellStyle name="SUBITENS 3 3 6 7" xfId="0"/>
    <cellStyle name="SUBITENS 3 3 6 8" xfId="0"/>
    <cellStyle name="SUBITENS 3 3 6 9" xfId="0"/>
    <cellStyle name="SUBITENS 3 3 7" xfId="0"/>
    <cellStyle name="SUBITENS 3 3 8" xfId="0"/>
    <cellStyle name="SUBITENS 3 3 9" xfId="0"/>
    <cellStyle name="SUBITENS 3 4" xfId="0"/>
    <cellStyle name="SUBITENS 3 4 10" xfId="0"/>
    <cellStyle name="SUBITENS 3 4 11" xfId="0"/>
    <cellStyle name="SUBITENS 3 4 12" xfId="0"/>
    <cellStyle name="SUBITENS 3 4 13" xfId="0"/>
    <cellStyle name="SUBITENS 3 4 2" xfId="0"/>
    <cellStyle name="SUBITENS 3 4 2 10" xfId="0"/>
    <cellStyle name="SUBITENS 3 4 2 2" xfId="0"/>
    <cellStyle name="SUBITENS 3 4 2 2 2" xfId="0"/>
    <cellStyle name="SUBITENS 3 4 2 2 2 2" xfId="0"/>
    <cellStyle name="SUBITENS 3 4 2 2 2 3" xfId="0"/>
    <cellStyle name="SUBITENS 3 4 2 2 2 4" xfId="0"/>
    <cellStyle name="SUBITENS 3 4 2 2 2 5" xfId="0"/>
    <cellStyle name="SUBITENS 3 4 2 2 2 6" xfId="0"/>
    <cellStyle name="SUBITENS 3 4 2 2 2 7" xfId="0"/>
    <cellStyle name="SUBITENS 3 4 2 2 2 8" xfId="0"/>
    <cellStyle name="SUBITENS 3 4 2 2 2 9" xfId="0"/>
    <cellStyle name="SUBITENS 3 4 2 2 3" xfId="0"/>
    <cellStyle name="SUBITENS 3 4 2 2 4" xfId="0"/>
    <cellStyle name="SUBITENS 3 4 2 2 5" xfId="0"/>
    <cellStyle name="SUBITENS 3 4 2 2 6" xfId="0"/>
    <cellStyle name="SUBITENS 3 4 2 2 7" xfId="0"/>
    <cellStyle name="SUBITENS 3 4 2 2 8" xfId="0"/>
    <cellStyle name="SUBITENS 3 4 2 2 9" xfId="0"/>
    <cellStyle name="SUBITENS 3 4 2 3" xfId="0"/>
    <cellStyle name="SUBITENS 3 4 2 3 2" xfId="0"/>
    <cellStyle name="SUBITENS 3 4 2 3 3" xfId="0"/>
    <cellStyle name="SUBITENS 3 4 2 3 4" xfId="0"/>
    <cellStyle name="SUBITENS 3 4 2 3 5" xfId="0"/>
    <cellStyle name="SUBITENS 3 4 2 3 6" xfId="0"/>
    <cellStyle name="SUBITENS 3 4 2 3 7" xfId="0"/>
    <cellStyle name="SUBITENS 3 4 2 3 8" xfId="0"/>
    <cellStyle name="SUBITENS 3 4 2 3 9" xfId="0"/>
    <cellStyle name="SUBITENS 3 4 2 4" xfId="0"/>
    <cellStyle name="SUBITENS 3 4 2 5" xfId="0"/>
    <cellStyle name="SUBITENS 3 4 2 6" xfId="0"/>
    <cellStyle name="SUBITENS 3 4 2 7" xfId="0"/>
    <cellStyle name="SUBITENS 3 4 2 8" xfId="0"/>
    <cellStyle name="SUBITENS 3 4 2 9" xfId="0"/>
    <cellStyle name="SUBITENS 3 4 3" xfId="0"/>
    <cellStyle name="SUBITENS 3 4 3 10" xfId="0"/>
    <cellStyle name="SUBITENS 3 4 3 2" xfId="0"/>
    <cellStyle name="SUBITENS 3 4 3 2 2" xfId="0"/>
    <cellStyle name="SUBITENS 3 4 3 2 2 2" xfId="0"/>
    <cellStyle name="SUBITENS 3 4 3 2 2 3" xfId="0"/>
    <cellStyle name="SUBITENS 3 4 3 2 2 4" xfId="0"/>
    <cellStyle name="SUBITENS 3 4 3 2 2 5" xfId="0"/>
    <cellStyle name="SUBITENS 3 4 3 2 2 6" xfId="0"/>
    <cellStyle name="SUBITENS 3 4 3 2 2 7" xfId="0"/>
    <cellStyle name="SUBITENS 3 4 3 2 2 8" xfId="0"/>
    <cellStyle name="SUBITENS 3 4 3 2 2 9" xfId="0"/>
    <cellStyle name="SUBITENS 3 4 3 2 3" xfId="0"/>
    <cellStyle name="SUBITENS 3 4 3 2 4" xfId="0"/>
    <cellStyle name="SUBITENS 3 4 3 2 5" xfId="0"/>
    <cellStyle name="SUBITENS 3 4 3 2 6" xfId="0"/>
    <cellStyle name="SUBITENS 3 4 3 2 7" xfId="0"/>
    <cellStyle name="SUBITENS 3 4 3 2 8" xfId="0"/>
    <cellStyle name="SUBITENS 3 4 3 2 9" xfId="0"/>
    <cellStyle name="SUBITENS 3 4 3 3" xfId="0"/>
    <cellStyle name="SUBITENS 3 4 3 3 2" xfId="0"/>
    <cellStyle name="SUBITENS 3 4 3 3 3" xfId="0"/>
    <cellStyle name="SUBITENS 3 4 3 3 4" xfId="0"/>
    <cellStyle name="SUBITENS 3 4 3 3 5" xfId="0"/>
    <cellStyle name="SUBITENS 3 4 3 3 6" xfId="0"/>
    <cellStyle name="SUBITENS 3 4 3 3 7" xfId="0"/>
    <cellStyle name="SUBITENS 3 4 3 3 8" xfId="0"/>
    <cellStyle name="SUBITENS 3 4 3 3 9" xfId="0"/>
    <cellStyle name="SUBITENS 3 4 3 4" xfId="0"/>
    <cellStyle name="SUBITENS 3 4 3 5" xfId="0"/>
    <cellStyle name="SUBITENS 3 4 3 6" xfId="0"/>
    <cellStyle name="SUBITENS 3 4 3 7" xfId="0"/>
    <cellStyle name="SUBITENS 3 4 3 8" xfId="0"/>
    <cellStyle name="SUBITENS 3 4 3 9" xfId="0"/>
    <cellStyle name="SUBITENS 3 4 4" xfId="0"/>
    <cellStyle name="SUBITENS 3 4 4 10" xfId="0"/>
    <cellStyle name="SUBITENS 3 4 4 2" xfId="0"/>
    <cellStyle name="SUBITENS 3 4 4 2 2" xfId="0"/>
    <cellStyle name="SUBITENS 3 4 4 2 2 2" xfId="0"/>
    <cellStyle name="SUBITENS 3 4 4 2 2 3" xfId="0"/>
    <cellStyle name="SUBITENS 3 4 4 2 2 4" xfId="0"/>
    <cellStyle name="SUBITENS 3 4 4 2 2 5" xfId="0"/>
    <cellStyle name="SUBITENS 3 4 4 2 2 6" xfId="0"/>
    <cellStyle name="SUBITENS 3 4 4 2 2 7" xfId="0"/>
    <cellStyle name="SUBITENS 3 4 4 2 2 8" xfId="0"/>
    <cellStyle name="SUBITENS 3 4 4 2 2 9" xfId="0"/>
    <cellStyle name="SUBITENS 3 4 4 2 3" xfId="0"/>
    <cellStyle name="SUBITENS 3 4 4 2 4" xfId="0"/>
    <cellStyle name="SUBITENS 3 4 4 2 5" xfId="0"/>
    <cellStyle name="SUBITENS 3 4 4 2 6" xfId="0"/>
    <cellStyle name="SUBITENS 3 4 4 2 7" xfId="0"/>
    <cellStyle name="SUBITENS 3 4 4 2 8" xfId="0"/>
    <cellStyle name="SUBITENS 3 4 4 2 9" xfId="0"/>
    <cellStyle name="SUBITENS 3 4 4 3" xfId="0"/>
    <cellStyle name="SUBITENS 3 4 4 3 2" xfId="0"/>
    <cellStyle name="SUBITENS 3 4 4 3 3" xfId="0"/>
    <cellStyle name="SUBITENS 3 4 4 3 4" xfId="0"/>
    <cellStyle name="SUBITENS 3 4 4 3 5" xfId="0"/>
    <cellStyle name="SUBITENS 3 4 4 3 6" xfId="0"/>
    <cellStyle name="SUBITENS 3 4 4 3 7" xfId="0"/>
    <cellStyle name="SUBITENS 3 4 4 3 8" xfId="0"/>
    <cellStyle name="SUBITENS 3 4 4 3 9" xfId="0"/>
    <cellStyle name="SUBITENS 3 4 4 4" xfId="0"/>
    <cellStyle name="SUBITENS 3 4 4 5" xfId="0"/>
    <cellStyle name="SUBITENS 3 4 4 6" xfId="0"/>
    <cellStyle name="SUBITENS 3 4 4 7" xfId="0"/>
    <cellStyle name="SUBITENS 3 4 4 8" xfId="0"/>
    <cellStyle name="SUBITENS 3 4 4 9" xfId="0"/>
    <cellStyle name="SUBITENS 3 4 5" xfId="0"/>
    <cellStyle name="SUBITENS 3 4 5 2" xfId="0"/>
    <cellStyle name="SUBITENS 3 4 5 2 2" xfId="0"/>
    <cellStyle name="SUBITENS 3 4 5 2 3" xfId="0"/>
    <cellStyle name="SUBITENS 3 4 5 2 4" xfId="0"/>
    <cellStyle name="SUBITENS 3 4 5 2 5" xfId="0"/>
    <cellStyle name="SUBITENS 3 4 5 2 6" xfId="0"/>
    <cellStyle name="SUBITENS 3 4 5 2 7" xfId="0"/>
    <cellStyle name="SUBITENS 3 4 5 2 8" xfId="0"/>
    <cellStyle name="SUBITENS 3 4 5 2 9" xfId="0"/>
    <cellStyle name="SUBITENS 3 4 5 3" xfId="0"/>
    <cellStyle name="SUBITENS 3 4 5 4" xfId="0"/>
    <cellStyle name="SUBITENS 3 4 5 5" xfId="0"/>
    <cellStyle name="SUBITENS 3 4 5 6" xfId="0"/>
    <cellStyle name="SUBITENS 3 4 5 7" xfId="0"/>
    <cellStyle name="SUBITENS 3 4 5 8" xfId="0"/>
    <cellStyle name="SUBITENS 3 4 5 9" xfId="0"/>
    <cellStyle name="SUBITENS 3 4 6" xfId="0"/>
    <cellStyle name="SUBITENS 3 4 6 2" xfId="0"/>
    <cellStyle name="SUBITENS 3 4 6 3" xfId="0"/>
    <cellStyle name="SUBITENS 3 4 6 4" xfId="0"/>
    <cellStyle name="SUBITENS 3 4 6 5" xfId="0"/>
    <cellStyle name="SUBITENS 3 4 6 6" xfId="0"/>
    <cellStyle name="SUBITENS 3 4 6 7" xfId="0"/>
    <cellStyle name="SUBITENS 3 4 6 8" xfId="0"/>
    <cellStyle name="SUBITENS 3 4 6 9" xfId="0"/>
    <cellStyle name="SUBITENS 3 4 7" xfId="0"/>
    <cellStyle name="SUBITENS 3 4 8" xfId="0"/>
    <cellStyle name="SUBITENS 3 4 9" xfId="0"/>
    <cellStyle name="SUBITENS 3 5" xfId="0"/>
    <cellStyle name="SUBITENS 3 5 10" xfId="0"/>
    <cellStyle name="SUBITENS 3 5 11" xfId="0"/>
    <cellStyle name="SUBITENS 3 5 12" xfId="0"/>
    <cellStyle name="SUBITENS 3 5 13" xfId="0"/>
    <cellStyle name="SUBITENS 3 5 2" xfId="0"/>
    <cellStyle name="SUBITENS 3 5 2 10" xfId="0"/>
    <cellStyle name="SUBITENS 3 5 2 2" xfId="0"/>
    <cellStyle name="SUBITENS 3 5 2 2 2" xfId="0"/>
    <cellStyle name="SUBITENS 3 5 2 2 2 2" xfId="0"/>
    <cellStyle name="SUBITENS 3 5 2 2 2 3" xfId="0"/>
    <cellStyle name="SUBITENS 3 5 2 2 2 4" xfId="0"/>
    <cellStyle name="SUBITENS 3 5 2 2 2 5" xfId="0"/>
    <cellStyle name="SUBITENS 3 5 2 2 2 6" xfId="0"/>
    <cellStyle name="SUBITENS 3 5 2 2 2 7" xfId="0"/>
    <cellStyle name="SUBITENS 3 5 2 2 2 8" xfId="0"/>
    <cellStyle name="SUBITENS 3 5 2 2 2 9" xfId="0"/>
    <cellStyle name="SUBITENS 3 5 2 2 3" xfId="0"/>
    <cellStyle name="SUBITENS 3 5 2 2 4" xfId="0"/>
    <cellStyle name="SUBITENS 3 5 2 2 5" xfId="0"/>
    <cellStyle name="SUBITENS 3 5 2 2 6" xfId="0"/>
    <cellStyle name="SUBITENS 3 5 2 2 7" xfId="0"/>
    <cellStyle name="SUBITENS 3 5 2 2 8" xfId="0"/>
    <cellStyle name="SUBITENS 3 5 2 2 9" xfId="0"/>
    <cellStyle name="SUBITENS 3 5 2 3" xfId="0"/>
    <cellStyle name="SUBITENS 3 5 2 3 2" xfId="0"/>
    <cellStyle name="SUBITENS 3 5 2 3 3" xfId="0"/>
    <cellStyle name="SUBITENS 3 5 2 3 4" xfId="0"/>
    <cellStyle name="SUBITENS 3 5 2 3 5" xfId="0"/>
    <cellStyle name="SUBITENS 3 5 2 3 6" xfId="0"/>
    <cellStyle name="SUBITENS 3 5 2 3 7" xfId="0"/>
    <cellStyle name="SUBITENS 3 5 2 3 8" xfId="0"/>
    <cellStyle name="SUBITENS 3 5 2 3 9" xfId="0"/>
    <cellStyle name="SUBITENS 3 5 2 4" xfId="0"/>
    <cellStyle name="SUBITENS 3 5 2 5" xfId="0"/>
    <cellStyle name="SUBITENS 3 5 2 6" xfId="0"/>
    <cellStyle name="SUBITENS 3 5 2 7" xfId="0"/>
    <cellStyle name="SUBITENS 3 5 2 8" xfId="0"/>
    <cellStyle name="SUBITENS 3 5 2 9" xfId="0"/>
    <cellStyle name="SUBITENS 3 5 3" xfId="0"/>
    <cellStyle name="SUBITENS 3 5 3 10" xfId="0"/>
    <cellStyle name="SUBITENS 3 5 3 2" xfId="0"/>
    <cellStyle name="SUBITENS 3 5 3 2 2" xfId="0"/>
    <cellStyle name="SUBITENS 3 5 3 2 2 2" xfId="0"/>
    <cellStyle name="SUBITENS 3 5 3 2 2 3" xfId="0"/>
    <cellStyle name="SUBITENS 3 5 3 2 2 4" xfId="0"/>
    <cellStyle name="SUBITENS 3 5 3 2 2 5" xfId="0"/>
    <cellStyle name="SUBITENS 3 5 3 2 2 6" xfId="0"/>
    <cellStyle name="SUBITENS 3 5 3 2 2 7" xfId="0"/>
    <cellStyle name="SUBITENS 3 5 3 2 2 8" xfId="0"/>
    <cellStyle name="SUBITENS 3 5 3 2 2 9" xfId="0"/>
    <cellStyle name="SUBITENS 3 5 3 2 3" xfId="0"/>
    <cellStyle name="SUBITENS 3 5 3 2 4" xfId="0"/>
    <cellStyle name="SUBITENS 3 5 3 2 5" xfId="0"/>
    <cellStyle name="SUBITENS 3 5 3 2 6" xfId="0"/>
    <cellStyle name="SUBITENS 3 5 3 2 7" xfId="0"/>
    <cellStyle name="SUBITENS 3 5 3 2 8" xfId="0"/>
    <cellStyle name="SUBITENS 3 5 3 2 9" xfId="0"/>
    <cellStyle name="SUBITENS 3 5 3 3" xfId="0"/>
    <cellStyle name="SUBITENS 3 5 3 3 2" xfId="0"/>
    <cellStyle name="SUBITENS 3 5 3 3 3" xfId="0"/>
    <cellStyle name="SUBITENS 3 5 3 3 4" xfId="0"/>
    <cellStyle name="SUBITENS 3 5 3 3 5" xfId="0"/>
    <cellStyle name="SUBITENS 3 5 3 3 6" xfId="0"/>
    <cellStyle name="SUBITENS 3 5 3 3 7" xfId="0"/>
    <cellStyle name="SUBITENS 3 5 3 3 8" xfId="0"/>
    <cellStyle name="SUBITENS 3 5 3 3 9" xfId="0"/>
    <cellStyle name="SUBITENS 3 5 3 4" xfId="0"/>
    <cellStyle name="SUBITENS 3 5 3 5" xfId="0"/>
    <cellStyle name="SUBITENS 3 5 3 6" xfId="0"/>
    <cellStyle name="SUBITENS 3 5 3 7" xfId="0"/>
    <cellStyle name="SUBITENS 3 5 3 8" xfId="0"/>
    <cellStyle name="SUBITENS 3 5 3 9" xfId="0"/>
    <cellStyle name="SUBITENS 3 5 4" xfId="0"/>
    <cellStyle name="SUBITENS 3 5 4 10" xfId="0"/>
    <cellStyle name="SUBITENS 3 5 4 2" xfId="0"/>
    <cellStyle name="SUBITENS 3 5 4 2 2" xfId="0"/>
    <cellStyle name="SUBITENS 3 5 4 2 2 2" xfId="0"/>
    <cellStyle name="SUBITENS 3 5 4 2 2 3" xfId="0"/>
    <cellStyle name="SUBITENS 3 5 4 2 2 4" xfId="0"/>
    <cellStyle name="SUBITENS 3 5 4 2 2 5" xfId="0"/>
    <cellStyle name="SUBITENS 3 5 4 2 2 6" xfId="0"/>
    <cellStyle name="SUBITENS 3 5 4 2 2 7" xfId="0"/>
    <cellStyle name="SUBITENS 3 5 4 2 2 8" xfId="0"/>
    <cellStyle name="SUBITENS 3 5 4 2 2 9" xfId="0"/>
    <cellStyle name="SUBITENS 3 5 4 2 3" xfId="0"/>
    <cellStyle name="SUBITENS 3 5 4 2 4" xfId="0"/>
    <cellStyle name="SUBITENS 3 5 4 2 5" xfId="0"/>
    <cellStyle name="SUBITENS 3 5 4 2 6" xfId="0"/>
    <cellStyle name="SUBITENS 3 5 4 2 7" xfId="0"/>
    <cellStyle name="SUBITENS 3 5 4 2 8" xfId="0"/>
    <cellStyle name="SUBITENS 3 5 4 2 9" xfId="0"/>
    <cellStyle name="SUBITENS 3 5 4 3" xfId="0"/>
    <cellStyle name="SUBITENS 3 5 4 3 2" xfId="0"/>
    <cellStyle name="SUBITENS 3 5 4 3 3" xfId="0"/>
    <cellStyle name="SUBITENS 3 5 4 3 4" xfId="0"/>
    <cellStyle name="SUBITENS 3 5 4 3 5" xfId="0"/>
    <cellStyle name="SUBITENS 3 5 4 3 6" xfId="0"/>
    <cellStyle name="SUBITENS 3 5 4 3 7" xfId="0"/>
    <cellStyle name="SUBITENS 3 5 4 3 8" xfId="0"/>
    <cellStyle name="SUBITENS 3 5 4 3 9" xfId="0"/>
    <cellStyle name="SUBITENS 3 5 4 4" xfId="0"/>
    <cellStyle name="SUBITENS 3 5 4 5" xfId="0"/>
    <cellStyle name="SUBITENS 3 5 4 6" xfId="0"/>
    <cellStyle name="SUBITENS 3 5 4 7" xfId="0"/>
    <cellStyle name="SUBITENS 3 5 4 8" xfId="0"/>
    <cellStyle name="SUBITENS 3 5 4 9" xfId="0"/>
    <cellStyle name="SUBITENS 3 5 5" xfId="0"/>
    <cellStyle name="SUBITENS 3 5 5 2" xfId="0"/>
    <cellStyle name="SUBITENS 3 5 5 2 2" xfId="0"/>
    <cellStyle name="SUBITENS 3 5 5 2 3" xfId="0"/>
    <cellStyle name="SUBITENS 3 5 5 2 4" xfId="0"/>
    <cellStyle name="SUBITENS 3 5 5 2 5" xfId="0"/>
    <cellStyle name="SUBITENS 3 5 5 2 6" xfId="0"/>
    <cellStyle name="SUBITENS 3 5 5 2 7" xfId="0"/>
    <cellStyle name="SUBITENS 3 5 5 2 8" xfId="0"/>
    <cellStyle name="SUBITENS 3 5 5 2 9" xfId="0"/>
    <cellStyle name="SUBITENS 3 5 5 3" xfId="0"/>
    <cellStyle name="SUBITENS 3 5 5 4" xfId="0"/>
    <cellStyle name="SUBITENS 3 5 5 5" xfId="0"/>
    <cellStyle name="SUBITENS 3 5 5 6" xfId="0"/>
    <cellStyle name="SUBITENS 3 5 5 7" xfId="0"/>
    <cellStyle name="SUBITENS 3 5 5 8" xfId="0"/>
    <cellStyle name="SUBITENS 3 5 5 9" xfId="0"/>
    <cellStyle name="SUBITENS 3 5 6" xfId="0"/>
    <cellStyle name="SUBITENS 3 5 6 2" xfId="0"/>
    <cellStyle name="SUBITENS 3 5 6 3" xfId="0"/>
    <cellStyle name="SUBITENS 3 5 6 4" xfId="0"/>
    <cellStyle name="SUBITENS 3 5 6 5" xfId="0"/>
    <cellStyle name="SUBITENS 3 5 6 6" xfId="0"/>
    <cellStyle name="SUBITENS 3 5 6 7" xfId="0"/>
    <cellStyle name="SUBITENS 3 5 6 8" xfId="0"/>
    <cellStyle name="SUBITENS 3 5 6 9" xfId="0"/>
    <cellStyle name="SUBITENS 3 5 7" xfId="0"/>
    <cellStyle name="SUBITENS 3 5 8" xfId="0"/>
    <cellStyle name="SUBITENS 3 5 9" xfId="0"/>
    <cellStyle name="SUBITENS 3 6" xfId="0"/>
    <cellStyle name="SUBITENS 3 6 10" xfId="0"/>
    <cellStyle name="SUBITENS 3 6 11" xfId="0"/>
    <cellStyle name="SUBITENS 3 6 12" xfId="0"/>
    <cellStyle name="SUBITENS 3 6 13" xfId="0"/>
    <cellStyle name="SUBITENS 3 6 2" xfId="0"/>
    <cellStyle name="SUBITENS 3 6 2 10" xfId="0"/>
    <cellStyle name="SUBITENS 3 6 2 2" xfId="0"/>
    <cellStyle name="SUBITENS 3 6 2 2 2" xfId="0"/>
    <cellStyle name="SUBITENS 3 6 2 2 2 2" xfId="0"/>
    <cellStyle name="SUBITENS 3 6 2 2 2 3" xfId="0"/>
    <cellStyle name="SUBITENS 3 6 2 2 2 4" xfId="0"/>
    <cellStyle name="SUBITENS 3 6 2 2 2 5" xfId="0"/>
    <cellStyle name="SUBITENS 3 6 2 2 2 6" xfId="0"/>
    <cellStyle name="SUBITENS 3 6 2 2 2 7" xfId="0"/>
    <cellStyle name="SUBITENS 3 6 2 2 2 8" xfId="0"/>
    <cellStyle name="SUBITENS 3 6 2 2 2 9" xfId="0"/>
    <cellStyle name="SUBITENS 3 6 2 2 3" xfId="0"/>
    <cellStyle name="SUBITENS 3 6 2 2 4" xfId="0"/>
    <cellStyle name="SUBITENS 3 6 2 2 5" xfId="0"/>
    <cellStyle name="SUBITENS 3 6 2 2 6" xfId="0"/>
    <cellStyle name="SUBITENS 3 6 2 2 7" xfId="0"/>
    <cellStyle name="SUBITENS 3 6 2 2 8" xfId="0"/>
    <cellStyle name="SUBITENS 3 6 2 2 9" xfId="0"/>
    <cellStyle name="SUBITENS 3 6 2 3" xfId="0"/>
    <cellStyle name="SUBITENS 3 6 2 3 2" xfId="0"/>
    <cellStyle name="SUBITENS 3 6 2 3 3" xfId="0"/>
    <cellStyle name="SUBITENS 3 6 2 3 4" xfId="0"/>
    <cellStyle name="SUBITENS 3 6 2 3 5" xfId="0"/>
    <cellStyle name="SUBITENS 3 6 2 3 6" xfId="0"/>
    <cellStyle name="SUBITENS 3 6 2 3 7" xfId="0"/>
    <cellStyle name="SUBITENS 3 6 2 3 8" xfId="0"/>
    <cellStyle name="SUBITENS 3 6 2 3 9" xfId="0"/>
    <cellStyle name="SUBITENS 3 6 2 4" xfId="0"/>
    <cellStyle name="SUBITENS 3 6 2 5" xfId="0"/>
    <cellStyle name="SUBITENS 3 6 2 6" xfId="0"/>
    <cellStyle name="SUBITENS 3 6 2 7" xfId="0"/>
    <cellStyle name="SUBITENS 3 6 2 8" xfId="0"/>
    <cellStyle name="SUBITENS 3 6 2 9" xfId="0"/>
    <cellStyle name="SUBITENS 3 6 3" xfId="0"/>
    <cellStyle name="SUBITENS 3 6 3 10" xfId="0"/>
    <cellStyle name="SUBITENS 3 6 3 2" xfId="0"/>
    <cellStyle name="SUBITENS 3 6 3 2 2" xfId="0"/>
    <cellStyle name="SUBITENS 3 6 3 2 2 2" xfId="0"/>
    <cellStyle name="SUBITENS 3 6 3 2 2 3" xfId="0"/>
    <cellStyle name="SUBITENS 3 6 3 2 2 4" xfId="0"/>
    <cellStyle name="SUBITENS 3 6 3 2 2 5" xfId="0"/>
    <cellStyle name="SUBITENS 3 6 3 2 2 6" xfId="0"/>
    <cellStyle name="SUBITENS 3 6 3 2 2 7" xfId="0"/>
    <cellStyle name="SUBITENS 3 6 3 2 2 8" xfId="0"/>
    <cellStyle name="SUBITENS 3 6 3 2 2 9" xfId="0"/>
    <cellStyle name="SUBITENS 3 6 3 2 3" xfId="0"/>
    <cellStyle name="SUBITENS 3 6 3 2 4" xfId="0"/>
    <cellStyle name="SUBITENS 3 6 3 2 5" xfId="0"/>
    <cellStyle name="SUBITENS 3 6 3 2 6" xfId="0"/>
    <cellStyle name="SUBITENS 3 6 3 2 7" xfId="0"/>
    <cellStyle name="SUBITENS 3 6 3 2 8" xfId="0"/>
    <cellStyle name="SUBITENS 3 6 3 2 9" xfId="0"/>
    <cellStyle name="SUBITENS 3 6 3 3" xfId="0"/>
    <cellStyle name="SUBITENS 3 6 3 3 2" xfId="0"/>
    <cellStyle name="SUBITENS 3 6 3 3 3" xfId="0"/>
    <cellStyle name="SUBITENS 3 6 3 3 4" xfId="0"/>
    <cellStyle name="SUBITENS 3 6 3 3 5" xfId="0"/>
    <cellStyle name="SUBITENS 3 6 3 3 6" xfId="0"/>
    <cellStyle name="SUBITENS 3 6 3 3 7" xfId="0"/>
    <cellStyle name="SUBITENS 3 6 3 3 8" xfId="0"/>
    <cellStyle name="SUBITENS 3 6 3 3 9" xfId="0"/>
    <cellStyle name="SUBITENS 3 6 3 4" xfId="0"/>
    <cellStyle name="SUBITENS 3 6 3 5" xfId="0"/>
    <cellStyle name="SUBITENS 3 6 3 6" xfId="0"/>
    <cellStyle name="SUBITENS 3 6 3 7" xfId="0"/>
    <cellStyle name="SUBITENS 3 6 3 8" xfId="0"/>
    <cellStyle name="SUBITENS 3 6 3 9" xfId="0"/>
    <cellStyle name="SUBITENS 3 6 4" xfId="0"/>
    <cellStyle name="SUBITENS 3 6 4 10" xfId="0"/>
    <cellStyle name="SUBITENS 3 6 4 2" xfId="0"/>
    <cellStyle name="SUBITENS 3 6 4 2 2" xfId="0"/>
    <cellStyle name="SUBITENS 3 6 4 2 2 2" xfId="0"/>
    <cellStyle name="SUBITENS 3 6 4 2 2 3" xfId="0"/>
    <cellStyle name="SUBITENS 3 6 4 2 2 4" xfId="0"/>
    <cellStyle name="SUBITENS 3 6 4 2 2 5" xfId="0"/>
    <cellStyle name="SUBITENS 3 6 4 2 2 6" xfId="0"/>
    <cellStyle name="SUBITENS 3 6 4 2 2 7" xfId="0"/>
    <cellStyle name="SUBITENS 3 6 4 2 2 8" xfId="0"/>
    <cellStyle name="SUBITENS 3 6 4 2 2 9" xfId="0"/>
    <cellStyle name="SUBITENS 3 6 4 2 3" xfId="0"/>
    <cellStyle name="SUBITENS 3 6 4 2 4" xfId="0"/>
    <cellStyle name="SUBITENS 3 6 4 2 5" xfId="0"/>
    <cellStyle name="SUBITENS 3 6 4 2 6" xfId="0"/>
    <cellStyle name="SUBITENS 3 6 4 2 7" xfId="0"/>
    <cellStyle name="SUBITENS 3 6 4 2 8" xfId="0"/>
    <cellStyle name="SUBITENS 3 6 4 2 9" xfId="0"/>
    <cellStyle name="SUBITENS 3 6 4 3" xfId="0"/>
    <cellStyle name="SUBITENS 3 6 4 3 2" xfId="0"/>
    <cellStyle name="SUBITENS 3 6 4 3 3" xfId="0"/>
    <cellStyle name="SUBITENS 3 6 4 3 4" xfId="0"/>
    <cellStyle name="SUBITENS 3 6 4 3 5" xfId="0"/>
    <cellStyle name="SUBITENS 3 6 4 3 6" xfId="0"/>
    <cellStyle name="SUBITENS 3 6 4 3 7" xfId="0"/>
    <cellStyle name="SUBITENS 3 6 4 3 8" xfId="0"/>
    <cellStyle name="SUBITENS 3 6 4 3 9" xfId="0"/>
    <cellStyle name="SUBITENS 3 6 4 4" xfId="0"/>
    <cellStyle name="SUBITENS 3 6 4 5" xfId="0"/>
    <cellStyle name="SUBITENS 3 6 4 6" xfId="0"/>
    <cellStyle name="SUBITENS 3 6 4 7" xfId="0"/>
    <cellStyle name="SUBITENS 3 6 4 8" xfId="0"/>
    <cellStyle name="SUBITENS 3 6 4 9" xfId="0"/>
    <cellStyle name="SUBITENS 3 6 5" xfId="0"/>
    <cellStyle name="SUBITENS 3 6 5 2" xfId="0"/>
    <cellStyle name="SUBITENS 3 6 5 2 2" xfId="0"/>
    <cellStyle name="SUBITENS 3 6 5 2 3" xfId="0"/>
    <cellStyle name="SUBITENS 3 6 5 2 4" xfId="0"/>
    <cellStyle name="SUBITENS 3 6 5 2 5" xfId="0"/>
    <cellStyle name="SUBITENS 3 6 5 2 6" xfId="0"/>
    <cellStyle name="SUBITENS 3 6 5 2 7" xfId="0"/>
    <cellStyle name="SUBITENS 3 6 5 2 8" xfId="0"/>
    <cellStyle name="SUBITENS 3 6 5 2 9" xfId="0"/>
    <cellStyle name="SUBITENS 3 6 5 3" xfId="0"/>
    <cellStyle name="SUBITENS 3 6 5 4" xfId="0"/>
    <cellStyle name="SUBITENS 3 6 5 5" xfId="0"/>
    <cellStyle name="SUBITENS 3 6 5 6" xfId="0"/>
    <cellStyle name="SUBITENS 3 6 5 7" xfId="0"/>
    <cellStyle name="SUBITENS 3 6 5 8" xfId="0"/>
    <cellStyle name="SUBITENS 3 6 5 9" xfId="0"/>
    <cellStyle name="SUBITENS 3 6 6" xfId="0"/>
    <cellStyle name="SUBITENS 3 6 6 2" xfId="0"/>
    <cellStyle name="SUBITENS 3 6 6 3" xfId="0"/>
    <cellStyle name="SUBITENS 3 6 6 4" xfId="0"/>
    <cellStyle name="SUBITENS 3 6 6 5" xfId="0"/>
    <cellStyle name="SUBITENS 3 6 6 6" xfId="0"/>
    <cellStyle name="SUBITENS 3 6 6 7" xfId="0"/>
    <cellStyle name="SUBITENS 3 6 6 8" xfId="0"/>
    <cellStyle name="SUBITENS 3 6 6 9" xfId="0"/>
    <cellStyle name="SUBITENS 3 6 7" xfId="0"/>
    <cellStyle name="SUBITENS 3 6 8" xfId="0"/>
    <cellStyle name="SUBITENS 3 6 9" xfId="0"/>
    <cellStyle name="SUBITENS 3 7" xfId="0"/>
    <cellStyle name="SUBITENS 3 7 10" xfId="0"/>
    <cellStyle name="SUBITENS 3 7 11" xfId="0"/>
    <cellStyle name="SUBITENS 3 7 12" xfId="0"/>
    <cellStyle name="SUBITENS 3 7 13" xfId="0"/>
    <cellStyle name="SUBITENS 3 7 2" xfId="0"/>
    <cellStyle name="SUBITENS 3 7 2 10" xfId="0"/>
    <cellStyle name="SUBITENS 3 7 2 2" xfId="0"/>
    <cellStyle name="SUBITENS 3 7 2 2 2" xfId="0"/>
    <cellStyle name="SUBITENS 3 7 2 2 2 2" xfId="0"/>
    <cellStyle name="SUBITENS 3 7 2 2 2 3" xfId="0"/>
    <cellStyle name="SUBITENS 3 7 2 2 2 4" xfId="0"/>
    <cellStyle name="SUBITENS 3 7 2 2 2 5" xfId="0"/>
    <cellStyle name="SUBITENS 3 7 2 2 2 6" xfId="0"/>
    <cellStyle name="SUBITENS 3 7 2 2 2 7" xfId="0"/>
    <cellStyle name="SUBITENS 3 7 2 2 2 8" xfId="0"/>
    <cellStyle name="SUBITENS 3 7 2 2 2 9" xfId="0"/>
    <cellStyle name="SUBITENS 3 7 2 2 3" xfId="0"/>
    <cellStyle name="SUBITENS 3 7 2 2 4" xfId="0"/>
    <cellStyle name="SUBITENS 3 7 2 2 5" xfId="0"/>
    <cellStyle name="SUBITENS 3 7 2 2 6" xfId="0"/>
    <cellStyle name="SUBITENS 3 7 2 2 7" xfId="0"/>
    <cellStyle name="SUBITENS 3 7 2 2 8" xfId="0"/>
    <cellStyle name="SUBITENS 3 7 2 2 9" xfId="0"/>
    <cellStyle name="SUBITENS 3 7 2 3" xfId="0"/>
    <cellStyle name="SUBITENS 3 7 2 3 2" xfId="0"/>
    <cellStyle name="SUBITENS 3 7 2 3 3" xfId="0"/>
    <cellStyle name="SUBITENS 3 7 2 3 4" xfId="0"/>
    <cellStyle name="SUBITENS 3 7 2 3 5" xfId="0"/>
    <cellStyle name="SUBITENS 3 7 2 3 6" xfId="0"/>
    <cellStyle name="SUBITENS 3 7 2 3 7" xfId="0"/>
    <cellStyle name="SUBITENS 3 7 2 3 8" xfId="0"/>
    <cellStyle name="SUBITENS 3 7 2 3 9" xfId="0"/>
    <cellStyle name="SUBITENS 3 7 2 4" xfId="0"/>
    <cellStyle name="SUBITENS 3 7 2 5" xfId="0"/>
    <cellStyle name="SUBITENS 3 7 2 6" xfId="0"/>
    <cellStyle name="SUBITENS 3 7 2 7" xfId="0"/>
    <cellStyle name="SUBITENS 3 7 2 8" xfId="0"/>
    <cellStyle name="SUBITENS 3 7 2 9" xfId="0"/>
    <cellStyle name="SUBITENS 3 7 3" xfId="0"/>
    <cellStyle name="SUBITENS 3 7 3 10" xfId="0"/>
    <cellStyle name="SUBITENS 3 7 3 2" xfId="0"/>
    <cellStyle name="SUBITENS 3 7 3 2 2" xfId="0"/>
    <cellStyle name="SUBITENS 3 7 3 2 2 2" xfId="0"/>
    <cellStyle name="SUBITENS 3 7 3 2 2 3" xfId="0"/>
    <cellStyle name="SUBITENS 3 7 3 2 2 4" xfId="0"/>
    <cellStyle name="SUBITENS 3 7 3 2 2 5" xfId="0"/>
    <cellStyle name="SUBITENS 3 7 3 2 2 6" xfId="0"/>
    <cellStyle name="SUBITENS 3 7 3 2 2 7" xfId="0"/>
    <cellStyle name="SUBITENS 3 7 3 2 2 8" xfId="0"/>
    <cellStyle name="SUBITENS 3 7 3 2 2 9" xfId="0"/>
    <cellStyle name="SUBITENS 3 7 3 2 3" xfId="0"/>
    <cellStyle name="SUBITENS 3 7 3 2 4" xfId="0"/>
    <cellStyle name="SUBITENS 3 7 3 2 5" xfId="0"/>
    <cellStyle name="SUBITENS 3 7 3 2 6" xfId="0"/>
    <cellStyle name="SUBITENS 3 7 3 2 7" xfId="0"/>
    <cellStyle name="SUBITENS 3 7 3 2 8" xfId="0"/>
    <cellStyle name="SUBITENS 3 7 3 2 9" xfId="0"/>
    <cellStyle name="SUBITENS 3 7 3 3" xfId="0"/>
    <cellStyle name="SUBITENS 3 7 3 3 2" xfId="0"/>
    <cellStyle name="SUBITENS 3 7 3 3 3" xfId="0"/>
    <cellStyle name="SUBITENS 3 7 3 3 4" xfId="0"/>
    <cellStyle name="SUBITENS 3 7 3 3 5" xfId="0"/>
    <cellStyle name="SUBITENS 3 7 3 3 6" xfId="0"/>
    <cellStyle name="SUBITENS 3 7 3 3 7" xfId="0"/>
    <cellStyle name="SUBITENS 3 7 3 3 8" xfId="0"/>
    <cellStyle name="SUBITENS 3 7 3 3 9" xfId="0"/>
    <cellStyle name="SUBITENS 3 7 3 4" xfId="0"/>
    <cellStyle name="SUBITENS 3 7 3 5" xfId="0"/>
    <cellStyle name="SUBITENS 3 7 3 6" xfId="0"/>
    <cellStyle name="SUBITENS 3 7 3 7" xfId="0"/>
    <cellStyle name="SUBITENS 3 7 3 8" xfId="0"/>
    <cellStyle name="SUBITENS 3 7 3 9" xfId="0"/>
    <cellStyle name="SUBITENS 3 7 4" xfId="0"/>
    <cellStyle name="SUBITENS 3 7 4 10" xfId="0"/>
    <cellStyle name="SUBITENS 3 7 4 2" xfId="0"/>
    <cellStyle name="SUBITENS 3 7 4 2 2" xfId="0"/>
    <cellStyle name="SUBITENS 3 7 4 2 2 2" xfId="0"/>
    <cellStyle name="SUBITENS 3 7 4 2 2 3" xfId="0"/>
    <cellStyle name="SUBITENS 3 7 4 2 2 4" xfId="0"/>
    <cellStyle name="SUBITENS 3 7 4 2 2 5" xfId="0"/>
    <cellStyle name="SUBITENS 3 7 4 2 2 6" xfId="0"/>
    <cellStyle name="SUBITENS 3 7 4 2 2 7" xfId="0"/>
    <cellStyle name="SUBITENS 3 7 4 2 2 8" xfId="0"/>
    <cellStyle name="SUBITENS 3 7 4 2 2 9" xfId="0"/>
    <cellStyle name="SUBITENS 3 7 4 2 3" xfId="0"/>
    <cellStyle name="SUBITENS 3 7 4 2 4" xfId="0"/>
    <cellStyle name="SUBITENS 3 7 4 2 5" xfId="0"/>
    <cellStyle name="SUBITENS 3 7 4 2 6" xfId="0"/>
    <cellStyle name="SUBITENS 3 7 4 2 7" xfId="0"/>
    <cellStyle name="SUBITENS 3 7 4 2 8" xfId="0"/>
    <cellStyle name="SUBITENS 3 7 4 2 9" xfId="0"/>
    <cellStyle name="SUBITENS 3 7 4 3" xfId="0"/>
    <cellStyle name="SUBITENS 3 7 4 3 2" xfId="0"/>
    <cellStyle name="SUBITENS 3 7 4 3 3" xfId="0"/>
    <cellStyle name="SUBITENS 3 7 4 3 4" xfId="0"/>
    <cellStyle name="SUBITENS 3 7 4 3 5" xfId="0"/>
    <cellStyle name="SUBITENS 3 7 4 3 6" xfId="0"/>
    <cellStyle name="SUBITENS 3 7 4 3 7" xfId="0"/>
    <cellStyle name="SUBITENS 3 7 4 3 8" xfId="0"/>
    <cellStyle name="SUBITENS 3 7 4 3 9" xfId="0"/>
    <cellStyle name="SUBITENS 3 7 4 4" xfId="0"/>
    <cellStyle name="SUBITENS 3 7 4 5" xfId="0"/>
    <cellStyle name="SUBITENS 3 7 4 6" xfId="0"/>
    <cellStyle name="SUBITENS 3 7 4 7" xfId="0"/>
    <cellStyle name="SUBITENS 3 7 4 8" xfId="0"/>
    <cellStyle name="SUBITENS 3 7 4 9" xfId="0"/>
    <cellStyle name="SUBITENS 3 7 5" xfId="0"/>
    <cellStyle name="SUBITENS 3 7 5 2" xfId="0"/>
    <cellStyle name="SUBITENS 3 7 5 2 2" xfId="0"/>
    <cellStyle name="SUBITENS 3 7 5 2 3" xfId="0"/>
    <cellStyle name="SUBITENS 3 7 5 2 4" xfId="0"/>
    <cellStyle name="SUBITENS 3 7 5 2 5" xfId="0"/>
    <cellStyle name="SUBITENS 3 7 5 2 6" xfId="0"/>
    <cellStyle name="SUBITENS 3 7 5 2 7" xfId="0"/>
    <cellStyle name="SUBITENS 3 7 5 2 8" xfId="0"/>
    <cellStyle name="SUBITENS 3 7 5 2 9" xfId="0"/>
    <cellStyle name="SUBITENS 3 7 5 3" xfId="0"/>
    <cellStyle name="SUBITENS 3 7 5 4" xfId="0"/>
    <cellStyle name="SUBITENS 3 7 5 5" xfId="0"/>
    <cellStyle name="SUBITENS 3 7 5 6" xfId="0"/>
    <cellStyle name="SUBITENS 3 7 5 7" xfId="0"/>
    <cellStyle name="SUBITENS 3 7 5 8" xfId="0"/>
    <cellStyle name="SUBITENS 3 7 5 9" xfId="0"/>
    <cellStyle name="SUBITENS 3 7 6" xfId="0"/>
    <cellStyle name="SUBITENS 3 7 6 2" xfId="0"/>
    <cellStyle name="SUBITENS 3 7 6 3" xfId="0"/>
    <cellStyle name="SUBITENS 3 7 6 4" xfId="0"/>
    <cellStyle name="SUBITENS 3 7 6 5" xfId="0"/>
    <cellStyle name="SUBITENS 3 7 6 6" xfId="0"/>
    <cellStyle name="SUBITENS 3 7 6 7" xfId="0"/>
    <cellStyle name="SUBITENS 3 7 6 8" xfId="0"/>
    <cellStyle name="SUBITENS 3 7 6 9" xfId="0"/>
    <cellStyle name="SUBITENS 3 7 7" xfId="0"/>
    <cellStyle name="SUBITENS 3 7 8" xfId="0"/>
    <cellStyle name="SUBITENS 3 7 9" xfId="0"/>
    <cellStyle name="SUBITENS 3 8" xfId="0"/>
    <cellStyle name="SUBITENS 3 8 10" xfId="0"/>
    <cellStyle name="SUBITENS 3 8 11" xfId="0"/>
    <cellStyle name="SUBITENS 3 8 12" xfId="0"/>
    <cellStyle name="SUBITENS 3 8 13" xfId="0"/>
    <cellStyle name="SUBITENS 3 8 2" xfId="0"/>
    <cellStyle name="SUBITENS 3 8 2 10" xfId="0"/>
    <cellStyle name="SUBITENS 3 8 2 2" xfId="0"/>
    <cellStyle name="SUBITENS 3 8 2 2 2" xfId="0"/>
    <cellStyle name="SUBITENS 3 8 2 2 2 2" xfId="0"/>
    <cellStyle name="SUBITENS 3 8 2 2 2 3" xfId="0"/>
    <cellStyle name="SUBITENS 3 8 2 2 2 4" xfId="0"/>
    <cellStyle name="SUBITENS 3 8 2 2 2 5" xfId="0"/>
    <cellStyle name="SUBITENS 3 8 2 2 2 6" xfId="0"/>
    <cellStyle name="SUBITENS 3 8 2 2 2 7" xfId="0"/>
    <cellStyle name="SUBITENS 3 8 2 2 2 8" xfId="0"/>
    <cellStyle name="SUBITENS 3 8 2 2 2 9" xfId="0"/>
    <cellStyle name="SUBITENS 3 8 2 2 3" xfId="0"/>
    <cellStyle name="SUBITENS 3 8 2 2 4" xfId="0"/>
    <cellStyle name="SUBITENS 3 8 2 2 5" xfId="0"/>
    <cellStyle name="SUBITENS 3 8 2 2 6" xfId="0"/>
    <cellStyle name="SUBITENS 3 8 2 2 7" xfId="0"/>
    <cellStyle name="SUBITENS 3 8 2 2 8" xfId="0"/>
    <cellStyle name="SUBITENS 3 8 2 2 9" xfId="0"/>
    <cellStyle name="SUBITENS 3 8 2 3" xfId="0"/>
    <cellStyle name="SUBITENS 3 8 2 3 2" xfId="0"/>
    <cellStyle name="SUBITENS 3 8 2 3 3" xfId="0"/>
    <cellStyle name="SUBITENS 3 8 2 3 4" xfId="0"/>
    <cellStyle name="SUBITENS 3 8 2 3 5" xfId="0"/>
    <cellStyle name="SUBITENS 3 8 2 3 6" xfId="0"/>
    <cellStyle name="SUBITENS 3 8 2 3 7" xfId="0"/>
    <cellStyle name="SUBITENS 3 8 2 3 8" xfId="0"/>
    <cellStyle name="SUBITENS 3 8 2 3 9" xfId="0"/>
    <cellStyle name="SUBITENS 3 8 2 4" xfId="0"/>
    <cellStyle name="SUBITENS 3 8 2 5" xfId="0"/>
    <cellStyle name="SUBITENS 3 8 2 6" xfId="0"/>
    <cellStyle name="SUBITENS 3 8 2 7" xfId="0"/>
    <cellStyle name="SUBITENS 3 8 2 8" xfId="0"/>
    <cellStyle name="SUBITENS 3 8 2 9" xfId="0"/>
    <cellStyle name="SUBITENS 3 8 3" xfId="0"/>
    <cellStyle name="SUBITENS 3 8 3 10" xfId="0"/>
    <cellStyle name="SUBITENS 3 8 3 2" xfId="0"/>
    <cellStyle name="SUBITENS 3 8 3 2 2" xfId="0"/>
    <cellStyle name="SUBITENS 3 8 3 2 2 2" xfId="0"/>
    <cellStyle name="SUBITENS 3 8 3 2 2 3" xfId="0"/>
    <cellStyle name="SUBITENS 3 8 3 2 2 4" xfId="0"/>
    <cellStyle name="SUBITENS 3 8 3 2 2 5" xfId="0"/>
    <cellStyle name="SUBITENS 3 8 3 2 2 6" xfId="0"/>
    <cellStyle name="SUBITENS 3 8 3 2 2 7" xfId="0"/>
    <cellStyle name="SUBITENS 3 8 3 2 2 8" xfId="0"/>
    <cellStyle name="SUBITENS 3 8 3 2 2 9" xfId="0"/>
    <cellStyle name="SUBITENS 3 8 3 2 3" xfId="0"/>
    <cellStyle name="SUBITENS 3 8 3 2 4" xfId="0"/>
    <cellStyle name="SUBITENS 3 8 3 2 5" xfId="0"/>
    <cellStyle name="SUBITENS 3 8 3 2 6" xfId="0"/>
    <cellStyle name="SUBITENS 3 8 3 2 7" xfId="0"/>
    <cellStyle name="SUBITENS 3 8 3 2 8" xfId="0"/>
    <cellStyle name="SUBITENS 3 8 3 2 9" xfId="0"/>
    <cellStyle name="SUBITENS 3 8 3 3" xfId="0"/>
    <cellStyle name="SUBITENS 3 8 3 3 2" xfId="0"/>
    <cellStyle name="SUBITENS 3 8 3 3 3" xfId="0"/>
    <cellStyle name="SUBITENS 3 8 3 3 4" xfId="0"/>
    <cellStyle name="SUBITENS 3 8 3 3 5" xfId="0"/>
    <cellStyle name="SUBITENS 3 8 3 3 6" xfId="0"/>
    <cellStyle name="SUBITENS 3 8 3 3 7" xfId="0"/>
    <cellStyle name="SUBITENS 3 8 3 3 8" xfId="0"/>
    <cellStyle name="SUBITENS 3 8 3 3 9" xfId="0"/>
    <cellStyle name="SUBITENS 3 8 3 4" xfId="0"/>
    <cellStyle name="SUBITENS 3 8 3 5" xfId="0"/>
    <cellStyle name="SUBITENS 3 8 3 6" xfId="0"/>
    <cellStyle name="SUBITENS 3 8 3 7" xfId="0"/>
    <cellStyle name="SUBITENS 3 8 3 8" xfId="0"/>
    <cellStyle name="SUBITENS 3 8 3 9" xfId="0"/>
    <cellStyle name="SUBITENS 3 8 4" xfId="0"/>
    <cellStyle name="SUBITENS 3 8 4 10" xfId="0"/>
    <cellStyle name="SUBITENS 3 8 4 2" xfId="0"/>
    <cellStyle name="SUBITENS 3 8 4 2 2" xfId="0"/>
    <cellStyle name="SUBITENS 3 8 4 2 2 2" xfId="0"/>
    <cellStyle name="SUBITENS 3 8 4 2 2 3" xfId="0"/>
    <cellStyle name="SUBITENS 3 8 4 2 2 4" xfId="0"/>
    <cellStyle name="SUBITENS 3 8 4 2 2 5" xfId="0"/>
    <cellStyle name="SUBITENS 3 8 4 2 2 6" xfId="0"/>
    <cellStyle name="SUBITENS 3 8 4 2 2 7" xfId="0"/>
    <cellStyle name="SUBITENS 3 8 4 2 2 8" xfId="0"/>
    <cellStyle name="SUBITENS 3 8 4 2 2 9" xfId="0"/>
    <cellStyle name="SUBITENS 3 8 4 2 3" xfId="0"/>
    <cellStyle name="SUBITENS 3 8 4 2 4" xfId="0"/>
    <cellStyle name="SUBITENS 3 8 4 2 5" xfId="0"/>
    <cellStyle name="SUBITENS 3 8 4 2 6" xfId="0"/>
    <cellStyle name="SUBITENS 3 8 4 2 7" xfId="0"/>
    <cellStyle name="SUBITENS 3 8 4 2 8" xfId="0"/>
    <cellStyle name="SUBITENS 3 8 4 2 9" xfId="0"/>
    <cellStyle name="SUBITENS 3 8 4 3" xfId="0"/>
    <cellStyle name="SUBITENS 3 8 4 3 2" xfId="0"/>
    <cellStyle name="SUBITENS 3 8 4 3 3" xfId="0"/>
    <cellStyle name="SUBITENS 3 8 4 3 4" xfId="0"/>
    <cellStyle name="SUBITENS 3 8 4 3 5" xfId="0"/>
    <cellStyle name="SUBITENS 3 8 4 3 6" xfId="0"/>
    <cellStyle name="SUBITENS 3 8 4 3 7" xfId="0"/>
    <cellStyle name="SUBITENS 3 8 4 3 8" xfId="0"/>
    <cellStyle name="SUBITENS 3 8 4 3 9" xfId="0"/>
    <cellStyle name="SUBITENS 3 8 4 4" xfId="0"/>
    <cellStyle name="SUBITENS 3 8 4 5" xfId="0"/>
    <cellStyle name="SUBITENS 3 8 4 6" xfId="0"/>
    <cellStyle name="SUBITENS 3 8 4 7" xfId="0"/>
    <cellStyle name="SUBITENS 3 8 4 8" xfId="0"/>
    <cellStyle name="SUBITENS 3 8 4 9" xfId="0"/>
    <cellStyle name="SUBITENS 3 8 5" xfId="0"/>
    <cellStyle name="SUBITENS 3 8 5 2" xfId="0"/>
    <cellStyle name="SUBITENS 3 8 5 2 2" xfId="0"/>
    <cellStyle name="SUBITENS 3 8 5 2 3" xfId="0"/>
    <cellStyle name="SUBITENS 3 8 5 2 4" xfId="0"/>
    <cellStyle name="SUBITENS 3 8 5 2 5" xfId="0"/>
    <cellStyle name="SUBITENS 3 8 5 2 6" xfId="0"/>
    <cellStyle name="SUBITENS 3 8 5 2 7" xfId="0"/>
    <cellStyle name="SUBITENS 3 8 5 2 8" xfId="0"/>
    <cellStyle name="SUBITENS 3 8 5 2 9" xfId="0"/>
    <cellStyle name="SUBITENS 3 8 5 3" xfId="0"/>
    <cellStyle name="SUBITENS 3 8 5 4" xfId="0"/>
    <cellStyle name="SUBITENS 3 8 5 5" xfId="0"/>
    <cellStyle name="SUBITENS 3 8 5 6" xfId="0"/>
    <cellStyle name="SUBITENS 3 8 5 7" xfId="0"/>
    <cellStyle name="SUBITENS 3 8 5 8" xfId="0"/>
    <cellStyle name="SUBITENS 3 8 5 9" xfId="0"/>
    <cellStyle name="SUBITENS 3 8 6" xfId="0"/>
    <cellStyle name="SUBITENS 3 8 6 2" xfId="0"/>
    <cellStyle name="SUBITENS 3 8 6 3" xfId="0"/>
    <cellStyle name="SUBITENS 3 8 6 4" xfId="0"/>
    <cellStyle name="SUBITENS 3 8 6 5" xfId="0"/>
    <cellStyle name="SUBITENS 3 8 6 6" xfId="0"/>
    <cellStyle name="SUBITENS 3 8 6 7" xfId="0"/>
    <cellStyle name="SUBITENS 3 8 6 8" xfId="0"/>
    <cellStyle name="SUBITENS 3 8 6 9" xfId="0"/>
    <cellStyle name="SUBITENS 3 8 7" xfId="0"/>
    <cellStyle name="SUBITENS 3 8 8" xfId="0"/>
    <cellStyle name="SUBITENS 3 8 9" xfId="0"/>
    <cellStyle name="SUBITENS 3 9" xfId="0"/>
    <cellStyle name="SUBITENS 3 9 10" xfId="0"/>
    <cellStyle name="SUBITENS 3 9 11" xfId="0"/>
    <cellStyle name="SUBITENS 3 9 12" xfId="0"/>
    <cellStyle name="SUBITENS 3 9 13" xfId="0"/>
    <cellStyle name="SUBITENS 3 9 2" xfId="0"/>
    <cellStyle name="SUBITENS 3 9 2 10" xfId="0"/>
    <cellStyle name="SUBITENS 3 9 2 2" xfId="0"/>
    <cellStyle name="SUBITENS 3 9 2 2 2" xfId="0"/>
    <cellStyle name="SUBITENS 3 9 2 2 2 2" xfId="0"/>
    <cellStyle name="SUBITENS 3 9 2 2 2 3" xfId="0"/>
    <cellStyle name="SUBITENS 3 9 2 2 2 4" xfId="0"/>
    <cellStyle name="SUBITENS 3 9 2 2 2 5" xfId="0"/>
    <cellStyle name="SUBITENS 3 9 2 2 2 6" xfId="0"/>
    <cellStyle name="SUBITENS 3 9 2 2 2 7" xfId="0"/>
    <cellStyle name="SUBITENS 3 9 2 2 2 8" xfId="0"/>
    <cellStyle name="SUBITENS 3 9 2 2 2 9" xfId="0"/>
    <cellStyle name="SUBITENS 3 9 2 2 3" xfId="0"/>
    <cellStyle name="SUBITENS 3 9 2 2 4" xfId="0"/>
    <cellStyle name="SUBITENS 3 9 2 2 5" xfId="0"/>
    <cellStyle name="SUBITENS 3 9 2 2 6" xfId="0"/>
    <cellStyle name="SUBITENS 3 9 2 2 7" xfId="0"/>
    <cellStyle name="SUBITENS 3 9 2 2 8" xfId="0"/>
    <cellStyle name="SUBITENS 3 9 2 2 9" xfId="0"/>
    <cellStyle name="SUBITENS 3 9 2 3" xfId="0"/>
    <cellStyle name="SUBITENS 3 9 2 3 2" xfId="0"/>
    <cellStyle name="SUBITENS 3 9 2 3 3" xfId="0"/>
    <cellStyle name="SUBITENS 3 9 2 3 4" xfId="0"/>
    <cellStyle name="SUBITENS 3 9 2 3 5" xfId="0"/>
    <cellStyle name="SUBITENS 3 9 2 3 6" xfId="0"/>
    <cellStyle name="SUBITENS 3 9 2 3 7" xfId="0"/>
    <cellStyle name="SUBITENS 3 9 2 3 8" xfId="0"/>
    <cellStyle name="SUBITENS 3 9 2 3 9" xfId="0"/>
    <cellStyle name="SUBITENS 3 9 2 4" xfId="0"/>
    <cellStyle name="SUBITENS 3 9 2 5" xfId="0"/>
    <cellStyle name="SUBITENS 3 9 2 6" xfId="0"/>
    <cellStyle name="SUBITENS 3 9 2 7" xfId="0"/>
    <cellStyle name="SUBITENS 3 9 2 8" xfId="0"/>
    <cellStyle name="SUBITENS 3 9 2 9" xfId="0"/>
    <cellStyle name="SUBITENS 3 9 3" xfId="0"/>
    <cellStyle name="SUBITENS 3 9 3 10" xfId="0"/>
    <cellStyle name="SUBITENS 3 9 3 2" xfId="0"/>
    <cellStyle name="SUBITENS 3 9 3 2 2" xfId="0"/>
    <cellStyle name="SUBITENS 3 9 3 2 2 2" xfId="0"/>
    <cellStyle name="SUBITENS 3 9 3 2 2 3" xfId="0"/>
    <cellStyle name="SUBITENS 3 9 3 2 2 4" xfId="0"/>
    <cellStyle name="SUBITENS 3 9 3 2 2 5" xfId="0"/>
    <cellStyle name="SUBITENS 3 9 3 2 2 6" xfId="0"/>
    <cellStyle name="SUBITENS 3 9 3 2 2 7" xfId="0"/>
    <cellStyle name="SUBITENS 3 9 3 2 2 8" xfId="0"/>
    <cellStyle name="SUBITENS 3 9 3 2 2 9" xfId="0"/>
    <cellStyle name="SUBITENS 3 9 3 2 3" xfId="0"/>
    <cellStyle name="SUBITENS 3 9 3 2 4" xfId="0"/>
    <cellStyle name="SUBITENS 3 9 3 2 5" xfId="0"/>
    <cellStyle name="SUBITENS 3 9 3 2 6" xfId="0"/>
    <cellStyle name="SUBITENS 3 9 3 2 7" xfId="0"/>
    <cellStyle name="SUBITENS 3 9 3 2 8" xfId="0"/>
    <cellStyle name="SUBITENS 3 9 3 2 9" xfId="0"/>
    <cellStyle name="SUBITENS 3 9 3 3" xfId="0"/>
    <cellStyle name="SUBITENS 3 9 3 3 2" xfId="0"/>
    <cellStyle name="SUBITENS 3 9 3 3 3" xfId="0"/>
    <cellStyle name="SUBITENS 3 9 3 3 4" xfId="0"/>
    <cellStyle name="SUBITENS 3 9 3 3 5" xfId="0"/>
    <cellStyle name="SUBITENS 3 9 3 3 6" xfId="0"/>
    <cellStyle name="SUBITENS 3 9 3 3 7" xfId="0"/>
    <cellStyle name="SUBITENS 3 9 3 3 8" xfId="0"/>
    <cellStyle name="SUBITENS 3 9 3 3 9" xfId="0"/>
    <cellStyle name="SUBITENS 3 9 3 4" xfId="0"/>
    <cellStyle name="SUBITENS 3 9 3 5" xfId="0"/>
    <cellStyle name="SUBITENS 3 9 3 6" xfId="0"/>
    <cellStyle name="SUBITENS 3 9 3 7" xfId="0"/>
    <cellStyle name="SUBITENS 3 9 3 8" xfId="0"/>
    <cellStyle name="SUBITENS 3 9 3 9" xfId="0"/>
    <cellStyle name="SUBITENS 3 9 4" xfId="0"/>
    <cellStyle name="SUBITENS 3 9 4 10" xfId="0"/>
    <cellStyle name="SUBITENS 3 9 4 2" xfId="0"/>
    <cellStyle name="SUBITENS 3 9 4 2 2" xfId="0"/>
    <cellStyle name="SUBITENS 3 9 4 2 2 2" xfId="0"/>
    <cellStyle name="SUBITENS 3 9 4 2 2 3" xfId="0"/>
    <cellStyle name="SUBITENS 3 9 4 2 2 4" xfId="0"/>
    <cellStyle name="SUBITENS 3 9 4 2 2 5" xfId="0"/>
    <cellStyle name="SUBITENS 3 9 4 2 2 6" xfId="0"/>
    <cellStyle name="SUBITENS 3 9 4 2 2 7" xfId="0"/>
    <cellStyle name="SUBITENS 3 9 4 2 2 8" xfId="0"/>
    <cellStyle name="SUBITENS 3 9 4 2 2 9" xfId="0"/>
    <cellStyle name="SUBITENS 3 9 4 2 3" xfId="0"/>
    <cellStyle name="SUBITENS 3 9 4 2 4" xfId="0"/>
    <cellStyle name="SUBITENS 3 9 4 2 5" xfId="0"/>
    <cellStyle name="SUBITENS 3 9 4 2 6" xfId="0"/>
    <cellStyle name="SUBITENS 3 9 4 2 7" xfId="0"/>
    <cellStyle name="SUBITENS 3 9 4 2 8" xfId="0"/>
    <cellStyle name="SUBITENS 3 9 4 2 9" xfId="0"/>
    <cellStyle name="SUBITENS 3 9 4 3" xfId="0"/>
    <cellStyle name="SUBITENS 3 9 4 3 2" xfId="0"/>
    <cellStyle name="SUBITENS 3 9 4 3 3" xfId="0"/>
    <cellStyle name="SUBITENS 3 9 4 3 4" xfId="0"/>
    <cellStyle name="SUBITENS 3 9 4 3 5" xfId="0"/>
    <cellStyle name="SUBITENS 3 9 4 3 6" xfId="0"/>
    <cellStyle name="SUBITENS 3 9 4 3 7" xfId="0"/>
    <cellStyle name="SUBITENS 3 9 4 3 8" xfId="0"/>
    <cellStyle name="SUBITENS 3 9 4 3 9" xfId="0"/>
    <cellStyle name="SUBITENS 3 9 4 4" xfId="0"/>
    <cellStyle name="SUBITENS 3 9 4 5" xfId="0"/>
    <cellStyle name="SUBITENS 3 9 4 6" xfId="0"/>
    <cellStyle name="SUBITENS 3 9 4 7" xfId="0"/>
    <cellStyle name="SUBITENS 3 9 4 8" xfId="0"/>
    <cellStyle name="SUBITENS 3 9 4 9" xfId="0"/>
    <cellStyle name="SUBITENS 3 9 5" xfId="0"/>
    <cellStyle name="SUBITENS 3 9 5 2" xfId="0"/>
    <cellStyle name="SUBITENS 3 9 5 2 2" xfId="0"/>
    <cellStyle name="SUBITENS 3 9 5 2 3" xfId="0"/>
    <cellStyle name="SUBITENS 3 9 5 2 4" xfId="0"/>
    <cellStyle name="SUBITENS 3 9 5 2 5" xfId="0"/>
    <cellStyle name="SUBITENS 3 9 5 2 6" xfId="0"/>
    <cellStyle name="SUBITENS 3 9 5 2 7" xfId="0"/>
    <cellStyle name="SUBITENS 3 9 5 2 8" xfId="0"/>
    <cellStyle name="SUBITENS 3 9 5 2 9" xfId="0"/>
    <cellStyle name="SUBITENS 3 9 5 3" xfId="0"/>
    <cellStyle name="SUBITENS 3 9 5 4" xfId="0"/>
    <cellStyle name="SUBITENS 3 9 5 5" xfId="0"/>
    <cellStyle name="SUBITENS 3 9 5 6" xfId="0"/>
    <cellStyle name="SUBITENS 3 9 5 7" xfId="0"/>
    <cellStyle name="SUBITENS 3 9 5 8" xfId="0"/>
    <cellStyle name="SUBITENS 3 9 5 9" xfId="0"/>
    <cellStyle name="SUBITENS 3 9 6" xfId="0"/>
    <cellStyle name="SUBITENS 3 9 6 2" xfId="0"/>
    <cellStyle name="SUBITENS 3 9 6 3" xfId="0"/>
    <cellStyle name="SUBITENS 3 9 6 4" xfId="0"/>
    <cellStyle name="SUBITENS 3 9 6 5" xfId="0"/>
    <cellStyle name="SUBITENS 3 9 6 6" xfId="0"/>
    <cellStyle name="SUBITENS 3 9 6 7" xfId="0"/>
    <cellStyle name="SUBITENS 3 9 6 8" xfId="0"/>
    <cellStyle name="SUBITENS 3 9 6 9" xfId="0"/>
    <cellStyle name="SUBITENS 3 9 7" xfId="0"/>
    <cellStyle name="SUBITENS 3 9 8" xfId="0"/>
    <cellStyle name="SUBITENS 3 9 9" xfId="0"/>
    <cellStyle name="SUBITENS 4" xfId="0"/>
    <cellStyle name="SUBITENS 4 10" xfId="0"/>
    <cellStyle name="SUBITENS 4 11" xfId="0"/>
    <cellStyle name="SUBITENS 4 12" xfId="0"/>
    <cellStyle name="SUBITENS 4 13" xfId="0"/>
    <cellStyle name="SUBITENS 4 2" xfId="0"/>
    <cellStyle name="SUBITENS 4 2 10" xfId="0"/>
    <cellStyle name="SUBITENS 4 2 2" xfId="0"/>
    <cellStyle name="SUBITENS 4 2 2 2" xfId="0"/>
    <cellStyle name="SUBITENS 4 2 2 2 2" xfId="0"/>
    <cellStyle name="SUBITENS 4 2 2 2 3" xfId="0"/>
    <cellStyle name="SUBITENS 4 2 2 2 4" xfId="0"/>
    <cellStyle name="SUBITENS 4 2 2 2 5" xfId="0"/>
    <cellStyle name="SUBITENS 4 2 2 2 6" xfId="0"/>
    <cellStyle name="SUBITENS 4 2 2 2 7" xfId="0"/>
    <cellStyle name="SUBITENS 4 2 2 2 8" xfId="0"/>
    <cellStyle name="SUBITENS 4 2 2 2 9" xfId="0"/>
    <cellStyle name="SUBITENS 4 2 2 3" xfId="0"/>
    <cellStyle name="SUBITENS 4 2 2 4" xfId="0"/>
    <cellStyle name="SUBITENS 4 2 2 5" xfId="0"/>
    <cellStyle name="SUBITENS 4 2 2 6" xfId="0"/>
    <cellStyle name="SUBITENS 4 2 2 7" xfId="0"/>
    <cellStyle name="SUBITENS 4 2 2 8" xfId="0"/>
    <cellStyle name="SUBITENS 4 2 2 9" xfId="0"/>
    <cellStyle name="SUBITENS 4 2 3" xfId="0"/>
    <cellStyle name="SUBITENS 4 2 3 2" xfId="0"/>
    <cellStyle name="SUBITENS 4 2 3 3" xfId="0"/>
    <cellStyle name="SUBITENS 4 2 3 4" xfId="0"/>
    <cellStyle name="SUBITENS 4 2 3 5" xfId="0"/>
    <cellStyle name="SUBITENS 4 2 3 6" xfId="0"/>
    <cellStyle name="SUBITENS 4 2 3 7" xfId="0"/>
    <cellStyle name="SUBITENS 4 2 3 8" xfId="0"/>
    <cellStyle name="SUBITENS 4 2 3 9" xfId="0"/>
    <cellStyle name="SUBITENS 4 2 4" xfId="0"/>
    <cellStyle name="SUBITENS 4 2 5" xfId="0"/>
    <cellStyle name="SUBITENS 4 2 6" xfId="0"/>
    <cellStyle name="SUBITENS 4 2 7" xfId="0"/>
    <cellStyle name="SUBITENS 4 2 8" xfId="0"/>
    <cellStyle name="SUBITENS 4 2 9" xfId="0"/>
    <cellStyle name="SUBITENS 4 3" xfId="0"/>
    <cellStyle name="SUBITENS 4 3 10" xfId="0"/>
    <cellStyle name="SUBITENS 4 3 2" xfId="0"/>
    <cellStyle name="SUBITENS 4 3 2 2" xfId="0"/>
    <cellStyle name="SUBITENS 4 3 2 2 2" xfId="0"/>
    <cellStyle name="SUBITENS 4 3 2 2 3" xfId="0"/>
    <cellStyle name="SUBITENS 4 3 2 2 4" xfId="0"/>
    <cellStyle name="SUBITENS 4 3 2 2 5" xfId="0"/>
    <cellStyle name="SUBITENS 4 3 2 2 6" xfId="0"/>
    <cellStyle name="SUBITENS 4 3 2 2 7" xfId="0"/>
    <cellStyle name="SUBITENS 4 3 2 2 8" xfId="0"/>
    <cellStyle name="SUBITENS 4 3 2 2 9" xfId="0"/>
    <cellStyle name="SUBITENS 4 3 2 3" xfId="0"/>
    <cellStyle name="SUBITENS 4 3 2 4" xfId="0"/>
    <cellStyle name="SUBITENS 4 3 2 5" xfId="0"/>
    <cellStyle name="SUBITENS 4 3 2 6" xfId="0"/>
    <cellStyle name="SUBITENS 4 3 2 7" xfId="0"/>
    <cellStyle name="SUBITENS 4 3 2 8" xfId="0"/>
    <cellStyle name="SUBITENS 4 3 2 9" xfId="0"/>
    <cellStyle name="SUBITENS 4 3 3" xfId="0"/>
    <cellStyle name="SUBITENS 4 3 3 2" xfId="0"/>
    <cellStyle name="SUBITENS 4 3 3 3" xfId="0"/>
    <cellStyle name="SUBITENS 4 3 3 4" xfId="0"/>
    <cellStyle name="SUBITENS 4 3 3 5" xfId="0"/>
    <cellStyle name="SUBITENS 4 3 3 6" xfId="0"/>
    <cellStyle name="SUBITENS 4 3 3 7" xfId="0"/>
    <cellStyle name="SUBITENS 4 3 3 8" xfId="0"/>
    <cellStyle name="SUBITENS 4 3 3 9" xfId="0"/>
    <cellStyle name="SUBITENS 4 3 4" xfId="0"/>
    <cellStyle name="SUBITENS 4 3 5" xfId="0"/>
    <cellStyle name="SUBITENS 4 3 6" xfId="0"/>
    <cellStyle name="SUBITENS 4 3 7" xfId="0"/>
    <cellStyle name="SUBITENS 4 3 8" xfId="0"/>
    <cellStyle name="SUBITENS 4 3 9" xfId="0"/>
    <cellStyle name="SUBITENS 4 4" xfId="0"/>
    <cellStyle name="SUBITENS 4 4 10" xfId="0"/>
    <cellStyle name="SUBITENS 4 4 2" xfId="0"/>
    <cellStyle name="SUBITENS 4 4 2 2" xfId="0"/>
    <cellStyle name="SUBITENS 4 4 2 2 2" xfId="0"/>
    <cellStyle name="SUBITENS 4 4 2 2 3" xfId="0"/>
    <cellStyle name="SUBITENS 4 4 2 2 4" xfId="0"/>
    <cellStyle name="SUBITENS 4 4 2 2 5" xfId="0"/>
    <cellStyle name="SUBITENS 4 4 2 2 6" xfId="0"/>
    <cellStyle name="SUBITENS 4 4 2 2 7" xfId="0"/>
    <cellStyle name="SUBITENS 4 4 2 2 8" xfId="0"/>
    <cellStyle name="SUBITENS 4 4 2 2 9" xfId="0"/>
    <cellStyle name="SUBITENS 4 4 2 3" xfId="0"/>
    <cellStyle name="SUBITENS 4 4 2 4" xfId="0"/>
    <cellStyle name="SUBITENS 4 4 2 5" xfId="0"/>
    <cellStyle name="SUBITENS 4 4 2 6" xfId="0"/>
    <cellStyle name="SUBITENS 4 4 2 7" xfId="0"/>
    <cellStyle name="SUBITENS 4 4 2 8" xfId="0"/>
    <cellStyle name="SUBITENS 4 4 2 9" xfId="0"/>
    <cellStyle name="SUBITENS 4 4 3" xfId="0"/>
    <cellStyle name="SUBITENS 4 4 3 2" xfId="0"/>
    <cellStyle name="SUBITENS 4 4 3 3" xfId="0"/>
    <cellStyle name="SUBITENS 4 4 3 4" xfId="0"/>
    <cellStyle name="SUBITENS 4 4 3 5" xfId="0"/>
    <cellStyle name="SUBITENS 4 4 3 6" xfId="0"/>
    <cellStyle name="SUBITENS 4 4 3 7" xfId="0"/>
    <cellStyle name="SUBITENS 4 4 3 8" xfId="0"/>
    <cellStyle name="SUBITENS 4 4 3 9" xfId="0"/>
    <cellStyle name="SUBITENS 4 4 4" xfId="0"/>
    <cellStyle name="SUBITENS 4 4 5" xfId="0"/>
    <cellStyle name="SUBITENS 4 4 6" xfId="0"/>
    <cellStyle name="SUBITENS 4 4 7" xfId="0"/>
    <cellStyle name="SUBITENS 4 4 8" xfId="0"/>
    <cellStyle name="SUBITENS 4 4 9" xfId="0"/>
    <cellStyle name="SUBITENS 4 5" xfId="0"/>
    <cellStyle name="SUBITENS 4 5 2" xfId="0"/>
    <cellStyle name="SUBITENS 4 5 2 2" xfId="0"/>
    <cellStyle name="SUBITENS 4 5 2 3" xfId="0"/>
    <cellStyle name="SUBITENS 4 5 2 4" xfId="0"/>
    <cellStyle name="SUBITENS 4 5 2 5" xfId="0"/>
    <cellStyle name="SUBITENS 4 5 2 6" xfId="0"/>
    <cellStyle name="SUBITENS 4 5 2 7" xfId="0"/>
    <cellStyle name="SUBITENS 4 5 2 8" xfId="0"/>
    <cellStyle name="SUBITENS 4 5 2 9" xfId="0"/>
    <cellStyle name="SUBITENS 4 5 3" xfId="0"/>
    <cellStyle name="SUBITENS 4 5 4" xfId="0"/>
    <cellStyle name="SUBITENS 4 5 5" xfId="0"/>
    <cellStyle name="SUBITENS 4 5 6" xfId="0"/>
    <cellStyle name="SUBITENS 4 5 7" xfId="0"/>
    <cellStyle name="SUBITENS 4 5 8" xfId="0"/>
    <cellStyle name="SUBITENS 4 5 9" xfId="0"/>
    <cellStyle name="SUBITENS 4 6" xfId="0"/>
    <cellStyle name="SUBITENS 4 6 2" xfId="0"/>
    <cellStyle name="SUBITENS 4 6 3" xfId="0"/>
    <cellStyle name="SUBITENS 4 6 4" xfId="0"/>
    <cellStyle name="SUBITENS 4 6 5" xfId="0"/>
    <cellStyle name="SUBITENS 4 6 6" xfId="0"/>
    <cellStyle name="SUBITENS 4 6 7" xfId="0"/>
    <cellStyle name="SUBITENS 4 6 8" xfId="0"/>
    <cellStyle name="SUBITENS 4 6 9" xfId="0"/>
    <cellStyle name="SUBITENS 4 7" xfId="0"/>
    <cellStyle name="SUBITENS 4 8" xfId="0"/>
    <cellStyle name="SUBITENS 4 9" xfId="0"/>
    <cellStyle name="SUBITENS 5" xfId="0"/>
    <cellStyle name="SUBITENS 5 10" xfId="0"/>
    <cellStyle name="SUBITENS 5 11" xfId="0"/>
    <cellStyle name="SUBITENS 5 12" xfId="0"/>
    <cellStyle name="SUBITENS 5 13" xfId="0"/>
    <cellStyle name="SUBITENS 5 2" xfId="0"/>
    <cellStyle name="SUBITENS 5 2 10" xfId="0"/>
    <cellStyle name="SUBITENS 5 2 2" xfId="0"/>
    <cellStyle name="SUBITENS 5 2 2 2" xfId="0"/>
    <cellStyle name="SUBITENS 5 2 2 2 2" xfId="0"/>
    <cellStyle name="SUBITENS 5 2 2 2 3" xfId="0"/>
    <cellStyle name="SUBITENS 5 2 2 2 4" xfId="0"/>
    <cellStyle name="SUBITENS 5 2 2 2 5" xfId="0"/>
    <cellStyle name="SUBITENS 5 2 2 2 6" xfId="0"/>
    <cellStyle name="SUBITENS 5 2 2 2 7" xfId="0"/>
    <cellStyle name="SUBITENS 5 2 2 2 8" xfId="0"/>
    <cellStyle name="SUBITENS 5 2 2 2 9" xfId="0"/>
    <cellStyle name="SUBITENS 5 2 2 3" xfId="0"/>
    <cellStyle name="SUBITENS 5 2 2 4" xfId="0"/>
    <cellStyle name="SUBITENS 5 2 2 5" xfId="0"/>
    <cellStyle name="SUBITENS 5 2 2 6" xfId="0"/>
    <cellStyle name="SUBITENS 5 2 2 7" xfId="0"/>
    <cellStyle name="SUBITENS 5 2 2 8" xfId="0"/>
    <cellStyle name="SUBITENS 5 2 2 9" xfId="0"/>
    <cellStyle name="SUBITENS 5 2 3" xfId="0"/>
    <cellStyle name="SUBITENS 5 2 3 2" xfId="0"/>
    <cellStyle name="SUBITENS 5 2 3 3" xfId="0"/>
    <cellStyle name="SUBITENS 5 2 3 4" xfId="0"/>
    <cellStyle name="SUBITENS 5 2 3 5" xfId="0"/>
    <cellStyle name="SUBITENS 5 2 3 6" xfId="0"/>
    <cellStyle name="SUBITENS 5 2 3 7" xfId="0"/>
    <cellStyle name="SUBITENS 5 2 3 8" xfId="0"/>
    <cellStyle name="SUBITENS 5 2 3 9" xfId="0"/>
    <cellStyle name="SUBITENS 5 2 4" xfId="0"/>
    <cellStyle name="SUBITENS 5 2 5" xfId="0"/>
    <cellStyle name="SUBITENS 5 2 6" xfId="0"/>
    <cellStyle name="SUBITENS 5 2 7" xfId="0"/>
    <cellStyle name="SUBITENS 5 2 8" xfId="0"/>
    <cellStyle name="SUBITENS 5 2 9" xfId="0"/>
    <cellStyle name="SUBITENS 5 3" xfId="0"/>
    <cellStyle name="SUBITENS 5 3 10" xfId="0"/>
    <cellStyle name="SUBITENS 5 3 2" xfId="0"/>
    <cellStyle name="SUBITENS 5 3 2 2" xfId="0"/>
    <cellStyle name="SUBITENS 5 3 2 2 2" xfId="0"/>
    <cellStyle name="SUBITENS 5 3 2 2 3" xfId="0"/>
    <cellStyle name="SUBITENS 5 3 2 2 4" xfId="0"/>
    <cellStyle name="SUBITENS 5 3 2 2 5" xfId="0"/>
    <cellStyle name="SUBITENS 5 3 2 2 6" xfId="0"/>
    <cellStyle name="SUBITENS 5 3 2 2 7" xfId="0"/>
    <cellStyle name="SUBITENS 5 3 2 2 8" xfId="0"/>
    <cellStyle name="SUBITENS 5 3 2 2 9" xfId="0"/>
    <cellStyle name="SUBITENS 5 3 2 3" xfId="0"/>
    <cellStyle name="SUBITENS 5 3 2 4" xfId="0"/>
    <cellStyle name="SUBITENS 5 3 2 5" xfId="0"/>
    <cellStyle name="SUBITENS 5 3 2 6" xfId="0"/>
    <cellStyle name="SUBITENS 5 3 2 7" xfId="0"/>
    <cellStyle name="SUBITENS 5 3 2 8" xfId="0"/>
    <cellStyle name="SUBITENS 5 3 2 9" xfId="0"/>
    <cellStyle name="SUBITENS 5 3 3" xfId="0"/>
    <cellStyle name="SUBITENS 5 3 3 2" xfId="0"/>
    <cellStyle name="SUBITENS 5 3 3 3" xfId="0"/>
    <cellStyle name="SUBITENS 5 3 3 4" xfId="0"/>
    <cellStyle name="SUBITENS 5 3 3 5" xfId="0"/>
    <cellStyle name="SUBITENS 5 3 3 6" xfId="0"/>
    <cellStyle name="SUBITENS 5 3 3 7" xfId="0"/>
    <cellStyle name="SUBITENS 5 3 3 8" xfId="0"/>
    <cellStyle name="SUBITENS 5 3 3 9" xfId="0"/>
    <cellStyle name="SUBITENS 5 3 4" xfId="0"/>
    <cellStyle name="SUBITENS 5 3 5" xfId="0"/>
    <cellStyle name="SUBITENS 5 3 6" xfId="0"/>
    <cellStyle name="SUBITENS 5 3 7" xfId="0"/>
    <cellStyle name="SUBITENS 5 3 8" xfId="0"/>
    <cellStyle name="SUBITENS 5 3 9" xfId="0"/>
    <cellStyle name="SUBITENS 5 4" xfId="0"/>
    <cellStyle name="SUBITENS 5 4 10" xfId="0"/>
    <cellStyle name="SUBITENS 5 4 2" xfId="0"/>
    <cellStyle name="SUBITENS 5 4 2 2" xfId="0"/>
    <cellStyle name="SUBITENS 5 4 2 2 2" xfId="0"/>
    <cellStyle name="SUBITENS 5 4 2 2 3" xfId="0"/>
    <cellStyle name="SUBITENS 5 4 2 2 4" xfId="0"/>
    <cellStyle name="SUBITENS 5 4 2 2 5" xfId="0"/>
    <cellStyle name="SUBITENS 5 4 2 2 6" xfId="0"/>
    <cellStyle name="SUBITENS 5 4 2 2 7" xfId="0"/>
    <cellStyle name="SUBITENS 5 4 2 2 8" xfId="0"/>
    <cellStyle name="SUBITENS 5 4 2 2 9" xfId="0"/>
    <cellStyle name="SUBITENS 5 4 2 3" xfId="0"/>
    <cellStyle name="SUBITENS 5 4 2 4" xfId="0"/>
    <cellStyle name="SUBITENS 5 4 2 5" xfId="0"/>
    <cellStyle name="SUBITENS 5 4 2 6" xfId="0"/>
    <cellStyle name="SUBITENS 5 4 2 7" xfId="0"/>
    <cellStyle name="SUBITENS 5 4 2 8" xfId="0"/>
    <cellStyle name="SUBITENS 5 4 2 9" xfId="0"/>
    <cellStyle name="SUBITENS 5 4 3" xfId="0"/>
    <cellStyle name="SUBITENS 5 4 3 2" xfId="0"/>
    <cellStyle name="SUBITENS 5 4 3 3" xfId="0"/>
    <cellStyle name="SUBITENS 5 4 3 4" xfId="0"/>
    <cellStyle name="SUBITENS 5 4 3 5" xfId="0"/>
    <cellStyle name="SUBITENS 5 4 3 6" xfId="0"/>
    <cellStyle name="SUBITENS 5 4 3 7" xfId="0"/>
    <cellStyle name="SUBITENS 5 4 3 8" xfId="0"/>
    <cellStyle name="SUBITENS 5 4 3 9" xfId="0"/>
    <cellStyle name="SUBITENS 5 4 4" xfId="0"/>
    <cellStyle name="SUBITENS 5 4 5" xfId="0"/>
    <cellStyle name="SUBITENS 5 4 6" xfId="0"/>
    <cellStyle name="SUBITENS 5 4 7" xfId="0"/>
    <cellStyle name="SUBITENS 5 4 8" xfId="0"/>
    <cellStyle name="SUBITENS 5 4 9" xfId="0"/>
    <cellStyle name="SUBITENS 5 5" xfId="0"/>
    <cellStyle name="SUBITENS 5 5 2" xfId="0"/>
    <cellStyle name="SUBITENS 5 5 2 2" xfId="0"/>
    <cellStyle name="SUBITENS 5 5 2 3" xfId="0"/>
    <cellStyle name="SUBITENS 5 5 2 4" xfId="0"/>
    <cellStyle name="SUBITENS 5 5 2 5" xfId="0"/>
    <cellStyle name="SUBITENS 5 5 2 6" xfId="0"/>
    <cellStyle name="SUBITENS 5 5 2 7" xfId="0"/>
    <cellStyle name="SUBITENS 5 5 2 8" xfId="0"/>
    <cellStyle name="SUBITENS 5 5 2 9" xfId="0"/>
    <cellStyle name="SUBITENS 5 5 3" xfId="0"/>
    <cellStyle name="SUBITENS 5 5 4" xfId="0"/>
    <cellStyle name="SUBITENS 5 5 5" xfId="0"/>
    <cellStyle name="SUBITENS 5 5 6" xfId="0"/>
    <cellStyle name="SUBITENS 5 5 7" xfId="0"/>
    <cellStyle name="SUBITENS 5 5 8" xfId="0"/>
    <cellStyle name="SUBITENS 5 5 9" xfId="0"/>
    <cellStyle name="SUBITENS 5 6" xfId="0"/>
    <cellStyle name="SUBITENS 5 6 2" xfId="0"/>
    <cellStyle name="SUBITENS 5 6 3" xfId="0"/>
    <cellStyle name="SUBITENS 5 6 4" xfId="0"/>
    <cellStyle name="SUBITENS 5 6 5" xfId="0"/>
    <cellStyle name="SUBITENS 5 6 6" xfId="0"/>
    <cellStyle name="SUBITENS 5 6 7" xfId="0"/>
    <cellStyle name="SUBITENS 5 6 8" xfId="0"/>
    <cellStyle name="SUBITENS 5 6 9" xfId="0"/>
    <cellStyle name="SUBITENS 5 7" xfId="0"/>
    <cellStyle name="SUBITENS 5 8" xfId="0"/>
    <cellStyle name="SUBITENS 5 9" xfId="0"/>
    <cellStyle name="SUBITENS 6" xfId="0"/>
    <cellStyle name="SUBITENS 6 10" xfId="0"/>
    <cellStyle name="SUBITENS 6 11" xfId="0"/>
    <cellStyle name="SUBITENS 6 12" xfId="0"/>
    <cellStyle name="SUBITENS 6 13" xfId="0"/>
    <cellStyle name="SUBITENS 6 2" xfId="0"/>
    <cellStyle name="SUBITENS 6 2 10" xfId="0"/>
    <cellStyle name="SUBITENS 6 2 2" xfId="0"/>
    <cellStyle name="SUBITENS 6 2 2 2" xfId="0"/>
    <cellStyle name="SUBITENS 6 2 2 2 2" xfId="0"/>
    <cellStyle name="SUBITENS 6 2 2 2 3" xfId="0"/>
    <cellStyle name="SUBITENS 6 2 2 2 4" xfId="0"/>
    <cellStyle name="SUBITENS 6 2 2 2 5" xfId="0"/>
    <cellStyle name="SUBITENS 6 2 2 2 6" xfId="0"/>
    <cellStyle name="SUBITENS 6 2 2 2 7" xfId="0"/>
    <cellStyle name="SUBITENS 6 2 2 2 8" xfId="0"/>
    <cellStyle name="SUBITENS 6 2 2 2 9" xfId="0"/>
    <cellStyle name="SUBITENS 6 2 2 3" xfId="0"/>
    <cellStyle name="SUBITENS 6 2 2 4" xfId="0"/>
    <cellStyle name="SUBITENS 6 2 2 5" xfId="0"/>
    <cellStyle name="SUBITENS 6 2 2 6" xfId="0"/>
    <cellStyle name="SUBITENS 6 2 2 7" xfId="0"/>
    <cellStyle name="SUBITENS 6 2 2 8" xfId="0"/>
    <cellStyle name="SUBITENS 6 2 2 9" xfId="0"/>
    <cellStyle name="SUBITENS 6 2 3" xfId="0"/>
    <cellStyle name="SUBITENS 6 2 3 2" xfId="0"/>
    <cellStyle name="SUBITENS 6 2 3 3" xfId="0"/>
    <cellStyle name="SUBITENS 6 2 3 4" xfId="0"/>
    <cellStyle name="SUBITENS 6 2 3 5" xfId="0"/>
    <cellStyle name="SUBITENS 6 2 3 6" xfId="0"/>
    <cellStyle name="SUBITENS 6 2 3 7" xfId="0"/>
    <cellStyle name="SUBITENS 6 2 3 8" xfId="0"/>
    <cellStyle name="SUBITENS 6 2 3 9" xfId="0"/>
    <cellStyle name="SUBITENS 6 2 4" xfId="0"/>
    <cellStyle name="SUBITENS 6 2 5" xfId="0"/>
    <cellStyle name="SUBITENS 6 2 6" xfId="0"/>
    <cellStyle name="SUBITENS 6 2 7" xfId="0"/>
    <cellStyle name="SUBITENS 6 2 8" xfId="0"/>
    <cellStyle name="SUBITENS 6 2 9" xfId="0"/>
    <cellStyle name="SUBITENS 6 3" xfId="0"/>
    <cellStyle name="SUBITENS 6 3 10" xfId="0"/>
    <cellStyle name="SUBITENS 6 3 2" xfId="0"/>
    <cellStyle name="SUBITENS 6 3 2 2" xfId="0"/>
    <cellStyle name="SUBITENS 6 3 2 2 2" xfId="0"/>
    <cellStyle name="SUBITENS 6 3 2 2 3" xfId="0"/>
    <cellStyle name="SUBITENS 6 3 2 2 4" xfId="0"/>
    <cellStyle name="SUBITENS 6 3 2 2 5" xfId="0"/>
    <cellStyle name="SUBITENS 6 3 2 2 6" xfId="0"/>
    <cellStyle name="SUBITENS 6 3 2 2 7" xfId="0"/>
    <cellStyle name="SUBITENS 6 3 2 2 8" xfId="0"/>
    <cellStyle name="SUBITENS 6 3 2 2 9" xfId="0"/>
    <cellStyle name="SUBITENS 6 3 2 3" xfId="0"/>
    <cellStyle name="SUBITENS 6 3 2 4" xfId="0"/>
    <cellStyle name="SUBITENS 6 3 2 5" xfId="0"/>
    <cellStyle name="SUBITENS 6 3 2 6" xfId="0"/>
    <cellStyle name="SUBITENS 6 3 2 7" xfId="0"/>
    <cellStyle name="SUBITENS 6 3 2 8" xfId="0"/>
    <cellStyle name="SUBITENS 6 3 2 9" xfId="0"/>
    <cellStyle name="SUBITENS 6 3 3" xfId="0"/>
    <cellStyle name="SUBITENS 6 3 3 2" xfId="0"/>
    <cellStyle name="SUBITENS 6 3 3 3" xfId="0"/>
    <cellStyle name="SUBITENS 6 3 3 4" xfId="0"/>
    <cellStyle name="SUBITENS 6 3 3 5" xfId="0"/>
    <cellStyle name="SUBITENS 6 3 3 6" xfId="0"/>
    <cellStyle name="SUBITENS 6 3 3 7" xfId="0"/>
    <cellStyle name="SUBITENS 6 3 3 8" xfId="0"/>
    <cellStyle name="SUBITENS 6 3 3 9" xfId="0"/>
    <cellStyle name="SUBITENS 6 3 4" xfId="0"/>
    <cellStyle name="SUBITENS 6 3 5" xfId="0"/>
    <cellStyle name="SUBITENS 6 3 6" xfId="0"/>
    <cellStyle name="SUBITENS 6 3 7" xfId="0"/>
    <cellStyle name="SUBITENS 6 3 8" xfId="0"/>
    <cellStyle name="SUBITENS 6 3 9" xfId="0"/>
    <cellStyle name="SUBITENS 6 4" xfId="0"/>
    <cellStyle name="SUBITENS 6 4 10" xfId="0"/>
    <cellStyle name="SUBITENS 6 4 2" xfId="0"/>
    <cellStyle name="SUBITENS 6 4 2 2" xfId="0"/>
    <cellStyle name="SUBITENS 6 4 2 2 2" xfId="0"/>
    <cellStyle name="SUBITENS 6 4 2 2 3" xfId="0"/>
    <cellStyle name="SUBITENS 6 4 2 2 4" xfId="0"/>
    <cellStyle name="SUBITENS 6 4 2 2 5" xfId="0"/>
    <cellStyle name="SUBITENS 6 4 2 2 6" xfId="0"/>
    <cellStyle name="SUBITENS 6 4 2 2 7" xfId="0"/>
    <cellStyle name="SUBITENS 6 4 2 2 8" xfId="0"/>
    <cellStyle name="SUBITENS 6 4 2 2 9" xfId="0"/>
    <cellStyle name="SUBITENS 6 4 2 3" xfId="0"/>
    <cellStyle name="SUBITENS 6 4 2 4" xfId="0"/>
    <cellStyle name="SUBITENS 6 4 2 5" xfId="0"/>
    <cellStyle name="SUBITENS 6 4 2 6" xfId="0"/>
    <cellStyle name="SUBITENS 6 4 2 7" xfId="0"/>
    <cellStyle name="SUBITENS 6 4 2 8" xfId="0"/>
    <cellStyle name="SUBITENS 6 4 2 9" xfId="0"/>
    <cellStyle name="SUBITENS 6 4 3" xfId="0"/>
    <cellStyle name="SUBITENS 6 4 3 2" xfId="0"/>
    <cellStyle name="SUBITENS 6 4 3 3" xfId="0"/>
    <cellStyle name="SUBITENS 6 4 3 4" xfId="0"/>
    <cellStyle name="SUBITENS 6 4 3 5" xfId="0"/>
    <cellStyle name="SUBITENS 6 4 3 6" xfId="0"/>
    <cellStyle name="SUBITENS 6 4 3 7" xfId="0"/>
    <cellStyle name="SUBITENS 6 4 3 8" xfId="0"/>
    <cellStyle name="SUBITENS 6 4 3 9" xfId="0"/>
    <cellStyle name="SUBITENS 6 4 4" xfId="0"/>
    <cellStyle name="SUBITENS 6 4 5" xfId="0"/>
    <cellStyle name="SUBITENS 6 4 6" xfId="0"/>
    <cellStyle name="SUBITENS 6 4 7" xfId="0"/>
    <cellStyle name="SUBITENS 6 4 8" xfId="0"/>
    <cellStyle name="SUBITENS 6 4 9" xfId="0"/>
    <cellStyle name="SUBITENS 6 5" xfId="0"/>
    <cellStyle name="SUBITENS 6 5 2" xfId="0"/>
    <cellStyle name="SUBITENS 6 5 2 2" xfId="0"/>
    <cellStyle name="SUBITENS 6 5 2 3" xfId="0"/>
    <cellStyle name="SUBITENS 6 5 2 4" xfId="0"/>
    <cellStyle name="SUBITENS 6 5 2 5" xfId="0"/>
    <cellStyle name="SUBITENS 6 5 2 6" xfId="0"/>
    <cellStyle name="SUBITENS 6 5 2 7" xfId="0"/>
    <cellStyle name="SUBITENS 6 5 2 8" xfId="0"/>
    <cellStyle name="SUBITENS 6 5 2 9" xfId="0"/>
    <cellStyle name="SUBITENS 6 5 3" xfId="0"/>
    <cellStyle name="SUBITENS 6 5 4" xfId="0"/>
    <cellStyle name="SUBITENS 6 5 5" xfId="0"/>
    <cellStyle name="SUBITENS 6 5 6" xfId="0"/>
    <cellStyle name="SUBITENS 6 5 7" xfId="0"/>
    <cellStyle name="SUBITENS 6 5 8" xfId="0"/>
    <cellStyle name="SUBITENS 6 5 9" xfId="0"/>
    <cellStyle name="SUBITENS 6 6" xfId="0"/>
    <cellStyle name="SUBITENS 6 6 2" xfId="0"/>
    <cellStyle name="SUBITENS 6 6 3" xfId="0"/>
    <cellStyle name="SUBITENS 6 6 4" xfId="0"/>
    <cellStyle name="SUBITENS 6 6 5" xfId="0"/>
    <cellStyle name="SUBITENS 6 6 6" xfId="0"/>
    <cellStyle name="SUBITENS 6 6 7" xfId="0"/>
    <cellStyle name="SUBITENS 6 6 8" xfId="0"/>
    <cellStyle name="SUBITENS 6 6 9" xfId="0"/>
    <cellStyle name="SUBITENS 6 7" xfId="0"/>
    <cellStyle name="SUBITENS 6 8" xfId="0"/>
    <cellStyle name="SUBITENS 6 9" xfId="0"/>
    <cellStyle name="SUBITENS 7" xfId="0"/>
    <cellStyle name="SUBITENS 7 10" xfId="0"/>
    <cellStyle name="SUBITENS 7 11" xfId="0"/>
    <cellStyle name="SUBITENS 7 12" xfId="0"/>
    <cellStyle name="SUBITENS 7 13" xfId="0"/>
    <cellStyle name="SUBITENS 7 2" xfId="0"/>
    <cellStyle name="SUBITENS 7 2 10" xfId="0"/>
    <cellStyle name="SUBITENS 7 2 2" xfId="0"/>
    <cellStyle name="SUBITENS 7 2 2 2" xfId="0"/>
    <cellStyle name="SUBITENS 7 2 2 2 2" xfId="0"/>
    <cellStyle name="SUBITENS 7 2 2 2 3" xfId="0"/>
    <cellStyle name="SUBITENS 7 2 2 2 4" xfId="0"/>
    <cellStyle name="SUBITENS 7 2 2 2 5" xfId="0"/>
    <cellStyle name="SUBITENS 7 2 2 2 6" xfId="0"/>
    <cellStyle name="SUBITENS 7 2 2 2 7" xfId="0"/>
    <cellStyle name="SUBITENS 7 2 2 2 8" xfId="0"/>
    <cellStyle name="SUBITENS 7 2 2 2 9" xfId="0"/>
    <cellStyle name="SUBITENS 7 2 2 3" xfId="0"/>
    <cellStyle name="SUBITENS 7 2 2 4" xfId="0"/>
    <cellStyle name="SUBITENS 7 2 2 5" xfId="0"/>
    <cellStyle name="SUBITENS 7 2 2 6" xfId="0"/>
    <cellStyle name="SUBITENS 7 2 2 7" xfId="0"/>
    <cellStyle name="SUBITENS 7 2 2 8" xfId="0"/>
    <cellStyle name="SUBITENS 7 2 2 9" xfId="0"/>
    <cellStyle name="SUBITENS 7 2 3" xfId="0"/>
    <cellStyle name="SUBITENS 7 2 3 2" xfId="0"/>
    <cellStyle name="SUBITENS 7 2 3 3" xfId="0"/>
    <cellStyle name="SUBITENS 7 2 3 4" xfId="0"/>
    <cellStyle name="SUBITENS 7 2 3 5" xfId="0"/>
    <cellStyle name="SUBITENS 7 2 3 6" xfId="0"/>
    <cellStyle name="SUBITENS 7 2 3 7" xfId="0"/>
    <cellStyle name="SUBITENS 7 2 3 8" xfId="0"/>
    <cellStyle name="SUBITENS 7 2 3 9" xfId="0"/>
    <cellStyle name="SUBITENS 7 2 4" xfId="0"/>
    <cellStyle name="SUBITENS 7 2 5" xfId="0"/>
    <cellStyle name="SUBITENS 7 2 6" xfId="0"/>
    <cellStyle name="SUBITENS 7 2 7" xfId="0"/>
    <cellStyle name="SUBITENS 7 2 8" xfId="0"/>
    <cellStyle name="SUBITENS 7 2 9" xfId="0"/>
    <cellStyle name="SUBITENS 7 3" xfId="0"/>
    <cellStyle name="SUBITENS 7 3 10" xfId="0"/>
    <cellStyle name="SUBITENS 7 3 2" xfId="0"/>
    <cellStyle name="SUBITENS 7 3 2 2" xfId="0"/>
    <cellStyle name="SUBITENS 7 3 2 2 2" xfId="0"/>
    <cellStyle name="SUBITENS 7 3 2 2 3" xfId="0"/>
    <cellStyle name="SUBITENS 7 3 2 2 4" xfId="0"/>
    <cellStyle name="SUBITENS 7 3 2 2 5" xfId="0"/>
    <cellStyle name="SUBITENS 7 3 2 2 6" xfId="0"/>
    <cellStyle name="SUBITENS 7 3 2 2 7" xfId="0"/>
    <cellStyle name="SUBITENS 7 3 2 2 8" xfId="0"/>
    <cellStyle name="SUBITENS 7 3 2 2 9" xfId="0"/>
    <cellStyle name="SUBITENS 7 3 2 3" xfId="0"/>
    <cellStyle name="SUBITENS 7 3 2 4" xfId="0"/>
    <cellStyle name="SUBITENS 7 3 2 5" xfId="0"/>
    <cellStyle name="SUBITENS 7 3 2 6" xfId="0"/>
    <cellStyle name="SUBITENS 7 3 2 7" xfId="0"/>
    <cellStyle name="SUBITENS 7 3 2 8" xfId="0"/>
    <cellStyle name="SUBITENS 7 3 2 9" xfId="0"/>
    <cellStyle name="SUBITENS 7 3 3" xfId="0"/>
    <cellStyle name="SUBITENS 7 3 3 2" xfId="0"/>
    <cellStyle name="SUBITENS 7 3 3 3" xfId="0"/>
    <cellStyle name="SUBITENS 7 3 3 4" xfId="0"/>
    <cellStyle name="SUBITENS 7 3 3 5" xfId="0"/>
    <cellStyle name="SUBITENS 7 3 3 6" xfId="0"/>
    <cellStyle name="SUBITENS 7 3 3 7" xfId="0"/>
    <cellStyle name="SUBITENS 7 3 3 8" xfId="0"/>
    <cellStyle name="SUBITENS 7 3 3 9" xfId="0"/>
    <cellStyle name="SUBITENS 7 3 4" xfId="0"/>
    <cellStyle name="SUBITENS 7 3 5" xfId="0"/>
    <cellStyle name="SUBITENS 7 3 6" xfId="0"/>
    <cellStyle name="SUBITENS 7 3 7" xfId="0"/>
    <cellStyle name="SUBITENS 7 3 8" xfId="0"/>
    <cellStyle name="SUBITENS 7 3 9" xfId="0"/>
    <cellStyle name="SUBITENS 7 4" xfId="0"/>
    <cellStyle name="SUBITENS 7 4 10" xfId="0"/>
    <cellStyle name="SUBITENS 7 4 2" xfId="0"/>
    <cellStyle name="SUBITENS 7 4 2 2" xfId="0"/>
    <cellStyle name="SUBITENS 7 4 2 2 2" xfId="0"/>
    <cellStyle name="SUBITENS 7 4 2 2 3" xfId="0"/>
    <cellStyle name="SUBITENS 7 4 2 2 4" xfId="0"/>
    <cellStyle name="SUBITENS 7 4 2 2 5" xfId="0"/>
    <cellStyle name="SUBITENS 7 4 2 2 6" xfId="0"/>
    <cellStyle name="SUBITENS 7 4 2 2 7" xfId="0"/>
    <cellStyle name="SUBITENS 7 4 2 2 8" xfId="0"/>
    <cellStyle name="SUBITENS 7 4 2 2 9" xfId="0"/>
    <cellStyle name="SUBITENS 7 4 2 3" xfId="0"/>
    <cellStyle name="SUBITENS 7 4 2 4" xfId="0"/>
    <cellStyle name="SUBITENS 7 4 2 5" xfId="0"/>
    <cellStyle name="SUBITENS 7 4 2 6" xfId="0"/>
    <cellStyle name="SUBITENS 7 4 2 7" xfId="0"/>
    <cellStyle name="SUBITENS 7 4 2 8" xfId="0"/>
    <cellStyle name="SUBITENS 7 4 2 9" xfId="0"/>
    <cellStyle name="SUBITENS 7 4 3" xfId="0"/>
    <cellStyle name="SUBITENS 7 4 3 2" xfId="0"/>
    <cellStyle name="SUBITENS 7 4 3 3" xfId="0"/>
    <cellStyle name="SUBITENS 7 4 3 4" xfId="0"/>
    <cellStyle name="SUBITENS 7 4 3 5" xfId="0"/>
    <cellStyle name="SUBITENS 7 4 3 6" xfId="0"/>
    <cellStyle name="SUBITENS 7 4 3 7" xfId="0"/>
    <cellStyle name="SUBITENS 7 4 3 8" xfId="0"/>
    <cellStyle name="SUBITENS 7 4 3 9" xfId="0"/>
    <cellStyle name="SUBITENS 7 4 4" xfId="0"/>
    <cellStyle name="SUBITENS 7 4 5" xfId="0"/>
    <cellStyle name="SUBITENS 7 4 6" xfId="0"/>
    <cellStyle name="SUBITENS 7 4 7" xfId="0"/>
    <cellStyle name="SUBITENS 7 4 8" xfId="0"/>
    <cellStyle name="SUBITENS 7 4 9" xfId="0"/>
    <cellStyle name="SUBITENS 7 5" xfId="0"/>
    <cellStyle name="SUBITENS 7 5 2" xfId="0"/>
    <cellStyle name="SUBITENS 7 5 2 2" xfId="0"/>
    <cellStyle name="SUBITENS 7 5 2 3" xfId="0"/>
    <cellStyle name="SUBITENS 7 5 2 4" xfId="0"/>
    <cellStyle name="SUBITENS 7 5 2 5" xfId="0"/>
    <cellStyle name="SUBITENS 7 5 2 6" xfId="0"/>
    <cellStyle name="SUBITENS 7 5 2 7" xfId="0"/>
    <cellStyle name="SUBITENS 7 5 2 8" xfId="0"/>
    <cellStyle name="SUBITENS 7 5 2 9" xfId="0"/>
    <cellStyle name="SUBITENS 7 5 3" xfId="0"/>
    <cellStyle name="SUBITENS 7 5 4" xfId="0"/>
    <cellStyle name="SUBITENS 7 5 5" xfId="0"/>
    <cellStyle name="SUBITENS 7 5 6" xfId="0"/>
    <cellStyle name="SUBITENS 7 5 7" xfId="0"/>
    <cellStyle name="SUBITENS 7 5 8" xfId="0"/>
    <cellStyle name="SUBITENS 7 5 9" xfId="0"/>
    <cellStyle name="SUBITENS 7 6" xfId="0"/>
    <cellStyle name="SUBITENS 7 6 2" xfId="0"/>
    <cellStyle name="SUBITENS 7 6 3" xfId="0"/>
    <cellStyle name="SUBITENS 7 6 4" xfId="0"/>
    <cellStyle name="SUBITENS 7 6 5" xfId="0"/>
    <cellStyle name="SUBITENS 7 6 6" xfId="0"/>
    <cellStyle name="SUBITENS 7 6 7" xfId="0"/>
    <cellStyle name="SUBITENS 7 6 8" xfId="0"/>
    <cellStyle name="SUBITENS 7 6 9" xfId="0"/>
    <cellStyle name="SUBITENS 7 7" xfId="0"/>
    <cellStyle name="SUBITENS 7 8" xfId="0"/>
    <cellStyle name="SUBITENS 7 9" xfId="0"/>
    <cellStyle name="SUBITENS 8" xfId="0"/>
    <cellStyle name="SUBITENS 8 10" xfId="0"/>
    <cellStyle name="SUBITENS 8 11" xfId="0"/>
    <cellStyle name="SUBITENS 8 12" xfId="0"/>
    <cellStyle name="SUBITENS 8 13" xfId="0"/>
    <cellStyle name="SUBITENS 8 2" xfId="0"/>
    <cellStyle name="SUBITENS 8 2 10" xfId="0"/>
    <cellStyle name="SUBITENS 8 2 2" xfId="0"/>
    <cellStyle name="SUBITENS 8 2 2 2" xfId="0"/>
    <cellStyle name="SUBITENS 8 2 2 2 2" xfId="0"/>
    <cellStyle name="SUBITENS 8 2 2 2 3" xfId="0"/>
    <cellStyle name="SUBITENS 8 2 2 2 4" xfId="0"/>
    <cellStyle name="SUBITENS 8 2 2 2 5" xfId="0"/>
    <cellStyle name="SUBITENS 8 2 2 2 6" xfId="0"/>
    <cellStyle name="SUBITENS 8 2 2 2 7" xfId="0"/>
    <cellStyle name="SUBITENS 8 2 2 2 8" xfId="0"/>
    <cellStyle name="SUBITENS 8 2 2 2 9" xfId="0"/>
    <cellStyle name="SUBITENS 8 2 2 3" xfId="0"/>
    <cellStyle name="SUBITENS 8 2 2 4" xfId="0"/>
    <cellStyle name="SUBITENS 8 2 2 5" xfId="0"/>
    <cellStyle name="SUBITENS 8 2 2 6" xfId="0"/>
    <cellStyle name="SUBITENS 8 2 2 7" xfId="0"/>
    <cellStyle name="SUBITENS 8 2 2 8" xfId="0"/>
    <cellStyle name="SUBITENS 8 2 2 9" xfId="0"/>
    <cellStyle name="SUBITENS 8 2 3" xfId="0"/>
    <cellStyle name="SUBITENS 8 2 3 2" xfId="0"/>
    <cellStyle name="SUBITENS 8 2 3 3" xfId="0"/>
    <cellStyle name="SUBITENS 8 2 3 4" xfId="0"/>
    <cellStyle name="SUBITENS 8 2 3 5" xfId="0"/>
    <cellStyle name="SUBITENS 8 2 3 6" xfId="0"/>
    <cellStyle name="SUBITENS 8 2 3 7" xfId="0"/>
    <cellStyle name="SUBITENS 8 2 3 8" xfId="0"/>
    <cellStyle name="SUBITENS 8 2 3 9" xfId="0"/>
    <cellStyle name="SUBITENS 8 2 4" xfId="0"/>
    <cellStyle name="SUBITENS 8 2 5" xfId="0"/>
    <cellStyle name="SUBITENS 8 2 6" xfId="0"/>
    <cellStyle name="SUBITENS 8 2 7" xfId="0"/>
    <cellStyle name="SUBITENS 8 2 8" xfId="0"/>
    <cellStyle name="SUBITENS 8 2 9" xfId="0"/>
    <cellStyle name="SUBITENS 8 3" xfId="0"/>
    <cellStyle name="SUBITENS 8 3 10" xfId="0"/>
    <cellStyle name="SUBITENS 8 3 2" xfId="0"/>
    <cellStyle name="SUBITENS 8 3 2 2" xfId="0"/>
    <cellStyle name="SUBITENS 8 3 2 2 2" xfId="0"/>
    <cellStyle name="SUBITENS 8 3 2 2 3" xfId="0"/>
    <cellStyle name="SUBITENS 8 3 2 2 4" xfId="0"/>
    <cellStyle name="SUBITENS 8 3 2 2 5" xfId="0"/>
    <cellStyle name="SUBITENS 8 3 2 2 6" xfId="0"/>
    <cellStyle name="SUBITENS 8 3 2 2 7" xfId="0"/>
    <cellStyle name="SUBITENS 8 3 2 2 8" xfId="0"/>
    <cellStyle name="SUBITENS 8 3 2 2 9" xfId="0"/>
    <cellStyle name="SUBITENS 8 3 2 3" xfId="0"/>
    <cellStyle name="SUBITENS 8 3 2 4" xfId="0"/>
    <cellStyle name="SUBITENS 8 3 2 5" xfId="0"/>
    <cellStyle name="SUBITENS 8 3 2 6" xfId="0"/>
    <cellStyle name="SUBITENS 8 3 2 7" xfId="0"/>
    <cellStyle name="SUBITENS 8 3 2 8" xfId="0"/>
    <cellStyle name="SUBITENS 8 3 2 9" xfId="0"/>
    <cellStyle name="SUBITENS 8 3 3" xfId="0"/>
    <cellStyle name="SUBITENS 8 3 3 2" xfId="0"/>
    <cellStyle name="SUBITENS 8 3 3 3" xfId="0"/>
    <cellStyle name="SUBITENS 8 3 3 4" xfId="0"/>
    <cellStyle name="SUBITENS 8 3 3 5" xfId="0"/>
    <cellStyle name="SUBITENS 8 3 3 6" xfId="0"/>
    <cellStyle name="SUBITENS 8 3 3 7" xfId="0"/>
    <cellStyle name="SUBITENS 8 3 3 8" xfId="0"/>
    <cellStyle name="SUBITENS 8 3 3 9" xfId="0"/>
    <cellStyle name="SUBITENS 8 3 4" xfId="0"/>
    <cellStyle name="SUBITENS 8 3 5" xfId="0"/>
    <cellStyle name="SUBITENS 8 3 6" xfId="0"/>
    <cellStyle name="SUBITENS 8 3 7" xfId="0"/>
    <cellStyle name="SUBITENS 8 3 8" xfId="0"/>
    <cellStyle name="SUBITENS 8 3 9" xfId="0"/>
    <cellStyle name="SUBITENS 8 4" xfId="0"/>
    <cellStyle name="SUBITENS 8 4 10" xfId="0"/>
    <cellStyle name="SUBITENS 8 4 2" xfId="0"/>
    <cellStyle name="SUBITENS 8 4 2 2" xfId="0"/>
    <cellStyle name="SUBITENS 8 4 2 2 2" xfId="0"/>
    <cellStyle name="SUBITENS 8 4 2 2 3" xfId="0"/>
    <cellStyle name="SUBITENS 8 4 2 2 4" xfId="0"/>
    <cellStyle name="SUBITENS 8 4 2 2 5" xfId="0"/>
    <cellStyle name="SUBITENS 8 4 2 2 6" xfId="0"/>
    <cellStyle name="SUBITENS 8 4 2 2 7" xfId="0"/>
    <cellStyle name="SUBITENS 8 4 2 2 8" xfId="0"/>
    <cellStyle name="SUBITENS 8 4 2 2 9" xfId="0"/>
    <cellStyle name="SUBITENS 8 4 2 3" xfId="0"/>
    <cellStyle name="SUBITENS 8 4 2 4" xfId="0"/>
    <cellStyle name="SUBITENS 8 4 2 5" xfId="0"/>
    <cellStyle name="SUBITENS 8 4 2 6" xfId="0"/>
    <cellStyle name="SUBITENS 8 4 2 7" xfId="0"/>
    <cellStyle name="SUBITENS 8 4 2 8" xfId="0"/>
    <cellStyle name="SUBITENS 8 4 2 9" xfId="0"/>
    <cellStyle name="SUBITENS 8 4 3" xfId="0"/>
    <cellStyle name="SUBITENS 8 4 3 2" xfId="0"/>
    <cellStyle name="SUBITENS 8 4 3 3" xfId="0"/>
    <cellStyle name="SUBITENS 8 4 3 4" xfId="0"/>
    <cellStyle name="SUBITENS 8 4 3 5" xfId="0"/>
    <cellStyle name="SUBITENS 8 4 3 6" xfId="0"/>
    <cellStyle name="SUBITENS 8 4 3 7" xfId="0"/>
    <cellStyle name="SUBITENS 8 4 3 8" xfId="0"/>
    <cellStyle name="SUBITENS 8 4 3 9" xfId="0"/>
    <cellStyle name="SUBITENS 8 4 4" xfId="0"/>
    <cellStyle name="SUBITENS 8 4 5" xfId="0"/>
    <cellStyle name="SUBITENS 8 4 6" xfId="0"/>
    <cellStyle name="SUBITENS 8 4 7" xfId="0"/>
    <cellStyle name="SUBITENS 8 4 8" xfId="0"/>
    <cellStyle name="SUBITENS 8 4 9" xfId="0"/>
    <cellStyle name="SUBITENS 8 5" xfId="0"/>
    <cellStyle name="SUBITENS 8 5 2" xfId="0"/>
    <cellStyle name="SUBITENS 8 5 2 2" xfId="0"/>
    <cellStyle name="SUBITENS 8 5 2 3" xfId="0"/>
    <cellStyle name="SUBITENS 8 5 2 4" xfId="0"/>
    <cellStyle name="SUBITENS 8 5 2 5" xfId="0"/>
    <cellStyle name="SUBITENS 8 5 2 6" xfId="0"/>
    <cellStyle name="SUBITENS 8 5 2 7" xfId="0"/>
    <cellStyle name="SUBITENS 8 5 2 8" xfId="0"/>
    <cellStyle name="SUBITENS 8 5 2 9" xfId="0"/>
    <cellStyle name="SUBITENS 8 5 3" xfId="0"/>
    <cellStyle name="SUBITENS 8 5 4" xfId="0"/>
    <cellStyle name="SUBITENS 8 5 5" xfId="0"/>
    <cellStyle name="SUBITENS 8 5 6" xfId="0"/>
    <cellStyle name="SUBITENS 8 5 7" xfId="0"/>
    <cellStyle name="SUBITENS 8 5 8" xfId="0"/>
    <cellStyle name="SUBITENS 8 5 9" xfId="0"/>
    <cellStyle name="SUBITENS 8 6" xfId="0"/>
    <cellStyle name="SUBITENS 8 6 2" xfId="0"/>
    <cellStyle name="SUBITENS 8 6 3" xfId="0"/>
    <cellStyle name="SUBITENS 8 6 4" xfId="0"/>
    <cellStyle name="SUBITENS 8 6 5" xfId="0"/>
    <cellStyle name="SUBITENS 8 6 6" xfId="0"/>
    <cellStyle name="SUBITENS 8 6 7" xfId="0"/>
    <cellStyle name="SUBITENS 8 6 8" xfId="0"/>
    <cellStyle name="SUBITENS 8 6 9" xfId="0"/>
    <cellStyle name="SUBITENS 8 7" xfId="0"/>
    <cellStyle name="SUBITENS 8 8" xfId="0"/>
    <cellStyle name="SUBITENS 8 9" xfId="0"/>
    <cellStyle name="SUBITENS 9" xfId="0"/>
    <cellStyle name="SUBITENS 9 10" xfId="0"/>
    <cellStyle name="SUBITENS 9 11" xfId="0"/>
    <cellStyle name="SUBITENS 9 12" xfId="0"/>
    <cellStyle name="SUBITENS 9 13" xfId="0"/>
    <cellStyle name="SUBITENS 9 2" xfId="0"/>
    <cellStyle name="SUBITENS 9 2 10" xfId="0"/>
    <cellStyle name="SUBITENS 9 2 2" xfId="0"/>
    <cellStyle name="SUBITENS 9 2 2 2" xfId="0"/>
    <cellStyle name="SUBITENS 9 2 2 2 2" xfId="0"/>
    <cellStyle name="SUBITENS 9 2 2 2 3" xfId="0"/>
    <cellStyle name="SUBITENS 9 2 2 2 4" xfId="0"/>
    <cellStyle name="SUBITENS 9 2 2 2 5" xfId="0"/>
    <cellStyle name="SUBITENS 9 2 2 2 6" xfId="0"/>
    <cellStyle name="SUBITENS 9 2 2 2 7" xfId="0"/>
    <cellStyle name="SUBITENS 9 2 2 2 8" xfId="0"/>
    <cellStyle name="SUBITENS 9 2 2 2 9" xfId="0"/>
    <cellStyle name="SUBITENS 9 2 2 3" xfId="0"/>
    <cellStyle name="SUBITENS 9 2 2 4" xfId="0"/>
    <cellStyle name="SUBITENS 9 2 2 5" xfId="0"/>
    <cellStyle name="SUBITENS 9 2 2 6" xfId="0"/>
    <cellStyle name="SUBITENS 9 2 2 7" xfId="0"/>
    <cellStyle name="SUBITENS 9 2 2 8" xfId="0"/>
    <cellStyle name="SUBITENS 9 2 2 9" xfId="0"/>
    <cellStyle name="SUBITENS 9 2 3" xfId="0"/>
    <cellStyle name="SUBITENS 9 2 3 2" xfId="0"/>
    <cellStyle name="SUBITENS 9 2 3 3" xfId="0"/>
    <cellStyle name="SUBITENS 9 2 3 4" xfId="0"/>
    <cellStyle name="SUBITENS 9 2 3 5" xfId="0"/>
    <cellStyle name="SUBITENS 9 2 3 6" xfId="0"/>
    <cellStyle name="SUBITENS 9 2 3 7" xfId="0"/>
    <cellStyle name="SUBITENS 9 2 3 8" xfId="0"/>
    <cellStyle name="SUBITENS 9 2 3 9" xfId="0"/>
    <cellStyle name="SUBITENS 9 2 4" xfId="0"/>
    <cellStyle name="SUBITENS 9 2 5" xfId="0"/>
    <cellStyle name="SUBITENS 9 2 6" xfId="0"/>
    <cellStyle name="SUBITENS 9 2 7" xfId="0"/>
    <cellStyle name="SUBITENS 9 2 8" xfId="0"/>
    <cellStyle name="SUBITENS 9 2 9" xfId="0"/>
    <cellStyle name="SUBITENS 9 3" xfId="0"/>
    <cellStyle name="SUBITENS 9 3 10" xfId="0"/>
    <cellStyle name="SUBITENS 9 3 2" xfId="0"/>
    <cellStyle name="SUBITENS 9 3 2 2" xfId="0"/>
    <cellStyle name="SUBITENS 9 3 2 2 2" xfId="0"/>
    <cellStyle name="SUBITENS 9 3 2 2 3" xfId="0"/>
    <cellStyle name="SUBITENS 9 3 2 2 4" xfId="0"/>
    <cellStyle name="SUBITENS 9 3 2 2 5" xfId="0"/>
    <cellStyle name="SUBITENS 9 3 2 2 6" xfId="0"/>
    <cellStyle name="SUBITENS 9 3 2 2 7" xfId="0"/>
    <cellStyle name="SUBITENS 9 3 2 2 8" xfId="0"/>
    <cellStyle name="SUBITENS 9 3 2 2 9" xfId="0"/>
    <cellStyle name="SUBITENS 9 3 2 3" xfId="0"/>
    <cellStyle name="SUBITENS 9 3 2 4" xfId="0"/>
    <cellStyle name="SUBITENS 9 3 2 5" xfId="0"/>
    <cellStyle name="SUBITENS 9 3 2 6" xfId="0"/>
    <cellStyle name="SUBITENS 9 3 2 7" xfId="0"/>
    <cellStyle name="SUBITENS 9 3 2 8" xfId="0"/>
    <cellStyle name="SUBITENS 9 3 2 9" xfId="0"/>
    <cellStyle name="SUBITENS 9 3 3" xfId="0"/>
    <cellStyle name="SUBITENS 9 3 3 2" xfId="0"/>
    <cellStyle name="SUBITENS 9 3 3 3" xfId="0"/>
    <cellStyle name="SUBITENS 9 3 3 4" xfId="0"/>
    <cellStyle name="SUBITENS 9 3 3 5" xfId="0"/>
    <cellStyle name="SUBITENS 9 3 3 6" xfId="0"/>
    <cellStyle name="SUBITENS 9 3 3 7" xfId="0"/>
    <cellStyle name="SUBITENS 9 3 3 8" xfId="0"/>
    <cellStyle name="SUBITENS 9 3 3 9" xfId="0"/>
    <cellStyle name="SUBITENS 9 3 4" xfId="0"/>
    <cellStyle name="SUBITENS 9 3 5" xfId="0"/>
    <cellStyle name="SUBITENS 9 3 6" xfId="0"/>
    <cellStyle name="SUBITENS 9 3 7" xfId="0"/>
    <cellStyle name="SUBITENS 9 3 8" xfId="0"/>
    <cellStyle name="SUBITENS 9 3 9" xfId="0"/>
    <cellStyle name="SUBITENS 9 4" xfId="0"/>
    <cellStyle name="SUBITENS 9 4 10" xfId="0"/>
    <cellStyle name="SUBITENS 9 4 2" xfId="0"/>
    <cellStyle name="SUBITENS 9 4 2 2" xfId="0"/>
    <cellStyle name="SUBITENS 9 4 2 2 2" xfId="0"/>
    <cellStyle name="SUBITENS 9 4 2 2 3" xfId="0"/>
    <cellStyle name="SUBITENS 9 4 2 2 4" xfId="0"/>
    <cellStyle name="SUBITENS 9 4 2 2 5" xfId="0"/>
    <cellStyle name="SUBITENS 9 4 2 2 6" xfId="0"/>
    <cellStyle name="SUBITENS 9 4 2 2 7" xfId="0"/>
    <cellStyle name="SUBITENS 9 4 2 2 8" xfId="0"/>
    <cellStyle name="SUBITENS 9 4 2 2 9" xfId="0"/>
    <cellStyle name="SUBITENS 9 4 2 3" xfId="0"/>
    <cellStyle name="SUBITENS 9 4 2 4" xfId="0"/>
    <cellStyle name="SUBITENS 9 4 2 5" xfId="0"/>
    <cellStyle name="SUBITENS 9 4 2 6" xfId="0"/>
    <cellStyle name="SUBITENS 9 4 2 7" xfId="0"/>
    <cellStyle name="SUBITENS 9 4 2 8" xfId="0"/>
    <cellStyle name="SUBITENS 9 4 2 9" xfId="0"/>
    <cellStyle name="SUBITENS 9 4 3" xfId="0"/>
    <cellStyle name="SUBITENS 9 4 3 2" xfId="0"/>
    <cellStyle name="SUBITENS 9 4 3 3" xfId="0"/>
    <cellStyle name="SUBITENS 9 4 3 4" xfId="0"/>
    <cellStyle name="SUBITENS 9 4 3 5" xfId="0"/>
    <cellStyle name="SUBITENS 9 4 3 6" xfId="0"/>
    <cellStyle name="SUBITENS 9 4 3 7" xfId="0"/>
    <cellStyle name="SUBITENS 9 4 3 8" xfId="0"/>
    <cellStyle name="SUBITENS 9 4 3 9" xfId="0"/>
    <cellStyle name="SUBITENS 9 4 4" xfId="0"/>
    <cellStyle name="SUBITENS 9 4 5" xfId="0"/>
    <cellStyle name="SUBITENS 9 4 6" xfId="0"/>
    <cellStyle name="SUBITENS 9 4 7" xfId="0"/>
    <cellStyle name="SUBITENS 9 4 8" xfId="0"/>
    <cellStyle name="SUBITENS 9 4 9" xfId="0"/>
    <cellStyle name="SUBITENS 9 5" xfId="0"/>
    <cellStyle name="SUBITENS 9 5 2" xfId="0"/>
    <cellStyle name="SUBITENS 9 5 2 2" xfId="0"/>
    <cellStyle name="SUBITENS 9 5 2 3" xfId="0"/>
    <cellStyle name="SUBITENS 9 5 2 4" xfId="0"/>
    <cellStyle name="SUBITENS 9 5 2 5" xfId="0"/>
    <cellStyle name="SUBITENS 9 5 2 6" xfId="0"/>
    <cellStyle name="SUBITENS 9 5 2 7" xfId="0"/>
    <cellStyle name="SUBITENS 9 5 2 8" xfId="0"/>
    <cellStyle name="SUBITENS 9 5 2 9" xfId="0"/>
    <cellStyle name="SUBITENS 9 5 3" xfId="0"/>
    <cellStyle name="SUBITENS 9 5 4" xfId="0"/>
    <cellStyle name="SUBITENS 9 5 5" xfId="0"/>
    <cellStyle name="SUBITENS 9 5 6" xfId="0"/>
    <cellStyle name="SUBITENS 9 5 7" xfId="0"/>
    <cellStyle name="SUBITENS 9 5 8" xfId="0"/>
    <cellStyle name="SUBITENS 9 5 9" xfId="0"/>
    <cellStyle name="SUBITENS 9 6" xfId="0"/>
    <cellStyle name="SUBITENS 9 6 2" xfId="0"/>
    <cellStyle name="SUBITENS 9 6 3" xfId="0"/>
    <cellStyle name="SUBITENS 9 6 4" xfId="0"/>
    <cellStyle name="SUBITENS 9 6 5" xfId="0"/>
    <cellStyle name="SUBITENS 9 6 6" xfId="0"/>
    <cellStyle name="SUBITENS 9 6 7" xfId="0"/>
    <cellStyle name="SUBITENS 9 6 8" xfId="0"/>
    <cellStyle name="SUBITENS 9 6 9" xfId="0"/>
    <cellStyle name="SUBITENS 9 7" xfId="0"/>
    <cellStyle name="SUBITENS 9 8" xfId="0"/>
    <cellStyle name="SUBITENS 9 9" xfId="0"/>
    <cellStyle name="SUBTOTAIS" xfId="0"/>
    <cellStyle name="SUMA PARCIAL" xfId="0"/>
    <cellStyle name="titulos" xfId="0"/>
    <cellStyle name="titulos 10" xfId="0"/>
    <cellStyle name="titulos 10 10" xfId="0"/>
    <cellStyle name="titulos 10 11" xfId="0"/>
    <cellStyle name="titulos 10 12" xfId="0"/>
    <cellStyle name="titulos 10 13" xfId="0"/>
    <cellStyle name="titulos 10 2" xfId="0"/>
    <cellStyle name="titulos 10 2 10" xfId="0"/>
    <cellStyle name="titulos 10 2 2" xfId="0"/>
    <cellStyle name="titulos 10 2 2 2" xfId="0"/>
    <cellStyle name="titulos 10 2 2 2 2" xfId="0"/>
    <cellStyle name="titulos 10 2 2 2 3" xfId="0"/>
    <cellStyle name="titulos 10 2 2 2 4" xfId="0"/>
    <cellStyle name="titulos 10 2 2 2 5" xfId="0"/>
    <cellStyle name="titulos 10 2 2 2 6" xfId="0"/>
    <cellStyle name="titulos 10 2 2 2 7" xfId="0"/>
    <cellStyle name="titulos 10 2 2 2 8" xfId="0"/>
    <cellStyle name="titulos 10 2 2 3" xfId="0"/>
    <cellStyle name="titulos 10 2 2 4" xfId="0"/>
    <cellStyle name="titulos 10 2 2 5" xfId="0"/>
    <cellStyle name="titulos 10 2 2 6" xfId="0"/>
    <cellStyle name="titulos 10 2 2 7" xfId="0"/>
    <cellStyle name="titulos 10 2 2 8" xfId="0"/>
    <cellStyle name="titulos 10 2 2 9" xfId="0"/>
    <cellStyle name="titulos 10 2 3" xfId="0"/>
    <cellStyle name="titulos 10 2 3 2" xfId="0"/>
    <cellStyle name="titulos 10 2 3 3" xfId="0"/>
    <cellStyle name="titulos 10 2 3 4" xfId="0"/>
    <cellStyle name="titulos 10 2 3 5" xfId="0"/>
    <cellStyle name="titulos 10 2 3 6" xfId="0"/>
    <cellStyle name="titulos 10 2 3 7" xfId="0"/>
    <cellStyle name="titulos 10 2 3 8" xfId="0"/>
    <cellStyle name="titulos 10 2 4" xfId="0"/>
    <cellStyle name="titulos 10 2 5" xfId="0"/>
    <cellStyle name="titulos 10 2 6" xfId="0"/>
    <cellStyle name="titulos 10 2 7" xfId="0"/>
    <cellStyle name="titulos 10 2 8" xfId="0"/>
    <cellStyle name="titulos 10 2 9" xfId="0"/>
    <cellStyle name="titulos 10 3" xfId="0"/>
    <cellStyle name="titulos 10 3 10" xfId="0"/>
    <cellStyle name="titulos 10 3 2" xfId="0"/>
    <cellStyle name="titulos 10 3 2 2" xfId="0"/>
    <cellStyle name="titulos 10 3 2 2 2" xfId="0"/>
    <cellStyle name="titulos 10 3 2 2 3" xfId="0"/>
    <cellStyle name="titulos 10 3 2 2 4" xfId="0"/>
    <cellStyle name="titulos 10 3 2 2 5" xfId="0"/>
    <cellStyle name="titulos 10 3 2 2 6" xfId="0"/>
    <cellStyle name="titulos 10 3 2 2 7" xfId="0"/>
    <cellStyle name="titulos 10 3 2 2 8" xfId="0"/>
    <cellStyle name="titulos 10 3 2 3" xfId="0"/>
    <cellStyle name="titulos 10 3 2 4" xfId="0"/>
    <cellStyle name="titulos 10 3 2 5" xfId="0"/>
    <cellStyle name="titulos 10 3 2 6" xfId="0"/>
    <cellStyle name="titulos 10 3 2 7" xfId="0"/>
    <cellStyle name="titulos 10 3 2 8" xfId="0"/>
    <cellStyle name="titulos 10 3 2 9" xfId="0"/>
    <cellStyle name="titulos 10 3 3" xfId="0"/>
    <cellStyle name="titulos 10 3 3 2" xfId="0"/>
    <cellStyle name="titulos 10 3 3 3" xfId="0"/>
    <cellStyle name="titulos 10 3 3 4" xfId="0"/>
    <cellStyle name="titulos 10 3 3 5" xfId="0"/>
    <cellStyle name="titulos 10 3 3 6" xfId="0"/>
    <cellStyle name="titulos 10 3 3 7" xfId="0"/>
    <cellStyle name="titulos 10 3 3 8" xfId="0"/>
    <cellStyle name="titulos 10 3 4" xfId="0"/>
    <cellStyle name="titulos 10 3 5" xfId="0"/>
    <cellStyle name="titulos 10 3 6" xfId="0"/>
    <cellStyle name="titulos 10 3 7" xfId="0"/>
    <cellStyle name="titulos 10 3 8" xfId="0"/>
    <cellStyle name="titulos 10 3 9" xfId="0"/>
    <cellStyle name="titulos 10 4" xfId="0"/>
    <cellStyle name="titulos 10 4 10" xfId="0"/>
    <cellStyle name="titulos 10 4 2" xfId="0"/>
    <cellStyle name="titulos 10 4 2 2" xfId="0"/>
    <cellStyle name="titulos 10 4 2 2 2" xfId="0"/>
    <cellStyle name="titulos 10 4 2 2 3" xfId="0"/>
    <cellStyle name="titulos 10 4 2 2 4" xfId="0"/>
    <cellStyle name="titulos 10 4 2 2 5" xfId="0"/>
    <cellStyle name="titulos 10 4 2 2 6" xfId="0"/>
    <cellStyle name="titulos 10 4 2 2 7" xfId="0"/>
    <cellStyle name="titulos 10 4 2 2 8" xfId="0"/>
    <cellStyle name="titulos 10 4 2 3" xfId="0"/>
    <cellStyle name="titulos 10 4 2 4" xfId="0"/>
    <cellStyle name="titulos 10 4 2 5" xfId="0"/>
    <cellStyle name="titulos 10 4 2 6" xfId="0"/>
    <cellStyle name="titulos 10 4 2 7" xfId="0"/>
    <cellStyle name="titulos 10 4 2 8" xfId="0"/>
    <cellStyle name="titulos 10 4 2 9" xfId="0"/>
    <cellStyle name="titulos 10 4 3" xfId="0"/>
    <cellStyle name="titulos 10 4 3 2" xfId="0"/>
    <cellStyle name="titulos 10 4 3 3" xfId="0"/>
    <cellStyle name="titulos 10 4 3 4" xfId="0"/>
    <cellStyle name="titulos 10 4 3 5" xfId="0"/>
    <cellStyle name="titulos 10 4 3 6" xfId="0"/>
    <cellStyle name="titulos 10 4 3 7" xfId="0"/>
    <cellStyle name="titulos 10 4 3 8" xfId="0"/>
    <cellStyle name="titulos 10 4 4" xfId="0"/>
    <cellStyle name="titulos 10 4 5" xfId="0"/>
    <cellStyle name="titulos 10 4 6" xfId="0"/>
    <cellStyle name="titulos 10 4 7" xfId="0"/>
    <cellStyle name="titulos 10 4 8" xfId="0"/>
    <cellStyle name="titulos 10 4 9" xfId="0"/>
    <cellStyle name="titulos 10 5" xfId="0"/>
    <cellStyle name="titulos 10 5 2" xfId="0"/>
    <cellStyle name="titulos 10 5 2 2" xfId="0"/>
    <cellStyle name="titulos 10 5 2 3" xfId="0"/>
    <cellStyle name="titulos 10 5 2 4" xfId="0"/>
    <cellStyle name="titulos 10 5 2 5" xfId="0"/>
    <cellStyle name="titulos 10 5 2 6" xfId="0"/>
    <cellStyle name="titulos 10 5 2 7" xfId="0"/>
    <cellStyle name="titulos 10 5 2 8" xfId="0"/>
    <cellStyle name="titulos 10 5 3" xfId="0"/>
    <cellStyle name="titulos 10 5 4" xfId="0"/>
    <cellStyle name="titulos 10 5 5" xfId="0"/>
    <cellStyle name="titulos 10 5 6" xfId="0"/>
    <cellStyle name="titulos 10 5 7" xfId="0"/>
    <cellStyle name="titulos 10 5 8" xfId="0"/>
    <cellStyle name="titulos 10 5 9" xfId="0"/>
    <cellStyle name="titulos 10 6" xfId="0"/>
    <cellStyle name="titulos 10 6 2" xfId="0"/>
    <cellStyle name="titulos 10 6 3" xfId="0"/>
    <cellStyle name="titulos 10 6 4" xfId="0"/>
    <cellStyle name="titulos 10 6 5" xfId="0"/>
    <cellStyle name="titulos 10 6 6" xfId="0"/>
    <cellStyle name="titulos 10 6 7" xfId="0"/>
    <cellStyle name="titulos 10 6 8" xfId="0"/>
    <cellStyle name="titulos 10 7" xfId="0"/>
    <cellStyle name="titulos 10 8" xfId="0"/>
    <cellStyle name="titulos 10 9" xfId="0"/>
    <cellStyle name="titulos 10_Itemização Instalações" xfId="0"/>
    <cellStyle name="titulos 11" xfId="0"/>
    <cellStyle name="titulos 11 10" xfId="0"/>
    <cellStyle name="titulos 11 11" xfId="0"/>
    <cellStyle name="titulos 11 12" xfId="0"/>
    <cellStyle name="titulos 11 13" xfId="0"/>
    <cellStyle name="titulos 11 2" xfId="0"/>
    <cellStyle name="titulos 11 2 10" xfId="0"/>
    <cellStyle name="titulos 11 2 2" xfId="0"/>
    <cellStyle name="titulos 11 2 2 2" xfId="0"/>
    <cellStyle name="titulos 11 2 2 2 2" xfId="0"/>
    <cellStyle name="titulos 11 2 2 2 3" xfId="0"/>
    <cellStyle name="titulos 11 2 2 2 4" xfId="0"/>
    <cellStyle name="titulos 11 2 2 2 5" xfId="0"/>
    <cellStyle name="titulos 11 2 2 2 6" xfId="0"/>
    <cellStyle name="titulos 11 2 2 2 7" xfId="0"/>
    <cellStyle name="titulos 11 2 2 2 8" xfId="0"/>
    <cellStyle name="titulos 11 2 2 3" xfId="0"/>
    <cellStyle name="titulos 11 2 2 4" xfId="0"/>
    <cellStyle name="titulos 11 2 2 5" xfId="0"/>
    <cellStyle name="titulos 11 2 2 6" xfId="0"/>
    <cellStyle name="titulos 11 2 2 7" xfId="0"/>
    <cellStyle name="titulos 11 2 2 8" xfId="0"/>
    <cellStyle name="titulos 11 2 2 9" xfId="0"/>
    <cellStyle name="titulos 11 2 3" xfId="0"/>
    <cellStyle name="titulos 11 2 3 2" xfId="0"/>
    <cellStyle name="titulos 11 2 3 3" xfId="0"/>
    <cellStyle name="titulos 11 2 3 4" xfId="0"/>
    <cellStyle name="titulos 11 2 3 5" xfId="0"/>
    <cellStyle name="titulos 11 2 3 6" xfId="0"/>
    <cellStyle name="titulos 11 2 3 7" xfId="0"/>
    <cellStyle name="titulos 11 2 3 8" xfId="0"/>
    <cellStyle name="titulos 11 2 4" xfId="0"/>
    <cellStyle name="titulos 11 2 5" xfId="0"/>
    <cellStyle name="titulos 11 2 6" xfId="0"/>
    <cellStyle name="titulos 11 2 7" xfId="0"/>
    <cellStyle name="titulos 11 2 8" xfId="0"/>
    <cellStyle name="titulos 11 2 9" xfId="0"/>
    <cellStyle name="titulos 11 3" xfId="0"/>
    <cellStyle name="titulos 11 3 10" xfId="0"/>
    <cellStyle name="titulos 11 3 2" xfId="0"/>
    <cellStyle name="titulos 11 3 2 2" xfId="0"/>
    <cellStyle name="titulos 11 3 2 2 2" xfId="0"/>
    <cellStyle name="titulos 11 3 2 2 3" xfId="0"/>
    <cellStyle name="titulos 11 3 2 2 4" xfId="0"/>
    <cellStyle name="titulos 11 3 2 2 5" xfId="0"/>
    <cellStyle name="titulos 11 3 2 2 6" xfId="0"/>
    <cellStyle name="titulos 11 3 2 2 7" xfId="0"/>
    <cellStyle name="titulos 11 3 2 2 8" xfId="0"/>
    <cellStyle name="titulos 11 3 2 3" xfId="0"/>
    <cellStyle name="titulos 11 3 2 4" xfId="0"/>
    <cellStyle name="titulos 11 3 2 5" xfId="0"/>
    <cellStyle name="titulos 11 3 2 6" xfId="0"/>
    <cellStyle name="titulos 11 3 2 7" xfId="0"/>
    <cellStyle name="titulos 11 3 2 8" xfId="0"/>
    <cellStyle name="titulos 11 3 2 9" xfId="0"/>
    <cellStyle name="titulos 11 3 3" xfId="0"/>
    <cellStyle name="titulos 11 3 3 2" xfId="0"/>
    <cellStyle name="titulos 11 3 3 3" xfId="0"/>
    <cellStyle name="titulos 11 3 3 4" xfId="0"/>
    <cellStyle name="titulos 11 3 3 5" xfId="0"/>
    <cellStyle name="titulos 11 3 3 6" xfId="0"/>
    <cellStyle name="titulos 11 3 3 7" xfId="0"/>
    <cellStyle name="titulos 11 3 3 8" xfId="0"/>
    <cellStyle name="titulos 11 3 4" xfId="0"/>
    <cellStyle name="titulos 11 3 5" xfId="0"/>
    <cellStyle name="titulos 11 3 6" xfId="0"/>
    <cellStyle name="titulos 11 3 7" xfId="0"/>
    <cellStyle name="titulos 11 3 8" xfId="0"/>
    <cellStyle name="titulos 11 3 9" xfId="0"/>
    <cellStyle name="titulos 11 4" xfId="0"/>
    <cellStyle name="titulos 11 4 10" xfId="0"/>
    <cellStyle name="titulos 11 4 2" xfId="0"/>
    <cellStyle name="titulos 11 4 2 2" xfId="0"/>
    <cellStyle name="titulos 11 4 2 2 2" xfId="0"/>
    <cellStyle name="titulos 11 4 2 2 3" xfId="0"/>
    <cellStyle name="titulos 11 4 2 2 4" xfId="0"/>
    <cellStyle name="titulos 11 4 2 2 5" xfId="0"/>
    <cellStyle name="titulos 11 4 2 2 6" xfId="0"/>
    <cellStyle name="titulos 11 4 2 2 7" xfId="0"/>
    <cellStyle name="titulos 11 4 2 2 8" xfId="0"/>
    <cellStyle name="titulos 11 4 2 3" xfId="0"/>
    <cellStyle name="titulos 11 4 2 4" xfId="0"/>
    <cellStyle name="titulos 11 4 2 5" xfId="0"/>
    <cellStyle name="titulos 11 4 2 6" xfId="0"/>
    <cellStyle name="titulos 11 4 2 7" xfId="0"/>
    <cellStyle name="titulos 11 4 2 8" xfId="0"/>
    <cellStyle name="titulos 11 4 2 9" xfId="0"/>
    <cellStyle name="titulos 11 4 3" xfId="0"/>
    <cellStyle name="titulos 11 4 3 2" xfId="0"/>
    <cellStyle name="titulos 11 4 3 3" xfId="0"/>
    <cellStyle name="titulos 11 4 3 4" xfId="0"/>
    <cellStyle name="titulos 11 4 3 5" xfId="0"/>
    <cellStyle name="titulos 11 4 3 6" xfId="0"/>
    <cellStyle name="titulos 11 4 3 7" xfId="0"/>
    <cellStyle name="titulos 11 4 3 8" xfId="0"/>
    <cellStyle name="titulos 11 4 4" xfId="0"/>
    <cellStyle name="titulos 11 4 5" xfId="0"/>
    <cellStyle name="titulos 11 4 6" xfId="0"/>
    <cellStyle name="titulos 11 4 7" xfId="0"/>
    <cellStyle name="titulos 11 4 8" xfId="0"/>
    <cellStyle name="titulos 11 4 9" xfId="0"/>
    <cellStyle name="titulos 11 5" xfId="0"/>
    <cellStyle name="titulos 11 5 2" xfId="0"/>
    <cellStyle name="titulos 11 5 2 2" xfId="0"/>
    <cellStyle name="titulos 11 5 2 3" xfId="0"/>
    <cellStyle name="titulos 11 5 2 4" xfId="0"/>
    <cellStyle name="titulos 11 5 2 5" xfId="0"/>
    <cellStyle name="titulos 11 5 2 6" xfId="0"/>
    <cellStyle name="titulos 11 5 2 7" xfId="0"/>
    <cellStyle name="titulos 11 5 2 8" xfId="0"/>
    <cellStyle name="titulos 11 5 3" xfId="0"/>
    <cellStyle name="titulos 11 5 4" xfId="0"/>
    <cellStyle name="titulos 11 5 5" xfId="0"/>
    <cellStyle name="titulos 11 5 6" xfId="0"/>
    <cellStyle name="titulos 11 5 7" xfId="0"/>
    <cellStyle name="titulos 11 5 8" xfId="0"/>
    <cellStyle name="titulos 11 5 9" xfId="0"/>
    <cellStyle name="titulos 11 6" xfId="0"/>
    <cellStyle name="titulos 11 6 2" xfId="0"/>
    <cellStyle name="titulos 11 6 3" xfId="0"/>
    <cellStyle name="titulos 11 6 4" xfId="0"/>
    <cellStyle name="titulos 11 6 5" xfId="0"/>
    <cellStyle name="titulos 11 6 6" xfId="0"/>
    <cellStyle name="titulos 11 6 7" xfId="0"/>
    <cellStyle name="titulos 11 6 8" xfId="0"/>
    <cellStyle name="titulos 11 7" xfId="0"/>
    <cellStyle name="titulos 11 8" xfId="0"/>
    <cellStyle name="titulos 11 9" xfId="0"/>
    <cellStyle name="titulos 11_Itemização Instalações" xfId="0"/>
    <cellStyle name="titulos 12" xfId="0"/>
    <cellStyle name="titulos 12 10" xfId="0"/>
    <cellStyle name="titulos 12 11" xfId="0"/>
    <cellStyle name="titulos 12 12" xfId="0"/>
    <cellStyle name="titulos 12 13" xfId="0"/>
    <cellStyle name="titulos 12 2" xfId="0"/>
    <cellStyle name="titulos 12 2 10" xfId="0"/>
    <cellStyle name="titulos 12 2 2" xfId="0"/>
    <cellStyle name="titulos 12 2 2 2" xfId="0"/>
    <cellStyle name="titulos 12 2 2 2 2" xfId="0"/>
    <cellStyle name="titulos 12 2 2 2 3" xfId="0"/>
    <cellStyle name="titulos 12 2 2 2 4" xfId="0"/>
    <cellStyle name="titulos 12 2 2 2 5" xfId="0"/>
    <cellStyle name="titulos 12 2 2 2 6" xfId="0"/>
    <cellStyle name="titulos 12 2 2 2 7" xfId="0"/>
    <cellStyle name="titulos 12 2 2 2 8" xfId="0"/>
    <cellStyle name="titulos 12 2 2 3" xfId="0"/>
    <cellStyle name="titulos 12 2 2 4" xfId="0"/>
    <cellStyle name="titulos 12 2 2 5" xfId="0"/>
    <cellStyle name="titulos 12 2 2 6" xfId="0"/>
    <cellStyle name="titulos 12 2 2 7" xfId="0"/>
    <cellStyle name="titulos 12 2 2 8" xfId="0"/>
    <cellStyle name="titulos 12 2 2 9" xfId="0"/>
    <cellStyle name="titulos 12 2 3" xfId="0"/>
    <cellStyle name="titulos 12 2 3 2" xfId="0"/>
    <cellStyle name="titulos 12 2 3 3" xfId="0"/>
    <cellStyle name="titulos 12 2 3 4" xfId="0"/>
    <cellStyle name="titulos 12 2 3 5" xfId="0"/>
    <cellStyle name="titulos 12 2 3 6" xfId="0"/>
    <cellStyle name="titulos 12 2 3 7" xfId="0"/>
    <cellStyle name="titulos 12 2 3 8" xfId="0"/>
    <cellStyle name="titulos 12 2 4" xfId="0"/>
    <cellStyle name="titulos 12 2 5" xfId="0"/>
    <cellStyle name="titulos 12 2 6" xfId="0"/>
    <cellStyle name="titulos 12 2 7" xfId="0"/>
    <cellStyle name="titulos 12 2 8" xfId="0"/>
    <cellStyle name="titulos 12 2 9" xfId="0"/>
    <cellStyle name="titulos 12 3" xfId="0"/>
    <cellStyle name="titulos 12 3 10" xfId="0"/>
    <cellStyle name="titulos 12 3 2" xfId="0"/>
    <cellStyle name="titulos 12 3 2 2" xfId="0"/>
    <cellStyle name="titulos 12 3 2 2 2" xfId="0"/>
    <cellStyle name="titulos 12 3 2 2 3" xfId="0"/>
    <cellStyle name="titulos 12 3 2 2 4" xfId="0"/>
    <cellStyle name="titulos 12 3 2 2 5" xfId="0"/>
    <cellStyle name="titulos 12 3 2 2 6" xfId="0"/>
    <cellStyle name="titulos 12 3 2 2 7" xfId="0"/>
    <cellStyle name="titulos 12 3 2 2 8" xfId="0"/>
    <cellStyle name="titulos 12 3 2 3" xfId="0"/>
    <cellStyle name="titulos 12 3 2 4" xfId="0"/>
    <cellStyle name="titulos 12 3 2 5" xfId="0"/>
    <cellStyle name="titulos 12 3 2 6" xfId="0"/>
    <cellStyle name="titulos 12 3 2 7" xfId="0"/>
    <cellStyle name="titulos 12 3 2 8" xfId="0"/>
    <cellStyle name="titulos 12 3 2 9" xfId="0"/>
    <cellStyle name="titulos 12 3 3" xfId="0"/>
    <cellStyle name="titulos 12 3 3 2" xfId="0"/>
    <cellStyle name="titulos 12 3 3 3" xfId="0"/>
    <cellStyle name="titulos 12 3 3 4" xfId="0"/>
    <cellStyle name="titulos 12 3 3 5" xfId="0"/>
    <cellStyle name="titulos 12 3 3 6" xfId="0"/>
    <cellStyle name="titulos 12 3 3 7" xfId="0"/>
    <cellStyle name="titulos 12 3 3 8" xfId="0"/>
    <cellStyle name="titulos 12 3 4" xfId="0"/>
    <cellStyle name="titulos 12 3 5" xfId="0"/>
    <cellStyle name="titulos 12 3 6" xfId="0"/>
    <cellStyle name="titulos 12 3 7" xfId="0"/>
    <cellStyle name="titulos 12 3 8" xfId="0"/>
    <cellStyle name="titulos 12 3 9" xfId="0"/>
    <cellStyle name="titulos 12 4" xfId="0"/>
    <cellStyle name="titulos 12 4 10" xfId="0"/>
    <cellStyle name="titulos 12 4 2" xfId="0"/>
    <cellStyle name="titulos 12 4 2 2" xfId="0"/>
    <cellStyle name="titulos 12 4 2 2 2" xfId="0"/>
    <cellStyle name="titulos 12 4 2 2 3" xfId="0"/>
    <cellStyle name="titulos 12 4 2 2 4" xfId="0"/>
    <cellStyle name="titulos 12 4 2 2 5" xfId="0"/>
    <cellStyle name="titulos 12 4 2 2 6" xfId="0"/>
    <cellStyle name="titulos 12 4 2 2 7" xfId="0"/>
    <cellStyle name="titulos 12 4 2 2 8" xfId="0"/>
    <cellStyle name="titulos 12 4 2 3" xfId="0"/>
    <cellStyle name="titulos 12 4 2 4" xfId="0"/>
    <cellStyle name="titulos 12 4 2 5" xfId="0"/>
    <cellStyle name="titulos 12 4 2 6" xfId="0"/>
    <cellStyle name="titulos 12 4 2 7" xfId="0"/>
    <cellStyle name="titulos 12 4 2 8" xfId="0"/>
    <cellStyle name="titulos 12 4 2 9" xfId="0"/>
    <cellStyle name="titulos 12 4 3" xfId="0"/>
    <cellStyle name="titulos 12 4 3 2" xfId="0"/>
    <cellStyle name="titulos 12 4 3 3" xfId="0"/>
    <cellStyle name="titulos 12 4 3 4" xfId="0"/>
    <cellStyle name="titulos 12 4 3 5" xfId="0"/>
    <cellStyle name="titulos 12 4 3 6" xfId="0"/>
    <cellStyle name="titulos 12 4 3 7" xfId="0"/>
    <cellStyle name="titulos 12 4 3 8" xfId="0"/>
    <cellStyle name="titulos 12 4 4" xfId="0"/>
    <cellStyle name="titulos 12 4 5" xfId="0"/>
    <cellStyle name="titulos 12 4 6" xfId="0"/>
    <cellStyle name="titulos 12 4 7" xfId="0"/>
    <cellStyle name="titulos 12 4 8" xfId="0"/>
    <cellStyle name="titulos 12 4 9" xfId="0"/>
    <cellStyle name="titulos 12 5" xfId="0"/>
    <cellStyle name="titulos 12 5 2" xfId="0"/>
    <cellStyle name="titulos 12 5 2 2" xfId="0"/>
    <cellStyle name="titulos 12 5 2 3" xfId="0"/>
    <cellStyle name="titulos 12 5 2 4" xfId="0"/>
    <cellStyle name="titulos 12 5 2 5" xfId="0"/>
    <cellStyle name="titulos 12 5 2 6" xfId="0"/>
    <cellStyle name="titulos 12 5 2 7" xfId="0"/>
    <cellStyle name="titulos 12 5 2 8" xfId="0"/>
    <cellStyle name="titulos 12 5 3" xfId="0"/>
    <cellStyle name="titulos 12 5 4" xfId="0"/>
    <cellStyle name="titulos 12 5 5" xfId="0"/>
    <cellStyle name="titulos 12 5 6" xfId="0"/>
    <cellStyle name="titulos 12 5 7" xfId="0"/>
    <cellStyle name="titulos 12 5 8" xfId="0"/>
    <cellStyle name="titulos 12 5 9" xfId="0"/>
    <cellStyle name="titulos 12 6" xfId="0"/>
    <cellStyle name="titulos 12 6 2" xfId="0"/>
    <cellStyle name="titulos 12 6 3" xfId="0"/>
    <cellStyle name="titulos 12 6 4" xfId="0"/>
    <cellStyle name="titulos 12 6 5" xfId="0"/>
    <cellStyle name="titulos 12 6 6" xfId="0"/>
    <cellStyle name="titulos 12 6 7" xfId="0"/>
    <cellStyle name="titulos 12 6 8" xfId="0"/>
    <cellStyle name="titulos 12 7" xfId="0"/>
    <cellStyle name="titulos 12 8" xfId="0"/>
    <cellStyle name="titulos 12 9" xfId="0"/>
    <cellStyle name="titulos 12_Itemização Instalações" xfId="0"/>
    <cellStyle name="titulos 13" xfId="0"/>
    <cellStyle name="titulos 13 10" xfId="0"/>
    <cellStyle name="titulos 13 11" xfId="0"/>
    <cellStyle name="titulos 13 12" xfId="0"/>
    <cellStyle name="titulos 13 13" xfId="0"/>
    <cellStyle name="titulos 13 2" xfId="0"/>
    <cellStyle name="titulos 13 2 10" xfId="0"/>
    <cellStyle name="titulos 13 2 2" xfId="0"/>
    <cellStyle name="titulos 13 2 2 2" xfId="0"/>
    <cellStyle name="titulos 13 2 2 2 2" xfId="0"/>
    <cellStyle name="titulos 13 2 2 2 3" xfId="0"/>
    <cellStyle name="titulos 13 2 2 2 4" xfId="0"/>
    <cellStyle name="titulos 13 2 2 2 5" xfId="0"/>
    <cellStyle name="titulos 13 2 2 2 6" xfId="0"/>
    <cellStyle name="titulos 13 2 2 2 7" xfId="0"/>
    <cellStyle name="titulos 13 2 2 2 8" xfId="0"/>
    <cellStyle name="titulos 13 2 2 3" xfId="0"/>
    <cellStyle name="titulos 13 2 2 4" xfId="0"/>
    <cellStyle name="titulos 13 2 2 5" xfId="0"/>
    <cellStyle name="titulos 13 2 2 6" xfId="0"/>
    <cellStyle name="titulos 13 2 2 7" xfId="0"/>
    <cellStyle name="titulos 13 2 2 8" xfId="0"/>
    <cellStyle name="titulos 13 2 2 9" xfId="0"/>
    <cellStyle name="titulos 13 2 3" xfId="0"/>
    <cellStyle name="titulos 13 2 3 2" xfId="0"/>
    <cellStyle name="titulos 13 2 3 3" xfId="0"/>
    <cellStyle name="titulos 13 2 3 4" xfId="0"/>
    <cellStyle name="titulos 13 2 3 5" xfId="0"/>
    <cellStyle name="titulos 13 2 3 6" xfId="0"/>
    <cellStyle name="titulos 13 2 3 7" xfId="0"/>
    <cellStyle name="titulos 13 2 3 8" xfId="0"/>
    <cellStyle name="titulos 13 2 4" xfId="0"/>
    <cellStyle name="titulos 13 2 5" xfId="0"/>
    <cellStyle name="titulos 13 2 6" xfId="0"/>
    <cellStyle name="titulos 13 2 7" xfId="0"/>
    <cellStyle name="titulos 13 2 8" xfId="0"/>
    <cellStyle name="titulos 13 2 9" xfId="0"/>
    <cellStyle name="titulos 13 3" xfId="0"/>
    <cellStyle name="titulos 13 3 10" xfId="0"/>
    <cellStyle name="titulos 13 3 2" xfId="0"/>
    <cellStyle name="titulos 13 3 2 2" xfId="0"/>
    <cellStyle name="titulos 13 3 2 2 2" xfId="0"/>
    <cellStyle name="titulos 13 3 2 2 3" xfId="0"/>
    <cellStyle name="titulos 13 3 2 2 4" xfId="0"/>
    <cellStyle name="titulos 13 3 2 2 5" xfId="0"/>
    <cellStyle name="titulos 13 3 2 2 6" xfId="0"/>
    <cellStyle name="titulos 13 3 2 2 7" xfId="0"/>
    <cellStyle name="titulos 13 3 2 2 8" xfId="0"/>
    <cellStyle name="titulos 13 3 2 3" xfId="0"/>
    <cellStyle name="titulos 13 3 2 4" xfId="0"/>
    <cellStyle name="titulos 13 3 2 5" xfId="0"/>
    <cellStyle name="titulos 13 3 2 6" xfId="0"/>
    <cellStyle name="titulos 13 3 2 7" xfId="0"/>
    <cellStyle name="titulos 13 3 2 8" xfId="0"/>
    <cellStyle name="titulos 13 3 2 9" xfId="0"/>
    <cellStyle name="titulos 13 3 3" xfId="0"/>
    <cellStyle name="titulos 13 3 3 2" xfId="0"/>
    <cellStyle name="titulos 13 3 3 3" xfId="0"/>
    <cellStyle name="titulos 13 3 3 4" xfId="0"/>
    <cellStyle name="titulos 13 3 3 5" xfId="0"/>
    <cellStyle name="titulos 13 3 3 6" xfId="0"/>
    <cellStyle name="titulos 13 3 3 7" xfId="0"/>
    <cellStyle name="titulos 13 3 3 8" xfId="0"/>
    <cellStyle name="titulos 13 3 4" xfId="0"/>
    <cellStyle name="titulos 13 3 5" xfId="0"/>
    <cellStyle name="titulos 13 3 6" xfId="0"/>
    <cellStyle name="titulos 13 3 7" xfId="0"/>
    <cellStyle name="titulos 13 3 8" xfId="0"/>
    <cellStyle name="titulos 13 3 9" xfId="0"/>
    <cellStyle name="titulos 13 4" xfId="0"/>
    <cellStyle name="titulos 13 4 10" xfId="0"/>
    <cellStyle name="titulos 13 4 2" xfId="0"/>
    <cellStyle name="titulos 13 4 2 2" xfId="0"/>
    <cellStyle name="titulos 13 4 2 2 2" xfId="0"/>
    <cellStyle name="titulos 13 4 2 2 3" xfId="0"/>
    <cellStyle name="titulos 13 4 2 2 4" xfId="0"/>
    <cellStyle name="titulos 13 4 2 2 5" xfId="0"/>
    <cellStyle name="titulos 13 4 2 2 6" xfId="0"/>
    <cellStyle name="titulos 13 4 2 2 7" xfId="0"/>
    <cellStyle name="titulos 13 4 2 2 8" xfId="0"/>
    <cellStyle name="titulos 13 4 2 3" xfId="0"/>
    <cellStyle name="titulos 13 4 2 4" xfId="0"/>
    <cellStyle name="titulos 13 4 2 5" xfId="0"/>
    <cellStyle name="titulos 13 4 2 6" xfId="0"/>
    <cellStyle name="titulos 13 4 2 7" xfId="0"/>
    <cellStyle name="titulos 13 4 2 8" xfId="0"/>
    <cellStyle name="titulos 13 4 2 9" xfId="0"/>
    <cellStyle name="titulos 13 4 3" xfId="0"/>
    <cellStyle name="titulos 13 4 3 2" xfId="0"/>
    <cellStyle name="titulos 13 4 3 3" xfId="0"/>
    <cellStyle name="titulos 13 4 3 4" xfId="0"/>
    <cellStyle name="titulos 13 4 3 5" xfId="0"/>
    <cellStyle name="titulos 13 4 3 6" xfId="0"/>
    <cellStyle name="titulos 13 4 3 7" xfId="0"/>
    <cellStyle name="titulos 13 4 3 8" xfId="0"/>
    <cellStyle name="titulos 13 4 4" xfId="0"/>
    <cellStyle name="titulos 13 4 5" xfId="0"/>
    <cellStyle name="titulos 13 4 6" xfId="0"/>
    <cellStyle name="titulos 13 4 7" xfId="0"/>
    <cellStyle name="titulos 13 4 8" xfId="0"/>
    <cellStyle name="titulos 13 4 9" xfId="0"/>
    <cellStyle name="titulos 13 5" xfId="0"/>
    <cellStyle name="titulos 13 5 2" xfId="0"/>
    <cellStyle name="titulos 13 5 2 2" xfId="0"/>
    <cellStyle name="titulos 13 5 2 3" xfId="0"/>
    <cellStyle name="titulos 13 5 2 4" xfId="0"/>
    <cellStyle name="titulos 13 5 2 5" xfId="0"/>
    <cellStyle name="titulos 13 5 2 6" xfId="0"/>
    <cellStyle name="titulos 13 5 2 7" xfId="0"/>
    <cellStyle name="titulos 13 5 2 8" xfId="0"/>
    <cellStyle name="titulos 13 5 3" xfId="0"/>
    <cellStyle name="titulos 13 5 4" xfId="0"/>
    <cellStyle name="titulos 13 5 5" xfId="0"/>
    <cellStyle name="titulos 13 5 6" xfId="0"/>
    <cellStyle name="titulos 13 5 7" xfId="0"/>
    <cellStyle name="titulos 13 5 8" xfId="0"/>
    <cellStyle name="titulos 13 5 9" xfId="0"/>
    <cellStyle name="titulos 13 6" xfId="0"/>
    <cellStyle name="titulos 13 6 2" xfId="0"/>
    <cellStyle name="titulos 13 6 3" xfId="0"/>
    <cellStyle name="titulos 13 6 4" xfId="0"/>
    <cellStyle name="titulos 13 6 5" xfId="0"/>
    <cellStyle name="titulos 13 6 6" xfId="0"/>
    <cellStyle name="titulos 13 6 7" xfId="0"/>
    <cellStyle name="titulos 13 6 8" xfId="0"/>
    <cellStyle name="titulos 13 7" xfId="0"/>
    <cellStyle name="titulos 13 8" xfId="0"/>
    <cellStyle name="titulos 13 9" xfId="0"/>
    <cellStyle name="titulos 13_Itemização Instalações" xfId="0"/>
    <cellStyle name="titulos 14" xfId="0"/>
    <cellStyle name="titulos 14 10" xfId="0"/>
    <cellStyle name="titulos 14 11" xfId="0"/>
    <cellStyle name="titulos 14 12" xfId="0"/>
    <cellStyle name="titulos 14 13" xfId="0"/>
    <cellStyle name="titulos 14 2" xfId="0"/>
    <cellStyle name="titulos 14 2 10" xfId="0"/>
    <cellStyle name="titulos 14 2 2" xfId="0"/>
    <cellStyle name="titulos 14 2 2 2" xfId="0"/>
    <cellStyle name="titulos 14 2 2 2 2" xfId="0"/>
    <cellStyle name="titulos 14 2 2 2 3" xfId="0"/>
    <cellStyle name="titulos 14 2 2 2 4" xfId="0"/>
    <cellStyle name="titulos 14 2 2 2 5" xfId="0"/>
    <cellStyle name="titulos 14 2 2 2 6" xfId="0"/>
    <cellStyle name="titulos 14 2 2 2 7" xfId="0"/>
    <cellStyle name="titulos 14 2 2 2 8" xfId="0"/>
    <cellStyle name="titulos 14 2 2 3" xfId="0"/>
    <cellStyle name="titulos 14 2 2 4" xfId="0"/>
    <cellStyle name="titulos 14 2 2 5" xfId="0"/>
    <cellStyle name="titulos 14 2 2 6" xfId="0"/>
    <cellStyle name="titulos 14 2 2 7" xfId="0"/>
    <cellStyle name="titulos 14 2 2 8" xfId="0"/>
    <cellStyle name="titulos 14 2 2 9" xfId="0"/>
    <cellStyle name="titulos 14 2 3" xfId="0"/>
    <cellStyle name="titulos 14 2 3 2" xfId="0"/>
    <cellStyle name="titulos 14 2 3 3" xfId="0"/>
    <cellStyle name="titulos 14 2 3 4" xfId="0"/>
    <cellStyle name="titulos 14 2 3 5" xfId="0"/>
    <cellStyle name="titulos 14 2 3 6" xfId="0"/>
    <cellStyle name="titulos 14 2 3 7" xfId="0"/>
    <cellStyle name="titulos 14 2 3 8" xfId="0"/>
    <cellStyle name="titulos 14 2 4" xfId="0"/>
    <cellStyle name="titulos 14 2 5" xfId="0"/>
    <cellStyle name="titulos 14 2 6" xfId="0"/>
    <cellStyle name="titulos 14 2 7" xfId="0"/>
    <cellStyle name="titulos 14 2 8" xfId="0"/>
    <cellStyle name="titulos 14 2 9" xfId="0"/>
    <cellStyle name="titulos 14 3" xfId="0"/>
    <cellStyle name="titulos 14 3 10" xfId="0"/>
    <cellStyle name="titulos 14 3 2" xfId="0"/>
    <cellStyle name="titulos 14 3 2 2" xfId="0"/>
    <cellStyle name="titulos 14 3 2 2 2" xfId="0"/>
    <cellStyle name="titulos 14 3 2 2 3" xfId="0"/>
    <cellStyle name="titulos 14 3 2 2 4" xfId="0"/>
    <cellStyle name="titulos 14 3 2 2 5" xfId="0"/>
    <cellStyle name="titulos 14 3 2 2 6" xfId="0"/>
    <cellStyle name="titulos 14 3 2 2 7" xfId="0"/>
    <cellStyle name="titulos 14 3 2 2 8" xfId="0"/>
    <cellStyle name="titulos 14 3 2 3" xfId="0"/>
    <cellStyle name="titulos 14 3 2 4" xfId="0"/>
    <cellStyle name="titulos 14 3 2 5" xfId="0"/>
    <cellStyle name="titulos 14 3 2 6" xfId="0"/>
    <cellStyle name="titulos 14 3 2 7" xfId="0"/>
    <cellStyle name="titulos 14 3 2 8" xfId="0"/>
    <cellStyle name="titulos 14 3 2 9" xfId="0"/>
    <cellStyle name="titulos 14 3 3" xfId="0"/>
    <cellStyle name="titulos 14 3 3 2" xfId="0"/>
    <cellStyle name="titulos 14 3 3 3" xfId="0"/>
    <cellStyle name="titulos 14 3 3 4" xfId="0"/>
    <cellStyle name="titulos 14 3 3 5" xfId="0"/>
    <cellStyle name="titulos 14 3 3 6" xfId="0"/>
    <cellStyle name="titulos 14 3 3 7" xfId="0"/>
    <cellStyle name="titulos 14 3 3 8" xfId="0"/>
    <cellStyle name="titulos 14 3 4" xfId="0"/>
    <cellStyle name="titulos 14 3 5" xfId="0"/>
    <cellStyle name="titulos 14 3 6" xfId="0"/>
    <cellStyle name="titulos 14 3 7" xfId="0"/>
    <cellStyle name="titulos 14 3 8" xfId="0"/>
    <cellStyle name="titulos 14 3 9" xfId="0"/>
    <cellStyle name="titulos 14 4" xfId="0"/>
    <cellStyle name="titulos 14 4 10" xfId="0"/>
    <cellStyle name="titulos 14 4 2" xfId="0"/>
    <cellStyle name="titulos 14 4 2 2" xfId="0"/>
    <cellStyle name="titulos 14 4 2 2 2" xfId="0"/>
    <cellStyle name="titulos 14 4 2 2 3" xfId="0"/>
    <cellStyle name="titulos 14 4 2 2 4" xfId="0"/>
    <cellStyle name="titulos 14 4 2 2 5" xfId="0"/>
    <cellStyle name="titulos 14 4 2 2 6" xfId="0"/>
    <cellStyle name="titulos 14 4 2 2 7" xfId="0"/>
    <cellStyle name="titulos 14 4 2 2 8" xfId="0"/>
    <cellStyle name="titulos 14 4 2 3" xfId="0"/>
    <cellStyle name="titulos 14 4 2 4" xfId="0"/>
    <cellStyle name="titulos 14 4 2 5" xfId="0"/>
    <cellStyle name="titulos 14 4 2 6" xfId="0"/>
    <cellStyle name="titulos 14 4 2 7" xfId="0"/>
    <cellStyle name="titulos 14 4 2 8" xfId="0"/>
    <cellStyle name="titulos 14 4 2 9" xfId="0"/>
    <cellStyle name="titulos 14 4 3" xfId="0"/>
    <cellStyle name="titulos 14 4 3 2" xfId="0"/>
    <cellStyle name="titulos 14 4 3 3" xfId="0"/>
    <cellStyle name="titulos 14 4 3 4" xfId="0"/>
    <cellStyle name="titulos 14 4 3 5" xfId="0"/>
    <cellStyle name="titulos 14 4 3 6" xfId="0"/>
    <cellStyle name="titulos 14 4 3 7" xfId="0"/>
    <cellStyle name="titulos 14 4 3 8" xfId="0"/>
    <cellStyle name="titulos 14 4 4" xfId="0"/>
    <cellStyle name="titulos 14 4 5" xfId="0"/>
    <cellStyle name="titulos 14 4 6" xfId="0"/>
    <cellStyle name="titulos 14 4 7" xfId="0"/>
    <cellStyle name="titulos 14 4 8" xfId="0"/>
    <cellStyle name="titulos 14 4 9" xfId="0"/>
    <cellStyle name="titulos 14 5" xfId="0"/>
    <cellStyle name="titulos 14 5 2" xfId="0"/>
    <cellStyle name="titulos 14 5 2 2" xfId="0"/>
    <cellStyle name="titulos 14 5 2 3" xfId="0"/>
    <cellStyle name="titulos 14 5 2 4" xfId="0"/>
    <cellStyle name="titulos 14 5 2 5" xfId="0"/>
    <cellStyle name="titulos 14 5 2 6" xfId="0"/>
    <cellStyle name="titulos 14 5 2 7" xfId="0"/>
    <cellStyle name="titulos 14 5 2 8" xfId="0"/>
    <cellStyle name="titulos 14 5 3" xfId="0"/>
    <cellStyle name="titulos 14 5 4" xfId="0"/>
    <cellStyle name="titulos 14 5 5" xfId="0"/>
    <cellStyle name="titulos 14 5 6" xfId="0"/>
    <cellStyle name="titulos 14 5 7" xfId="0"/>
    <cellStyle name="titulos 14 5 8" xfId="0"/>
    <cellStyle name="titulos 14 5 9" xfId="0"/>
    <cellStyle name="titulos 14 6" xfId="0"/>
    <cellStyle name="titulos 14 6 2" xfId="0"/>
    <cellStyle name="titulos 14 6 3" xfId="0"/>
    <cellStyle name="titulos 14 6 4" xfId="0"/>
    <cellStyle name="titulos 14 6 5" xfId="0"/>
    <cellStyle name="titulos 14 6 6" xfId="0"/>
    <cellStyle name="titulos 14 6 7" xfId="0"/>
    <cellStyle name="titulos 14 6 8" xfId="0"/>
    <cellStyle name="titulos 14 7" xfId="0"/>
    <cellStyle name="titulos 14 8" xfId="0"/>
    <cellStyle name="titulos 14 9" xfId="0"/>
    <cellStyle name="titulos 15" xfId="0"/>
    <cellStyle name="titulos 15 10" xfId="0"/>
    <cellStyle name="titulos 15 2" xfId="0"/>
    <cellStyle name="titulos 15 2 2" xfId="0"/>
    <cellStyle name="titulos 15 2 2 2" xfId="0"/>
    <cellStyle name="titulos 15 2 2 3" xfId="0"/>
    <cellStyle name="titulos 15 2 2 4" xfId="0"/>
    <cellStyle name="titulos 15 2 2 5" xfId="0"/>
    <cellStyle name="titulos 15 2 2 6" xfId="0"/>
    <cellStyle name="titulos 15 2 2 7" xfId="0"/>
    <cellStyle name="titulos 15 2 2 8" xfId="0"/>
    <cellStyle name="titulos 15 2 3" xfId="0"/>
    <cellStyle name="titulos 15 2 4" xfId="0"/>
    <cellStyle name="titulos 15 2 5" xfId="0"/>
    <cellStyle name="titulos 15 2 6" xfId="0"/>
    <cellStyle name="titulos 15 2 7" xfId="0"/>
    <cellStyle name="titulos 15 2 8" xfId="0"/>
    <cellStyle name="titulos 15 2 9" xfId="0"/>
    <cellStyle name="titulos 15 3" xfId="0"/>
    <cellStyle name="titulos 15 3 2" xfId="0"/>
    <cellStyle name="titulos 15 3 3" xfId="0"/>
    <cellStyle name="titulos 15 3 4" xfId="0"/>
    <cellStyle name="titulos 15 3 5" xfId="0"/>
    <cellStyle name="titulos 15 3 6" xfId="0"/>
    <cellStyle name="titulos 15 3 7" xfId="0"/>
    <cellStyle name="titulos 15 3 8" xfId="0"/>
    <cellStyle name="titulos 15 4" xfId="0"/>
    <cellStyle name="titulos 15 5" xfId="0"/>
    <cellStyle name="titulos 15 6" xfId="0"/>
    <cellStyle name="titulos 15 7" xfId="0"/>
    <cellStyle name="titulos 15 8" xfId="0"/>
    <cellStyle name="titulos 15 9" xfId="0"/>
    <cellStyle name="titulos 16" xfId="0"/>
    <cellStyle name="titulos 16 10" xfId="0"/>
    <cellStyle name="titulos 16 2" xfId="0"/>
    <cellStyle name="titulos 16 2 2" xfId="0"/>
    <cellStyle name="titulos 16 2 2 2" xfId="0"/>
    <cellStyle name="titulos 16 2 2 3" xfId="0"/>
    <cellStyle name="titulos 16 2 2 4" xfId="0"/>
    <cellStyle name="titulos 16 2 2 5" xfId="0"/>
    <cellStyle name="titulos 16 2 2 6" xfId="0"/>
    <cellStyle name="titulos 16 2 2 7" xfId="0"/>
    <cellStyle name="titulos 16 2 2 8" xfId="0"/>
    <cellStyle name="titulos 16 2 3" xfId="0"/>
    <cellStyle name="titulos 16 2 4" xfId="0"/>
    <cellStyle name="titulos 16 2 5" xfId="0"/>
    <cellStyle name="titulos 16 2 6" xfId="0"/>
    <cellStyle name="titulos 16 2 7" xfId="0"/>
    <cellStyle name="titulos 16 2 8" xfId="0"/>
    <cellStyle name="titulos 16 2 9" xfId="0"/>
    <cellStyle name="titulos 16 3" xfId="0"/>
    <cellStyle name="titulos 16 3 2" xfId="0"/>
    <cellStyle name="titulos 16 3 3" xfId="0"/>
    <cellStyle name="titulos 16 3 4" xfId="0"/>
    <cellStyle name="titulos 16 3 5" xfId="0"/>
    <cellStyle name="titulos 16 3 6" xfId="0"/>
    <cellStyle name="titulos 16 3 7" xfId="0"/>
    <cellStyle name="titulos 16 3 8" xfId="0"/>
    <cellStyle name="titulos 16 4" xfId="0"/>
    <cellStyle name="titulos 16 5" xfId="0"/>
    <cellStyle name="titulos 16 6" xfId="0"/>
    <cellStyle name="titulos 16 7" xfId="0"/>
    <cellStyle name="titulos 16 8" xfId="0"/>
    <cellStyle name="titulos 16 9" xfId="0"/>
    <cellStyle name="titulos 17" xfId="0"/>
    <cellStyle name="titulos 17 10" xfId="0"/>
    <cellStyle name="titulos 17 2" xfId="0"/>
    <cellStyle name="titulos 17 2 2" xfId="0"/>
    <cellStyle name="titulos 17 2 2 2" xfId="0"/>
    <cellStyle name="titulos 17 2 2 3" xfId="0"/>
    <cellStyle name="titulos 17 2 2 4" xfId="0"/>
    <cellStyle name="titulos 17 2 2 5" xfId="0"/>
    <cellStyle name="titulos 17 2 2 6" xfId="0"/>
    <cellStyle name="titulos 17 2 2 7" xfId="0"/>
    <cellStyle name="titulos 17 2 2 8" xfId="0"/>
    <cellStyle name="titulos 17 2 3" xfId="0"/>
    <cellStyle name="titulos 17 2 4" xfId="0"/>
    <cellStyle name="titulos 17 2 5" xfId="0"/>
    <cellStyle name="titulos 17 2 6" xfId="0"/>
    <cellStyle name="titulos 17 2 7" xfId="0"/>
    <cellStyle name="titulos 17 2 8" xfId="0"/>
    <cellStyle name="titulos 17 2 9" xfId="0"/>
    <cellStyle name="titulos 17 3" xfId="0"/>
    <cellStyle name="titulos 17 3 2" xfId="0"/>
    <cellStyle name="titulos 17 3 3" xfId="0"/>
    <cellStyle name="titulos 17 3 4" xfId="0"/>
    <cellStyle name="titulos 17 3 5" xfId="0"/>
    <cellStyle name="titulos 17 3 6" xfId="0"/>
    <cellStyle name="titulos 17 3 7" xfId="0"/>
    <cellStyle name="titulos 17 3 8" xfId="0"/>
    <cellStyle name="titulos 17 4" xfId="0"/>
    <cellStyle name="titulos 17 5" xfId="0"/>
    <cellStyle name="titulos 17 6" xfId="0"/>
    <cellStyle name="titulos 17 7" xfId="0"/>
    <cellStyle name="titulos 17 8" xfId="0"/>
    <cellStyle name="titulos 17 9" xfId="0"/>
    <cellStyle name="titulos 18" xfId="0"/>
    <cellStyle name="titulos 18 2" xfId="0"/>
    <cellStyle name="titulos 18 2 2" xfId="0"/>
    <cellStyle name="titulos 18 2 3" xfId="0"/>
    <cellStyle name="titulos 18 2 4" xfId="0"/>
    <cellStyle name="titulos 18 2 5" xfId="0"/>
    <cellStyle name="titulos 18 2 6" xfId="0"/>
    <cellStyle name="titulos 18 2 7" xfId="0"/>
    <cellStyle name="titulos 18 2 8" xfId="0"/>
    <cellStyle name="titulos 18 3" xfId="0"/>
    <cellStyle name="titulos 18 4" xfId="0"/>
    <cellStyle name="titulos 18 5" xfId="0"/>
    <cellStyle name="titulos 18 6" xfId="0"/>
    <cellStyle name="titulos 18 7" xfId="0"/>
    <cellStyle name="titulos 18 8" xfId="0"/>
    <cellStyle name="titulos 18 9" xfId="0"/>
    <cellStyle name="titulos 19" xfId="0"/>
    <cellStyle name="titulos 19 2" xfId="0"/>
    <cellStyle name="titulos 19 3" xfId="0"/>
    <cellStyle name="titulos 19 4" xfId="0"/>
    <cellStyle name="titulos 19 5" xfId="0"/>
    <cellStyle name="titulos 19 6" xfId="0"/>
    <cellStyle name="titulos 19 7" xfId="0"/>
    <cellStyle name="titulos 19 8" xfId="0"/>
    <cellStyle name="titulos 19 9" xfId="0"/>
    <cellStyle name="titulos 2" xfId="0"/>
    <cellStyle name="titulos 2 10" xfId="0"/>
    <cellStyle name="titulos 2 10 10" xfId="0"/>
    <cellStyle name="titulos 2 10 11" xfId="0"/>
    <cellStyle name="titulos 2 10 12" xfId="0"/>
    <cellStyle name="titulos 2 10 13" xfId="0"/>
    <cellStyle name="titulos 2 10 2" xfId="0"/>
    <cellStyle name="titulos 2 10 2 10" xfId="0"/>
    <cellStyle name="titulos 2 10 2 2" xfId="0"/>
    <cellStyle name="titulos 2 10 2 2 2" xfId="0"/>
    <cellStyle name="titulos 2 10 2 2 2 2" xfId="0"/>
    <cellStyle name="titulos 2 10 2 2 2 3" xfId="0"/>
    <cellStyle name="titulos 2 10 2 2 2 4" xfId="0"/>
    <cellStyle name="titulos 2 10 2 2 2 5" xfId="0"/>
    <cellStyle name="titulos 2 10 2 2 2 6" xfId="0"/>
    <cellStyle name="titulos 2 10 2 2 2 7" xfId="0"/>
    <cellStyle name="titulos 2 10 2 2 2 8" xfId="0"/>
    <cellStyle name="titulos 2 10 2 2 3" xfId="0"/>
    <cellStyle name="titulos 2 10 2 2 4" xfId="0"/>
    <cellStyle name="titulos 2 10 2 2 5" xfId="0"/>
    <cellStyle name="titulos 2 10 2 2 6" xfId="0"/>
    <cellStyle name="titulos 2 10 2 2 7" xfId="0"/>
    <cellStyle name="titulos 2 10 2 2 8" xfId="0"/>
    <cellStyle name="titulos 2 10 2 2 9" xfId="0"/>
    <cellStyle name="titulos 2 10 2 3" xfId="0"/>
    <cellStyle name="titulos 2 10 2 3 2" xfId="0"/>
    <cellStyle name="titulos 2 10 2 3 3" xfId="0"/>
    <cellStyle name="titulos 2 10 2 3 4" xfId="0"/>
    <cellStyle name="titulos 2 10 2 3 5" xfId="0"/>
    <cellStyle name="titulos 2 10 2 3 6" xfId="0"/>
    <cellStyle name="titulos 2 10 2 3 7" xfId="0"/>
    <cellStyle name="titulos 2 10 2 3 8" xfId="0"/>
    <cellStyle name="titulos 2 10 2 4" xfId="0"/>
    <cellStyle name="titulos 2 10 2 5" xfId="0"/>
    <cellStyle name="titulos 2 10 2 6" xfId="0"/>
    <cellStyle name="titulos 2 10 2 7" xfId="0"/>
    <cellStyle name="titulos 2 10 2 8" xfId="0"/>
    <cellStyle name="titulos 2 10 2 9" xfId="0"/>
    <cellStyle name="titulos 2 10 3" xfId="0"/>
    <cellStyle name="titulos 2 10 3 10" xfId="0"/>
    <cellStyle name="titulos 2 10 3 2" xfId="0"/>
    <cellStyle name="titulos 2 10 3 2 2" xfId="0"/>
    <cellStyle name="titulos 2 10 3 2 2 2" xfId="0"/>
    <cellStyle name="titulos 2 10 3 2 2 3" xfId="0"/>
    <cellStyle name="titulos 2 10 3 2 2 4" xfId="0"/>
    <cellStyle name="titulos 2 10 3 2 2 5" xfId="0"/>
    <cellStyle name="titulos 2 10 3 2 2 6" xfId="0"/>
    <cellStyle name="titulos 2 10 3 2 2 7" xfId="0"/>
    <cellStyle name="titulos 2 10 3 2 2 8" xfId="0"/>
    <cellStyle name="titulos 2 10 3 2 3" xfId="0"/>
    <cellStyle name="titulos 2 10 3 2 4" xfId="0"/>
    <cellStyle name="titulos 2 10 3 2 5" xfId="0"/>
    <cellStyle name="titulos 2 10 3 2 6" xfId="0"/>
    <cellStyle name="titulos 2 10 3 2 7" xfId="0"/>
    <cellStyle name="titulos 2 10 3 2 8" xfId="0"/>
    <cellStyle name="titulos 2 10 3 2 9" xfId="0"/>
    <cellStyle name="titulos 2 10 3 3" xfId="0"/>
    <cellStyle name="titulos 2 10 3 3 2" xfId="0"/>
    <cellStyle name="titulos 2 10 3 3 3" xfId="0"/>
    <cellStyle name="titulos 2 10 3 3 4" xfId="0"/>
    <cellStyle name="titulos 2 10 3 3 5" xfId="0"/>
    <cellStyle name="titulos 2 10 3 3 6" xfId="0"/>
    <cellStyle name="titulos 2 10 3 3 7" xfId="0"/>
    <cellStyle name="titulos 2 10 3 3 8" xfId="0"/>
    <cellStyle name="titulos 2 10 3 4" xfId="0"/>
    <cellStyle name="titulos 2 10 3 5" xfId="0"/>
    <cellStyle name="titulos 2 10 3 6" xfId="0"/>
    <cellStyle name="titulos 2 10 3 7" xfId="0"/>
    <cellStyle name="titulos 2 10 3 8" xfId="0"/>
    <cellStyle name="titulos 2 10 3 9" xfId="0"/>
    <cellStyle name="titulos 2 10 4" xfId="0"/>
    <cellStyle name="titulos 2 10 4 10" xfId="0"/>
    <cellStyle name="titulos 2 10 4 2" xfId="0"/>
    <cellStyle name="titulos 2 10 4 2 2" xfId="0"/>
    <cellStyle name="titulos 2 10 4 2 2 2" xfId="0"/>
    <cellStyle name="titulos 2 10 4 2 2 3" xfId="0"/>
    <cellStyle name="titulos 2 10 4 2 2 4" xfId="0"/>
    <cellStyle name="titulos 2 10 4 2 2 5" xfId="0"/>
    <cellStyle name="titulos 2 10 4 2 2 6" xfId="0"/>
    <cellStyle name="titulos 2 10 4 2 2 7" xfId="0"/>
    <cellStyle name="titulos 2 10 4 2 2 8" xfId="0"/>
    <cellStyle name="titulos 2 10 4 2 3" xfId="0"/>
    <cellStyle name="titulos 2 10 4 2 4" xfId="0"/>
    <cellStyle name="titulos 2 10 4 2 5" xfId="0"/>
    <cellStyle name="titulos 2 10 4 2 6" xfId="0"/>
    <cellStyle name="titulos 2 10 4 2 7" xfId="0"/>
    <cellStyle name="titulos 2 10 4 2 8" xfId="0"/>
    <cellStyle name="titulos 2 10 4 2 9" xfId="0"/>
    <cellStyle name="titulos 2 10 4 3" xfId="0"/>
    <cellStyle name="titulos 2 10 4 3 2" xfId="0"/>
    <cellStyle name="titulos 2 10 4 3 3" xfId="0"/>
    <cellStyle name="titulos 2 10 4 3 4" xfId="0"/>
    <cellStyle name="titulos 2 10 4 3 5" xfId="0"/>
    <cellStyle name="titulos 2 10 4 3 6" xfId="0"/>
    <cellStyle name="titulos 2 10 4 3 7" xfId="0"/>
    <cellStyle name="titulos 2 10 4 3 8" xfId="0"/>
    <cellStyle name="titulos 2 10 4 4" xfId="0"/>
    <cellStyle name="titulos 2 10 4 5" xfId="0"/>
    <cellStyle name="titulos 2 10 4 6" xfId="0"/>
    <cellStyle name="titulos 2 10 4 7" xfId="0"/>
    <cellStyle name="titulos 2 10 4 8" xfId="0"/>
    <cellStyle name="titulos 2 10 4 9" xfId="0"/>
    <cellStyle name="titulos 2 10 5" xfId="0"/>
    <cellStyle name="titulos 2 10 5 2" xfId="0"/>
    <cellStyle name="titulos 2 10 5 2 2" xfId="0"/>
    <cellStyle name="titulos 2 10 5 2 3" xfId="0"/>
    <cellStyle name="titulos 2 10 5 2 4" xfId="0"/>
    <cellStyle name="titulos 2 10 5 2 5" xfId="0"/>
    <cellStyle name="titulos 2 10 5 2 6" xfId="0"/>
    <cellStyle name="titulos 2 10 5 2 7" xfId="0"/>
    <cellStyle name="titulos 2 10 5 2 8" xfId="0"/>
    <cellStyle name="titulos 2 10 5 3" xfId="0"/>
    <cellStyle name="titulos 2 10 5 4" xfId="0"/>
    <cellStyle name="titulos 2 10 5 5" xfId="0"/>
    <cellStyle name="titulos 2 10 5 6" xfId="0"/>
    <cellStyle name="titulos 2 10 5 7" xfId="0"/>
    <cellStyle name="titulos 2 10 5 8" xfId="0"/>
    <cellStyle name="titulos 2 10 5 9" xfId="0"/>
    <cellStyle name="titulos 2 10 6" xfId="0"/>
    <cellStyle name="titulos 2 10 6 2" xfId="0"/>
    <cellStyle name="titulos 2 10 6 3" xfId="0"/>
    <cellStyle name="titulos 2 10 6 4" xfId="0"/>
    <cellStyle name="titulos 2 10 6 5" xfId="0"/>
    <cellStyle name="titulos 2 10 6 6" xfId="0"/>
    <cellStyle name="titulos 2 10 6 7" xfId="0"/>
    <cellStyle name="titulos 2 10 6 8" xfId="0"/>
    <cellStyle name="titulos 2 10 7" xfId="0"/>
    <cellStyle name="titulos 2 10 8" xfId="0"/>
    <cellStyle name="titulos 2 10 9" xfId="0"/>
    <cellStyle name="titulos 2 10_Itemização Instalações" xfId="0"/>
    <cellStyle name="titulos 2 11" xfId="0"/>
    <cellStyle name="titulos 2 11 10" xfId="0"/>
    <cellStyle name="titulos 2 11 11" xfId="0"/>
    <cellStyle name="titulos 2 11 12" xfId="0"/>
    <cellStyle name="titulos 2 11 13" xfId="0"/>
    <cellStyle name="titulos 2 11 2" xfId="0"/>
    <cellStyle name="titulos 2 11 2 10" xfId="0"/>
    <cellStyle name="titulos 2 11 2 2" xfId="0"/>
    <cellStyle name="titulos 2 11 2 2 2" xfId="0"/>
    <cellStyle name="titulos 2 11 2 2 2 2" xfId="0"/>
    <cellStyle name="titulos 2 11 2 2 2 3" xfId="0"/>
    <cellStyle name="titulos 2 11 2 2 2 4" xfId="0"/>
    <cellStyle name="titulos 2 11 2 2 2 5" xfId="0"/>
    <cellStyle name="titulos 2 11 2 2 2 6" xfId="0"/>
    <cellStyle name="titulos 2 11 2 2 2 7" xfId="0"/>
    <cellStyle name="titulos 2 11 2 2 2 8" xfId="0"/>
    <cellStyle name="titulos 2 11 2 2 3" xfId="0"/>
    <cellStyle name="titulos 2 11 2 2 4" xfId="0"/>
    <cellStyle name="titulos 2 11 2 2 5" xfId="0"/>
    <cellStyle name="titulos 2 11 2 2 6" xfId="0"/>
    <cellStyle name="titulos 2 11 2 2 7" xfId="0"/>
    <cellStyle name="titulos 2 11 2 2 8" xfId="0"/>
    <cellStyle name="titulos 2 11 2 2 9" xfId="0"/>
    <cellStyle name="titulos 2 11 2 3" xfId="0"/>
    <cellStyle name="titulos 2 11 2 3 2" xfId="0"/>
    <cellStyle name="titulos 2 11 2 3 3" xfId="0"/>
    <cellStyle name="titulos 2 11 2 3 4" xfId="0"/>
    <cellStyle name="titulos 2 11 2 3 5" xfId="0"/>
    <cellStyle name="titulos 2 11 2 3 6" xfId="0"/>
    <cellStyle name="titulos 2 11 2 3 7" xfId="0"/>
    <cellStyle name="titulos 2 11 2 3 8" xfId="0"/>
    <cellStyle name="titulos 2 11 2 4" xfId="0"/>
    <cellStyle name="titulos 2 11 2 5" xfId="0"/>
    <cellStyle name="titulos 2 11 2 6" xfId="0"/>
    <cellStyle name="titulos 2 11 2 7" xfId="0"/>
    <cellStyle name="titulos 2 11 2 8" xfId="0"/>
    <cellStyle name="titulos 2 11 2 9" xfId="0"/>
    <cellStyle name="titulos 2 11 3" xfId="0"/>
    <cellStyle name="titulos 2 11 3 10" xfId="0"/>
    <cellStyle name="titulos 2 11 3 2" xfId="0"/>
    <cellStyle name="titulos 2 11 3 2 2" xfId="0"/>
    <cellStyle name="titulos 2 11 3 2 2 2" xfId="0"/>
    <cellStyle name="titulos 2 11 3 2 2 3" xfId="0"/>
    <cellStyle name="titulos 2 11 3 2 2 4" xfId="0"/>
    <cellStyle name="titulos 2 11 3 2 2 5" xfId="0"/>
    <cellStyle name="titulos 2 11 3 2 2 6" xfId="0"/>
    <cellStyle name="titulos 2 11 3 2 2 7" xfId="0"/>
    <cellStyle name="titulos 2 11 3 2 2 8" xfId="0"/>
    <cellStyle name="titulos 2 11 3 2 3" xfId="0"/>
    <cellStyle name="titulos 2 11 3 2 4" xfId="0"/>
    <cellStyle name="titulos 2 11 3 2 5" xfId="0"/>
    <cellStyle name="titulos 2 11 3 2 6" xfId="0"/>
    <cellStyle name="titulos 2 11 3 2 7" xfId="0"/>
    <cellStyle name="titulos 2 11 3 2 8" xfId="0"/>
    <cellStyle name="titulos 2 11 3 2 9" xfId="0"/>
    <cellStyle name="titulos 2 11 3 3" xfId="0"/>
    <cellStyle name="titulos 2 11 3 3 2" xfId="0"/>
    <cellStyle name="titulos 2 11 3 3 3" xfId="0"/>
    <cellStyle name="titulos 2 11 3 3 4" xfId="0"/>
    <cellStyle name="titulos 2 11 3 3 5" xfId="0"/>
    <cellStyle name="titulos 2 11 3 3 6" xfId="0"/>
    <cellStyle name="titulos 2 11 3 3 7" xfId="0"/>
    <cellStyle name="titulos 2 11 3 3 8" xfId="0"/>
    <cellStyle name="titulos 2 11 3 4" xfId="0"/>
    <cellStyle name="titulos 2 11 3 5" xfId="0"/>
    <cellStyle name="titulos 2 11 3 6" xfId="0"/>
    <cellStyle name="titulos 2 11 3 7" xfId="0"/>
    <cellStyle name="titulos 2 11 3 8" xfId="0"/>
    <cellStyle name="titulos 2 11 3 9" xfId="0"/>
    <cellStyle name="titulos 2 11 4" xfId="0"/>
    <cellStyle name="titulos 2 11 4 10" xfId="0"/>
    <cellStyle name="titulos 2 11 4 2" xfId="0"/>
    <cellStyle name="titulos 2 11 4 2 2" xfId="0"/>
    <cellStyle name="titulos 2 11 4 2 2 2" xfId="0"/>
    <cellStyle name="titulos 2 11 4 2 2 3" xfId="0"/>
    <cellStyle name="titulos 2 11 4 2 2 4" xfId="0"/>
    <cellStyle name="titulos 2 11 4 2 2 5" xfId="0"/>
    <cellStyle name="titulos 2 11 4 2 2 6" xfId="0"/>
    <cellStyle name="titulos 2 11 4 2 2 7" xfId="0"/>
    <cellStyle name="titulos 2 11 4 2 2 8" xfId="0"/>
    <cellStyle name="titulos 2 11 4 2 3" xfId="0"/>
    <cellStyle name="titulos 2 11 4 2 4" xfId="0"/>
    <cellStyle name="titulos 2 11 4 2 5" xfId="0"/>
    <cellStyle name="titulos 2 11 4 2 6" xfId="0"/>
    <cellStyle name="titulos 2 11 4 2 7" xfId="0"/>
    <cellStyle name="titulos 2 11 4 2 8" xfId="0"/>
    <cellStyle name="titulos 2 11 4 2 9" xfId="0"/>
    <cellStyle name="titulos 2 11 4 3" xfId="0"/>
    <cellStyle name="titulos 2 11 4 3 2" xfId="0"/>
    <cellStyle name="titulos 2 11 4 3 3" xfId="0"/>
    <cellStyle name="titulos 2 11 4 3 4" xfId="0"/>
    <cellStyle name="titulos 2 11 4 3 5" xfId="0"/>
    <cellStyle name="titulos 2 11 4 3 6" xfId="0"/>
    <cellStyle name="titulos 2 11 4 3 7" xfId="0"/>
    <cellStyle name="titulos 2 11 4 3 8" xfId="0"/>
    <cellStyle name="titulos 2 11 4 4" xfId="0"/>
    <cellStyle name="titulos 2 11 4 5" xfId="0"/>
    <cellStyle name="titulos 2 11 4 6" xfId="0"/>
    <cellStyle name="titulos 2 11 4 7" xfId="0"/>
    <cellStyle name="titulos 2 11 4 8" xfId="0"/>
    <cellStyle name="titulos 2 11 4 9" xfId="0"/>
    <cellStyle name="titulos 2 11 5" xfId="0"/>
    <cellStyle name="titulos 2 11 5 2" xfId="0"/>
    <cellStyle name="titulos 2 11 5 2 2" xfId="0"/>
    <cellStyle name="titulos 2 11 5 2 3" xfId="0"/>
    <cellStyle name="titulos 2 11 5 2 4" xfId="0"/>
    <cellStyle name="titulos 2 11 5 2 5" xfId="0"/>
    <cellStyle name="titulos 2 11 5 2 6" xfId="0"/>
    <cellStyle name="titulos 2 11 5 2 7" xfId="0"/>
    <cellStyle name="titulos 2 11 5 2 8" xfId="0"/>
    <cellStyle name="titulos 2 11 5 3" xfId="0"/>
    <cellStyle name="titulos 2 11 5 4" xfId="0"/>
    <cellStyle name="titulos 2 11 5 5" xfId="0"/>
    <cellStyle name="titulos 2 11 5 6" xfId="0"/>
    <cellStyle name="titulos 2 11 5 7" xfId="0"/>
    <cellStyle name="titulos 2 11 5 8" xfId="0"/>
    <cellStyle name="titulos 2 11 5 9" xfId="0"/>
    <cellStyle name="titulos 2 11 6" xfId="0"/>
    <cellStyle name="titulos 2 11 6 2" xfId="0"/>
    <cellStyle name="titulos 2 11 6 3" xfId="0"/>
    <cellStyle name="titulos 2 11 6 4" xfId="0"/>
    <cellStyle name="titulos 2 11 6 5" xfId="0"/>
    <cellStyle name="titulos 2 11 6 6" xfId="0"/>
    <cellStyle name="titulos 2 11 6 7" xfId="0"/>
    <cellStyle name="titulos 2 11 6 8" xfId="0"/>
    <cellStyle name="titulos 2 11 7" xfId="0"/>
    <cellStyle name="titulos 2 11 8" xfId="0"/>
    <cellStyle name="titulos 2 11 9" xfId="0"/>
    <cellStyle name="titulos 2 11_Itemização Instalações" xfId="0"/>
    <cellStyle name="titulos 2 12" xfId="0"/>
    <cellStyle name="titulos 2 12 10" xfId="0"/>
    <cellStyle name="titulos 2 12 11" xfId="0"/>
    <cellStyle name="titulos 2 12 12" xfId="0"/>
    <cellStyle name="titulos 2 12 13" xfId="0"/>
    <cellStyle name="titulos 2 12 2" xfId="0"/>
    <cellStyle name="titulos 2 12 2 10" xfId="0"/>
    <cellStyle name="titulos 2 12 2 2" xfId="0"/>
    <cellStyle name="titulos 2 12 2 2 2" xfId="0"/>
    <cellStyle name="titulos 2 12 2 2 2 2" xfId="0"/>
    <cellStyle name="titulos 2 12 2 2 2 3" xfId="0"/>
    <cellStyle name="titulos 2 12 2 2 2 4" xfId="0"/>
    <cellStyle name="titulos 2 12 2 2 2 5" xfId="0"/>
    <cellStyle name="titulos 2 12 2 2 2 6" xfId="0"/>
    <cellStyle name="titulos 2 12 2 2 2 7" xfId="0"/>
    <cellStyle name="titulos 2 12 2 2 2 8" xfId="0"/>
    <cellStyle name="titulos 2 12 2 2 3" xfId="0"/>
    <cellStyle name="titulos 2 12 2 2 4" xfId="0"/>
    <cellStyle name="titulos 2 12 2 2 5" xfId="0"/>
    <cellStyle name="titulos 2 12 2 2 6" xfId="0"/>
    <cellStyle name="titulos 2 12 2 2 7" xfId="0"/>
    <cellStyle name="titulos 2 12 2 2 8" xfId="0"/>
    <cellStyle name="titulos 2 12 2 2 9" xfId="0"/>
    <cellStyle name="titulos 2 12 2 3" xfId="0"/>
    <cellStyle name="titulos 2 12 2 3 2" xfId="0"/>
    <cellStyle name="titulos 2 12 2 3 3" xfId="0"/>
    <cellStyle name="titulos 2 12 2 3 4" xfId="0"/>
    <cellStyle name="titulos 2 12 2 3 5" xfId="0"/>
    <cellStyle name="titulos 2 12 2 3 6" xfId="0"/>
    <cellStyle name="titulos 2 12 2 3 7" xfId="0"/>
    <cellStyle name="titulos 2 12 2 3 8" xfId="0"/>
    <cellStyle name="titulos 2 12 2 4" xfId="0"/>
    <cellStyle name="titulos 2 12 2 5" xfId="0"/>
    <cellStyle name="titulos 2 12 2 6" xfId="0"/>
    <cellStyle name="titulos 2 12 2 7" xfId="0"/>
    <cellStyle name="titulos 2 12 2 8" xfId="0"/>
    <cellStyle name="titulos 2 12 2 9" xfId="0"/>
    <cellStyle name="titulos 2 12 3" xfId="0"/>
    <cellStyle name="titulos 2 12 3 10" xfId="0"/>
    <cellStyle name="titulos 2 12 3 2" xfId="0"/>
    <cellStyle name="titulos 2 12 3 2 2" xfId="0"/>
    <cellStyle name="titulos 2 12 3 2 2 2" xfId="0"/>
    <cellStyle name="titulos 2 12 3 2 2 3" xfId="0"/>
    <cellStyle name="titulos 2 12 3 2 2 4" xfId="0"/>
    <cellStyle name="titulos 2 12 3 2 2 5" xfId="0"/>
    <cellStyle name="titulos 2 12 3 2 2 6" xfId="0"/>
    <cellStyle name="titulos 2 12 3 2 2 7" xfId="0"/>
    <cellStyle name="titulos 2 12 3 2 2 8" xfId="0"/>
    <cellStyle name="titulos 2 12 3 2 3" xfId="0"/>
    <cellStyle name="titulos 2 12 3 2 4" xfId="0"/>
    <cellStyle name="titulos 2 12 3 2 5" xfId="0"/>
    <cellStyle name="titulos 2 12 3 2 6" xfId="0"/>
    <cellStyle name="titulos 2 12 3 2 7" xfId="0"/>
    <cellStyle name="titulos 2 12 3 2 8" xfId="0"/>
    <cellStyle name="titulos 2 12 3 2 9" xfId="0"/>
    <cellStyle name="titulos 2 12 3 3" xfId="0"/>
    <cellStyle name="titulos 2 12 3 3 2" xfId="0"/>
    <cellStyle name="titulos 2 12 3 3 3" xfId="0"/>
    <cellStyle name="titulos 2 12 3 3 4" xfId="0"/>
    <cellStyle name="titulos 2 12 3 3 5" xfId="0"/>
    <cellStyle name="titulos 2 12 3 3 6" xfId="0"/>
    <cellStyle name="titulos 2 12 3 3 7" xfId="0"/>
    <cellStyle name="titulos 2 12 3 3 8" xfId="0"/>
    <cellStyle name="titulos 2 12 3 4" xfId="0"/>
    <cellStyle name="titulos 2 12 3 5" xfId="0"/>
    <cellStyle name="titulos 2 12 3 6" xfId="0"/>
    <cellStyle name="titulos 2 12 3 7" xfId="0"/>
    <cellStyle name="titulos 2 12 3 8" xfId="0"/>
    <cellStyle name="titulos 2 12 3 9" xfId="0"/>
    <cellStyle name="titulos 2 12 4" xfId="0"/>
    <cellStyle name="titulos 2 12 4 10" xfId="0"/>
    <cellStyle name="titulos 2 12 4 2" xfId="0"/>
    <cellStyle name="titulos 2 12 4 2 2" xfId="0"/>
    <cellStyle name="titulos 2 12 4 2 2 2" xfId="0"/>
    <cellStyle name="titulos 2 12 4 2 2 3" xfId="0"/>
    <cellStyle name="titulos 2 12 4 2 2 4" xfId="0"/>
    <cellStyle name="titulos 2 12 4 2 2 5" xfId="0"/>
    <cellStyle name="titulos 2 12 4 2 2 6" xfId="0"/>
    <cellStyle name="titulos 2 12 4 2 2 7" xfId="0"/>
    <cellStyle name="titulos 2 12 4 2 2 8" xfId="0"/>
    <cellStyle name="titulos 2 12 4 2 3" xfId="0"/>
    <cellStyle name="titulos 2 12 4 2 4" xfId="0"/>
    <cellStyle name="titulos 2 12 4 2 5" xfId="0"/>
    <cellStyle name="titulos 2 12 4 2 6" xfId="0"/>
    <cellStyle name="titulos 2 12 4 2 7" xfId="0"/>
    <cellStyle name="titulos 2 12 4 2 8" xfId="0"/>
    <cellStyle name="titulos 2 12 4 2 9" xfId="0"/>
    <cellStyle name="titulos 2 12 4 3" xfId="0"/>
    <cellStyle name="titulos 2 12 4 3 2" xfId="0"/>
    <cellStyle name="titulos 2 12 4 3 3" xfId="0"/>
    <cellStyle name="titulos 2 12 4 3 4" xfId="0"/>
    <cellStyle name="titulos 2 12 4 3 5" xfId="0"/>
    <cellStyle name="titulos 2 12 4 3 6" xfId="0"/>
    <cellStyle name="titulos 2 12 4 3 7" xfId="0"/>
    <cellStyle name="titulos 2 12 4 3 8" xfId="0"/>
    <cellStyle name="titulos 2 12 4 4" xfId="0"/>
    <cellStyle name="titulos 2 12 4 5" xfId="0"/>
    <cellStyle name="titulos 2 12 4 6" xfId="0"/>
    <cellStyle name="titulos 2 12 4 7" xfId="0"/>
    <cellStyle name="titulos 2 12 4 8" xfId="0"/>
    <cellStyle name="titulos 2 12 4 9" xfId="0"/>
    <cellStyle name="titulos 2 12 5" xfId="0"/>
    <cellStyle name="titulos 2 12 5 2" xfId="0"/>
    <cellStyle name="titulos 2 12 5 2 2" xfId="0"/>
    <cellStyle name="titulos 2 12 5 2 3" xfId="0"/>
    <cellStyle name="titulos 2 12 5 2 4" xfId="0"/>
    <cellStyle name="titulos 2 12 5 2 5" xfId="0"/>
    <cellStyle name="titulos 2 12 5 2 6" xfId="0"/>
    <cellStyle name="titulos 2 12 5 2 7" xfId="0"/>
    <cellStyle name="titulos 2 12 5 2 8" xfId="0"/>
    <cellStyle name="titulos 2 12 5 3" xfId="0"/>
    <cellStyle name="titulos 2 12 5 4" xfId="0"/>
    <cellStyle name="titulos 2 12 5 5" xfId="0"/>
    <cellStyle name="titulos 2 12 5 6" xfId="0"/>
    <cellStyle name="titulos 2 12 5 7" xfId="0"/>
    <cellStyle name="titulos 2 12 5 8" xfId="0"/>
    <cellStyle name="titulos 2 12 5 9" xfId="0"/>
    <cellStyle name="titulos 2 12 6" xfId="0"/>
    <cellStyle name="titulos 2 12 6 2" xfId="0"/>
    <cellStyle name="titulos 2 12 6 3" xfId="0"/>
    <cellStyle name="titulos 2 12 6 4" xfId="0"/>
    <cellStyle name="titulos 2 12 6 5" xfId="0"/>
    <cellStyle name="titulos 2 12 6 6" xfId="0"/>
    <cellStyle name="titulos 2 12 6 7" xfId="0"/>
    <cellStyle name="titulos 2 12 6 8" xfId="0"/>
    <cellStyle name="titulos 2 12 7" xfId="0"/>
    <cellStyle name="titulos 2 12 8" xfId="0"/>
    <cellStyle name="titulos 2 12 9" xfId="0"/>
    <cellStyle name="titulos 2 13" xfId="0"/>
    <cellStyle name="titulos 2 13 10" xfId="0"/>
    <cellStyle name="titulos 2 13 2" xfId="0"/>
    <cellStyle name="titulos 2 13 2 2" xfId="0"/>
    <cellStyle name="titulos 2 13 2 2 2" xfId="0"/>
    <cellStyle name="titulos 2 13 2 2 3" xfId="0"/>
    <cellStyle name="titulos 2 13 2 2 4" xfId="0"/>
    <cellStyle name="titulos 2 13 2 2 5" xfId="0"/>
    <cellStyle name="titulos 2 13 2 2 6" xfId="0"/>
    <cellStyle name="titulos 2 13 2 2 7" xfId="0"/>
    <cellStyle name="titulos 2 13 2 2 8" xfId="0"/>
    <cellStyle name="titulos 2 13 2 3" xfId="0"/>
    <cellStyle name="titulos 2 13 2 4" xfId="0"/>
    <cellStyle name="titulos 2 13 2 5" xfId="0"/>
    <cellStyle name="titulos 2 13 2 6" xfId="0"/>
    <cellStyle name="titulos 2 13 2 7" xfId="0"/>
    <cellStyle name="titulos 2 13 2 8" xfId="0"/>
    <cellStyle name="titulos 2 13 2 9" xfId="0"/>
    <cellStyle name="titulos 2 13 3" xfId="0"/>
    <cellStyle name="titulos 2 13 3 2" xfId="0"/>
    <cellStyle name="titulos 2 13 3 3" xfId="0"/>
    <cellStyle name="titulos 2 13 3 4" xfId="0"/>
    <cellStyle name="titulos 2 13 3 5" xfId="0"/>
    <cellStyle name="titulos 2 13 3 6" xfId="0"/>
    <cellStyle name="titulos 2 13 3 7" xfId="0"/>
    <cellStyle name="titulos 2 13 3 8" xfId="0"/>
    <cellStyle name="titulos 2 13 4" xfId="0"/>
    <cellStyle name="titulos 2 13 5" xfId="0"/>
    <cellStyle name="titulos 2 13 6" xfId="0"/>
    <cellStyle name="titulos 2 13 7" xfId="0"/>
    <cellStyle name="titulos 2 13 8" xfId="0"/>
    <cellStyle name="titulos 2 13 9" xfId="0"/>
    <cellStyle name="titulos 2 14" xfId="0"/>
    <cellStyle name="titulos 2 14 10" xfId="0"/>
    <cellStyle name="titulos 2 14 2" xfId="0"/>
    <cellStyle name="titulos 2 14 2 2" xfId="0"/>
    <cellStyle name="titulos 2 14 2 2 2" xfId="0"/>
    <cellStyle name="titulos 2 14 2 2 3" xfId="0"/>
    <cellStyle name="titulos 2 14 2 2 4" xfId="0"/>
    <cellStyle name="titulos 2 14 2 2 5" xfId="0"/>
    <cellStyle name="titulos 2 14 2 2 6" xfId="0"/>
    <cellStyle name="titulos 2 14 2 2 7" xfId="0"/>
    <cellStyle name="titulos 2 14 2 2 8" xfId="0"/>
    <cellStyle name="titulos 2 14 2 3" xfId="0"/>
    <cellStyle name="titulos 2 14 2 4" xfId="0"/>
    <cellStyle name="titulos 2 14 2 5" xfId="0"/>
    <cellStyle name="titulos 2 14 2 6" xfId="0"/>
    <cellStyle name="titulos 2 14 2 7" xfId="0"/>
    <cellStyle name="titulos 2 14 2 8" xfId="0"/>
    <cellStyle name="titulos 2 14 2 9" xfId="0"/>
    <cellStyle name="titulos 2 14 3" xfId="0"/>
    <cellStyle name="titulos 2 14 3 2" xfId="0"/>
    <cellStyle name="titulos 2 14 3 3" xfId="0"/>
    <cellStyle name="titulos 2 14 3 4" xfId="0"/>
    <cellStyle name="titulos 2 14 3 5" xfId="0"/>
    <cellStyle name="titulos 2 14 3 6" xfId="0"/>
    <cellStyle name="titulos 2 14 3 7" xfId="0"/>
    <cellStyle name="titulos 2 14 3 8" xfId="0"/>
    <cellStyle name="titulos 2 14 4" xfId="0"/>
    <cellStyle name="titulos 2 14 5" xfId="0"/>
    <cellStyle name="titulos 2 14 6" xfId="0"/>
    <cellStyle name="titulos 2 14 7" xfId="0"/>
    <cellStyle name="titulos 2 14 8" xfId="0"/>
    <cellStyle name="titulos 2 14 9" xfId="0"/>
    <cellStyle name="titulos 2 15" xfId="0"/>
    <cellStyle name="titulos 2 15 10" xfId="0"/>
    <cellStyle name="titulos 2 15 2" xfId="0"/>
    <cellStyle name="titulos 2 15 2 2" xfId="0"/>
    <cellStyle name="titulos 2 15 2 2 2" xfId="0"/>
    <cellStyle name="titulos 2 15 2 2 3" xfId="0"/>
    <cellStyle name="titulos 2 15 2 2 4" xfId="0"/>
    <cellStyle name="titulos 2 15 2 2 5" xfId="0"/>
    <cellStyle name="titulos 2 15 2 2 6" xfId="0"/>
    <cellStyle name="titulos 2 15 2 2 7" xfId="0"/>
    <cellStyle name="titulos 2 15 2 2 8" xfId="0"/>
    <cellStyle name="titulos 2 15 2 3" xfId="0"/>
    <cellStyle name="titulos 2 15 2 4" xfId="0"/>
    <cellStyle name="titulos 2 15 2 5" xfId="0"/>
    <cellStyle name="titulos 2 15 2 6" xfId="0"/>
    <cellStyle name="titulos 2 15 2 7" xfId="0"/>
    <cellStyle name="titulos 2 15 2 8" xfId="0"/>
    <cellStyle name="titulos 2 15 2 9" xfId="0"/>
    <cellStyle name="titulos 2 15 3" xfId="0"/>
    <cellStyle name="titulos 2 15 3 2" xfId="0"/>
    <cellStyle name="titulos 2 15 3 3" xfId="0"/>
    <cellStyle name="titulos 2 15 3 4" xfId="0"/>
    <cellStyle name="titulos 2 15 3 5" xfId="0"/>
    <cellStyle name="titulos 2 15 3 6" xfId="0"/>
    <cellStyle name="titulos 2 15 3 7" xfId="0"/>
    <cellStyle name="titulos 2 15 3 8" xfId="0"/>
    <cellStyle name="titulos 2 15 4" xfId="0"/>
    <cellStyle name="titulos 2 15 5" xfId="0"/>
    <cellStyle name="titulos 2 15 6" xfId="0"/>
    <cellStyle name="titulos 2 15 7" xfId="0"/>
    <cellStyle name="titulos 2 15 8" xfId="0"/>
    <cellStyle name="titulos 2 15 9" xfId="0"/>
    <cellStyle name="titulos 2 16" xfId="0"/>
    <cellStyle name="titulos 2 16 2" xfId="0"/>
    <cellStyle name="titulos 2 16 2 2" xfId="0"/>
    <cellStyle name="titulos 2 16 2 3" xfId="0"/>
    <cellStyle name="titulos 2 16 2 4" xfId="0"/>
    <cellStyle name="titulos 2 16 2 5" xfId="0"/>
    <cellStyle name="titulos 2 16 2 6" xfId="0"/>
    <cellStyle name="titulos 2 16 2 7" xfId="0"/>
    <cellStyle name="titulos 2 16 2 8" xfId="0"/>
    <cellStyle name="titulos 2 16 3" xfId="0"/>
    <cellStyle name="titulos 2 16 4" xfId="0"/>
    <cellStyle name="titulos 2 16 5" xfId="0"/>
    <cellStyle name="titulos 2 16 6" xfId="0"/>
    <cellStyle name="titulos 2 16 7" xfId="0"/>
    <cellStyle name="titulos 2 16 8" xfId="0"/>
    <cellStyle name="titulos 2 16 9" xfId="0"/>
    <cellStyle name="titulos 2 17" xfId="0"/>
    <cellStyle name="titulos 2 17 2" xfId="0"/>
    <cellStyle name="titulos 2 17 3" xfId="0"/>
    <cellStyle name="titulos 2 17 4" xfId="0"/>
    <cellStyle name="titulos 2 17 5" xfId="0"/>
    <cellStyle name="titulos 2 17 6" xfId="0"/>
    <cellStyle name="titulos 2 17 7" xfId="0"/>
    <cellStyle name="titulos 2 17 8" xfId="0"/>
    <cellStyle name="titulos 2 17 9" xfId="0"/>
    <cellStyle name="titulos 2 18" xfId="0"/>
    <cellStyle name="titulos 2 19" xfId="0"/>
    <cellStyle name="titulos 2 2" xfId="0"/>
    <cellStyle name="titulos 2 2 10" xfId="0"/>
    <cellStyle name="titulos 2 2 11" xfId="0"/>
    <cellStyle name="titulos 2 2 12" xfId="0"/>
    <cellStyle name="titulos 2 2 13" xfId="0"/>
    <cellStyle name="titulos 2 2 2" xfId="0"/>
    <cellStyle name="titulos 2 2 2 10" xfId="0"/>
    <cellStyle name="titulos 2 2 2 2" xfId="0"/>
    <cellStyle name="titulos 2 2 2 2 2" xfId="0"/>
    <cellStyle name="titulos 2 2 2 2 2 2" xfId="0"/>
    <cellStyle name="titulos 2 2 2 2 2 3" xfId="0"/>
    <cellStyle name="titulos 2 2 2 2 2 4" xfId="0"/>
    <cellStyle name="titulos 2 2 2 2 2 5" xfId="0"/>
    <cellStyle name="titulos 2 2 2 2 2 6" xfId="0"/>
    <cellStyle name="titulos 2 2 2 2 2 7" xfId="0"/>
    <cellStyle name="titulos 2 2 2 2 2 8" xfId="0"/>
    <cellStyle name="titulos 2 2 2 2 3" xfId="0"/>
    <cellStyle name="titulos 2 2 2 2 4" xfId="0"/>
    <cellStyle name="titulos 2 2 2 2 5" xfId="0"/>
    <cellStyle name="titulos 2 2 2 2 6" xfId="0"/>
    <cellStyle name="titulos 2 2 2 2 7" xfId="0"/>
    <cellStyle name="titulos 2 2 2 2 8" xfId="0"/>
    <cellStyle name="titulos 2 2 2 2 9" xfId="0"/>
    <cellStyle name="titulos 2 2 2 3" xfId="0"/>
    <cellStyle name="titulos 2 2 2 3 2" xfId="0"/>
    <cellStyle name="titulos 2 2 2 3 3" xfId="0"/>
    <cellStyle name="titulos 2 2 2 3 4" xfId="0"/>
    <cellStyle name="titulos 2 2 2 3 5" xfId="0"/>
    <cellStyle name="titulos 2 2 2 3 6" xfId="0"/>
    <cellStyle name="titulos 2 2 2 3 7" xfId="0"/>
    <cellStyle name="titulos 2 2 2 3 8" xfId="0"/>
    <cellStyle name="titulos 2 2 2 4" xfId="0"/>
    <cellStyle name="titulos 2 2 2 5" xfId="0"/>
    <cellStyle name="titulos 2 2 2 6" xfId="0"/>
    <cellStyle name="titulos 2 2 2 7" xfId="0"/>
    <cellStyle name="titulos 2 2 2 8" xfId="0"/>
    <cellStyle name="titulos 2 2 2 9" xfId="0"/>
    <cellStyle name="titulos 2 2 3" xfId="0"/>
    <cellStyle name="titulos 2 2 3 10" xfId="0"/>
    <cellStyle name="titulos 2 2 3 2" xfId="0"/>
    <cellStyle name="titulos 2 2 3 2 2" xfId="0"/>
    <cellStyle name="titulos 2 2 3 2 2 2" xfId="0"/>
    <cellStyle name="titulos 2 2 3 2 2 3" xfId="0"/>
    <cellStyle name="titulos 2 2 3 2 2 4" xfId="0"/>
    <cellStyle name="titulos 2 2 3 2 2 5" xfId="0"/>
    <cellStyle name="titulos 2 2 3 2 2 6" xfId="0"/>
    <cellStyle name="titulos 2 2 3 2 2 7" xfId="0"/>
    <cellStyle name="titulos 2 2 3 2 2 8" xfId="0"/>
    <cellStyle name="titulos 2 2 3 2 3" xfId="0"/>
    <cellStyle name="titulos 2 2 3 2 4" xfId="0"/>
    <cellStyle name="titulos 2 2 3 2 5" xfId="0"/>
    <cellStyle name="titulos 2 2 3 2 6" xfId="0"/>
    <cellStyle name="titulos 2 2 3 2 7" xfId="0"/>
    <cellStyle name="titulos 2 2 3 2 8" xfId="0"/>
    <cellStyle name="titulos 2 2 3 2 9" xfId="0"/>
    <cellStyle name="titulos 2 2 3 3" xfId="0"/>
    <cellStyle name="titulos 2 2 3 3 2" xfId="0"/>
    <cellStyle name="titulos 2 2 3 3 3" xfId="0"/>
    <cellStyle name="titulos 2 2 3 3 4" xfId="0"/>
    <cellStyle name="titulos 2 2 3 3 5" xfId="0"/>
    <cellStyle name="titulos 2 2 3 3 6" xfId="0"/>
    <cellStyle name="titulos 2 2 3 3 7" xfId="0"/>
    <cellStyle name="titulos 2 2 3 3 8" xfId="0"/>
    <cellStyle name="titulos 2 2 3 4" xfId="0"/>
    <cellStyle name="titulos 2 2 3 5" xfId="0"/>
    <cellStyle name="titulos 2 2 3 6" xfId="0"/>
    <cellStyle name="titulos 2 2 3 7" xfId="0"/>
    <cellStyle name="titulos 2 2 3 8" xfId="0"/>
    <cellStyle name="titulos 2 2 3 9" xfId="0"/>
    <cellStyle name="titulos 2 2 4" xfId="0"/>
    <cellStyle name="titulos 2 2 4 10" xfId="0"/>
    <cellStyle name="titulos 2 2 4 2" xfId="0"/>
    <cellStyle name="titulos 2 2 4 2 2" xfId="0"/>
    <cellStyle name="titulos 2 2 4 2 2 2" xfId="0"/>
    <cellStyle name="titulos 2 2 4 2 2 3" xfId="0"/>
    <cellStyle name="titulos 2 2 4 2 2 4" xfId="0"/>
    <cellStyle name="titulos 2 2 4 2 2 5" xfId="0"/>
    <cellStyle name="titulos 2 2 4 2 2 6" xfId="0"/>
    <cellStyle name="titulos 2 2 4 2 2 7" xfId="0"/>
    <cellStyle name="titulos 2 2 4 2 2 8" xfId="0"/>
    <cellStyle name="titulos 2 2 4 2 3" xfId="0"/>
    <cellStyle name="titulos 2 2 4 2 4" xfId="0"/>
    <cellStyle name="titulos 2 2 4 2 5" xfId="0"/>
    <cellStyle name="titulos 2 2 4 2 6" xfId="0"/>
    <cellStyle name="titulos 2 2 4 2 7" xfId="0"/>
    <cellStyle name="titulos 2 2 4 2 8" xfId="0"/>
    <cellStyle name="titulos 2 2 4 2 9" xfId="0"/>
    <cellStyle name="titulos 2 2 4 3" xfId="0"/>
    <cellStyle name="titulos 2 2 4 3 2" xfId="0"/>
    <cellStyle name="titulos 2 2 4 3 3" xfId="0"/>
    <cellStyle name="titulos 2 2 4 3 4" xfId="0"/>
    <cellStyle name="titulos 2 2 4 3 5" xfId="0"/>
    <cellStyle name="titulos 2 2 4 3 6" xfId="0"/>
    <cellStyle name="titulos 2 2 4 3 7" xfId="0"/>
    <cellStyle name="titulos 2 2 4 3 8" xfId="0"/>
    <cellStyle name="titulos 2 2 4 4" xfId="0"/>
    <cellStyle name="titulos 2 2 4 5" xfId="0"/>
    <cellStyle name="titulos 2 2 4 6" xfId="0"/>
    <cellStyle name="titulos 2 2 4 7" xfId="0"/>
    <cellStyle name="titulos 2 2 4 8" xfId="0"/>
    <cellStyle name="titulos 2 2 4 9" xfId="0"/>
    <cellStyle name="titulos 2 2 5" xfId="0"/>
    <cellStyle name="titulos 2 2 5 2" xfId="0"/>
    <cellStyle name="titulos 2 2 5 2 2" xfId="0"/>
    <cellStyle name="titulos 2 2 5 2 3" xfId="0"/>
    <cellStyle name="titulos 2 2 5 2 4" xfId="0"/>
    <cellStyle name="titulos 2 2 5 2 5" xfId="0"/>
    <cellStyle name="titulos 2 2 5 2 6" xfId="0"/>
    <cellStyle name="titulos 2 2 5 2 7" xfId="0"/>
    <cellStyle name="titulos 2 2 5 2 8" xfId="0"/>
    <cellStyle name="titulos 2 2 5 3" xfId="0"/>
    <cellStyle name="titulos 2 2 5 4" xfId="0"/>
    <cellStyle name="titulos 2 2 5 5" xfId="0"/>
    <cellStyle name="titulos 2 2 5 6" xfId="0"/>
    <cellStyle name="titulos 2 2 5 7" xfId="0"/>
    <cellStyle name="titulos 2 2 5 8" xfId="0"/>
    <cellStyle name="titulos 2 2 5 9" xfId="0"/>
    <cellStyle name="titulos 2 2 6" xfId="0"/>
    <cellStyle name="titulos 2 2 6 2" xfId="0"/>
    <cellStyle name="titulos 2 2 6 3" xfId="0"/>
    <cellStyle name="titulos 2 2 6 4" xfId="0"/>
    <cellStyle name="titulos 2 2 6 5" xfId="0"/>
    <cellStyle name="titulos 2 2 6 6" xfId="0"/>
    <cellStyle name="titulos 2 2 6 7" xfId="0"/>
    <cellStyle name="titulos 2 2 6 8" xfId="0"/>
    <cellStyle name="titulos 2 2 7" xfId="0"/>
    <cellStyle name="titulos 2 2 8" xfId="0"/>
    <cellStyle name="titulos 2 2 9" xfId="0"/>
    <cellStyle name="titulos 2 20" xfId="0"/>
    <cellStyle name="titulos 2 21" xfId="0"/>
    <cellStyle name="titulos 2 22" xfId="0"/>
    <cellStyle name="titulos 2 23" xfId="0"/>
    <cellStyle name="titulos 2 24" xfId="0"/>
    <cellStyle name="titulos 2 2_Itemização Instalações" xfId="0"/>
    <cellStyle name="titulos 2 3" xfId="0"/>
    <cellStyle name="titulos 2 3 10" xfId="0"/>
    <cellStyle name="titulos 2 3 11" xfId="0"/>
    <cellStyle name="titulos 2 3 12" xfId="0"/>
    <cellStyle name="titulos 2 3 13" xfId="0"/>
    <cellStyle name="titulos 2 3 2" xfId="0"/>
    <cellStyle name="titulos 2 3 2 10" xfId="0"/>
    <cellStyle name="titulos 2 3 2 2" xfId="0"/>
    <cellStyle name="titulos 2 3 2 2 2" xfId="0"/>
    <cellStyle name="titulos 2 3 2 2 2 2" xfId="0"/>
    <cellStyle name="titulos 2 3 2 2 2 3" xfId="0"/>
    <cellStyle name="titulos 2 3 2 2 2 4" xfId="0"/>
    <cellStyle name="titulos 2 3 2 2 2 5" xfId="0"/>
    <cellStyle name="titulos 2 3 2 2 2 6" xfId="0"/>
    <cellStyle name="titulos 2 3 2 2 2 7" xfId="0"/>
    <cellStyle name="titulos 2 3 2 2 2 8" xfId="0"/>
    <cellStyle name="titulos 2 3 2 2 3" xfId="0"/>
    <cellStyle name="titulos 2 3 2 2 4" xfId="0"/>
    <cellStyle name="titulos 2 3 2 2 5" xfId="0"/>
    <cellStyle name="titulos 2 3 2 2 6" xfId="0"/>
    <cellStyle name="titulos 2 3 2 2 7" xfId="0"/>
    <cellStyle name="titulos 2 3 2 2 8" xfId="0"/>
    <cellStyle name="titulos 2 3 2 2 9" xfId="0"/>
    <cellStyle name="titulos 2 3 2 3" xfId="0"/>
    <cellStyle name="titulos 2 3 2 3 2" xfId="0"/>
    <cellStyle name="titulos 2 3 2 3 3" xfId="0"/>
    <cellStyle name="titulos 2 3 2 3 4" xfId="0"/>
    <cellStyle name="titulos 2 3 2 3 5" xfId="0"/>
    <cellStyle name="titulos 2 3 2 3 6" xfId="0"/>
    <cellStyle name="titulos 2 3 2 3 7" xfId="0"/>
    <cellStyle name="titulos 2 3 2 3 8" xfId="0"/>
    <cellStyle name="titulos 2 3 2 4" xfId="0"/>
    <cellStyle name="titulos 2 3 2 5" xfId="0"/>
    <cellStyle name="titulos 2 3 2 6" xfId="0"/>
    <cellStyle name="titulos 2 3 2 7" xfId="0"/>
    <cellStyle name="titulos 2 3 2 8" xfId="0"/>
    <cellStyle name="titulos 2 3 2 9" xfId="0"/>
    <cellStyle name="titulos 2 3 3" xfId="0"/>
    <cellStyle name="titulos 2 3 3 10" xfId="0"/>
    <cellStyle name="titulos 2 3 3 2" xfId="0"/>
    <cellStyle name="titulos 2 3 3 2 2" xfId="0"/>
    <cellStyle name="titulos 2 3 3 2 2 2" xfId="0"/>
    <cellStyle name="titulos 2 3 3 2 2 3" xfId="0"/>
    <cellStyle name="titulos 2 3 3 2 2 4" xfId="0"/>
    <cellStyle name="titulos 2 3 3 2 2 5" xfId="0"/>
    <cellStyle name="titulos 2 3 3 2 2 6" xfId="0"/>
    <cellStyle name="titulos 2 3 3 2 2 7" xfId="0"/>
    <cellStyle name="titulos 2 3 3 2 2 8" xfId="0"/>
    <cellStyle name="titulos 2 3 3 2 3" xfId="0"/>
    <cellStyle name="titulos 2 3 3 2 4" xfId="0"/>
    <cellStyle name="titulos 2 3 3 2 5" xfId="0"/>
    <cellStyle name="titulos 2 3 3 2 6" xfId="0"/>
    <cellStyle name="titulos 2 3 3 2 7" xfId="0"/>
    <cellStyle name="titulos 2 3 3 2 8" xfId="0"/>
    <cellStyle name="titulos 2 3 3 2 9" xfId="0"/>
    <cellStyle name="titulos 2 3 3 3" xfId="0"/>
    <cellStyle name="titulos 2 3 3 3 2" xfId="0"/>
    <cellStyle name="titulos 2 3 3 3 3" xfId="0"/>
    <cellStyle name="titulos 2 3 3 3 4" xfId="0"/>
    <cellStyle name="titulos 2 3 3 3 5" xfId="0"/>
    <cellStyle name="titulos 2 3 3 3 6" xfId="0"/>
    <cellStyle name="titulos 2 3 3 3 7" xfId="0"/>
    <cellStyle name="titulos 2 3 3 3 8" xfId="0"/>
    <cellStyle name="titulos 2 3 3 4" xfId="0"/>
    <cellStyle name="titulos 2 3 3 5" xfId="0"/>
    <cellStyle name="titulos 2 3 3 6" xfId="0"/>
    <cellStyle name="titulos 2 3 3 7" xfId="0"/>
    <cellStyle name="titulos 2 3 3 8" xfId="0"/>
    <cellStyle name="titulos 2 3 3 9" xfId="0"/>
    <cellStyle name="titulos 2 3 4" xfId="0"/>
    <cellStyle name="titulos 2 3 4 10" xfId="0"/>
    <cellStyle name="titulos 2 3 4 2" xfId="0"/>
    <cellStyle name="titulos 2 3 4 2 2" xfId="0"/>
    <cellStyle name="titulos 2 3 4 2 2 2" xfId="0"/>
    <cellStyle name="titulos 2 3 4 2 2 3" xfId="0"/>
    <cellStyle name="titulos 2 3 4 2 2 4" xfId="0"/>
    <cellStyle name="titulos 2 3 4 2 2 5" xfId="0"/>
    <cellStyle name="titulos 2 3 4 2 2 6" xfId="0"/>
    <cellStyle name="titulos 2 3 4 2 2 7" xfId="0"/>
    <cellStyle name="titulos 2 3 4 2 2 8" xfId="0"/>
    <cellStyle name="titulos 2 3 4 2 3" xfId="0"/>
    <cellStyle name="titulos 2 3 4 2 4" xfId="0"/>
    <cellStyle name="titulos 2 3 4 2 5" xfId="0"/>
    <cellStyle name="titulos 2 3 4 2 6" xfId="0"/>
    <cellStyle name="titulos 2 3 4 2 7" xfId="0"/>
    <cellStyle name="titulos 2 3 4 2 8" xfId="0"/>
    <cellStyle name="titulos 2 3 4 2 9" xfId="0"/>
    <cellStyle name="titulos 2 3 4 3" xfId="0"/>
    <cellStyle name="titulos 2 3 4 3 2" xfId="0"/>
    <cellStyle name="titulos 2 3 4 3 3" xfId="0"/>
    <cellStyle name="titulos 2 3 4 3 4" xfId="0"/>
    <cellStyle name="titulos 2 3 4 3 5" xfId="0"/>
    <cellStyle name="titulos 2 3 4 3 6" xfId="0"/>
    <cellStyle name="titulos 2 3 4 3 7" xfId="0"/>
    <cellStyle name="titulos 2 3 4 3 8" xfId="0"/>
    <cellStyle name="titulos 2 3 4 4" xfId="0"/>
    <cellStyle name="titulos 2 3 4 5" xfId="0"/>
    <cellStyle name="titulos 2 3 4 6" xfId="0"/>
    <cellStyle name="titulos 2 3 4 7" xfId="0"/>
    <cellStyle name="titulos 2 3 4 8" xfId="0"/>
    <cellStyle name="titulos 2 3 4 9" xfId="0"/>
    <cellStyle name="titulos 2 3 5" xfId="0"/>
    <cellStyle name="titulos 2 3 5 2" xfId="0"/>
    <cellStyle name="titulos 2 3 5 2 2" xfId="0"/>
    <cellStyle name="titulos 2 3 5 2 3" xfId="0"/>
    <cellStyle name="titulos 2 3 5 2 4" xfId="0"/>
    <cellStyle name="titulos 2 3 5 2 5" xfId="0"/>
    <cellStyle name="titulos 2 3 5 2 6" xfId="0"/>
    <cellStyle name="titulos 2 3 5 2 7" xfId="0"/>
    <cellStyle name="titulos 2 3 5 2 8" xfId="0"/>
    <cellStyle name="titulos 2 3 5 3" xfId="0"/>
    <cellStyle name="titulos 2 3 5 4" xfId="0"/>
    <cellStyle name="titulos 2 3 5 5" xfId="0"/>
    <cellStyle name="titulos 2 3 5 6" xfId="0"/>
    <cellStyle name="titulos 2 3 5 7" xfId="0"/>
    <cellStyle name="titulos 2 3 5 8" xfId="0"/>
    <cellStyle name="titulos 2 3 5 9" xfId="0"/>
    <cellStyle name="titulos 2 3 6" xfId="0"/>
    <cellStyle name="titulos 2 3 6 2" xfId="0"/>
    <cellStyle name="titulos 2 3 6 3" xfId="0"/>
    <cellStyle name="titulos 2 3 6 4" xfId="0"/>
    <cellStyle name="titulos 2 3 6 5" xfId="0"/>
    <cellStyle name="titulos 2 3 6 6" xfId="0"/>
    <cellStyle name="titulos 2 3 6 7" xfId="0"/>
    <cellStyle name="titulos 2 3 6 8" xfId="0"/>
    <cellStyle name="titulos 2 3 7" xfId="0"/>
    <cellStyle name="titulos 2 3 8" xfId="0"/>
    <cellStyle name="titulos 2 3 9" xfId="0"/>
    <cellStyle name="titulos 2 3_Itemização Instalações" xfId="0"/>
    <cellStyle name="titulos 2 4" xfId="0"/>
    <cellStyle name="titulos 2 4 10" xfId="0"/>
    <cellStyle name="titulos 2 4 11" xfId="0"/>
    <cellStyle name="titulos 2 4 12" xfId="0"/>
    <cellStyle name="titulos 2 4 13" xfId="0"/>
    <cellStyle name="titulos 2 4 2" xfId="0"/>
    <cellStyle name="titulos 2 4 2 10" xfId="0"/>
    <cellStyle name="titulos 2 4 2 2" xfId="0"/>
    <cellStyle name="titulos 2 4 2 2 2" xfId="0"/>
    <cellStyle name="titulos 2 4 2 2 2 2" xfId="0"/>
    <cellStyle name="titulos 2 4 2 2 2 3" xfId="0"/>
    <cellStyle name="titulos 2 4 2 2 2 4" xfId="0"/>
    <cellStyle name="titulos 2 4 2 2 2 5" xfId="0"/>
    <cellStyle name="titulos 2 4 2 2 2 6" xfId="0"/>
    <cellStyle name="titulos 2 4 2 2 2 7" xfId="0"/>
    <cellStyle name="titulos 2 4 2 2 2 8" xfId="0"/>
    <cellStyle name="titulos 2 4 2 2 3" xfId="0"/>
    <cellStyle name="titulos 2 4 2 2 4" xfId="0"/>
    <cellStyle name="titulos 2 4 2 2 5" xfId="0"/>
    <cellStyle name="titulos 2 4 2 2 6" xfId="0"/>
    <cellStyle name="titulos 2 4 2 2 7" xfId="0"/>
    <cellStyle name="titulos 2 4 2 2 8" xfId="0"/>
    <cellStyle name="titulos 2 4 2 2 9" xfId="0"/>
    <cellStyle name="titulos 2 4 2 3" xfId="0"/>
    <cellStyle name="titulos 2 4 2 3 2" xfId="0"/>
    <cellStyle name="titulos 2 4 2 3 3" xfId="0"/>
    <cellStyle name="titulos 2 4 2 3 4" xfId="0"/>
    <cellStyle name="titulos 2 4 2 3 5" xfId="0"/>
    <cellStyle name="titulos 2 4 2 3 6" xfId="0"/>
    <cellStyle name="titulos 2 4 2 3 7" xfId="0"/>
    <cellStyle name="titulos 2 4 2 3 8" xfId="0"/>
    <cellStyle name="titulos 2 4 2 4" xfId="0"/>
    <cellStyle name="titulos 2 4 2 5" xfId="0"/>
    <cellStyle name="titulos 2 4 2 6" xfId="0"/>
    <cellStyle name="titulos 2 4 2 7" xfId="0"/>
    <cellStyle name="titulos 2 4 2 8" xfId="0"/>
    <cellStyle name="titulos 2 4 2 9" xfId="0"/>
    <cellStyle name="titulos 2 4 3" xfId="0"/>
    <cellStyle name="titulos 2 4 3 10" xfId="0"/>
    <cellStyle name="titulos 2 4 3 2" xfId="0"/>
    <cellStyle name="titulos 2 4 3 2 2" xfId="0"/>
    <cellStyle name="titulos 2 4 3 2 2 2" xfId="0"/>
    <cellStyle name="titulos 2 4 3 2 2 3" xfId="0"/>
    <cellStyle name="titulos 2 4 3 2 2 4" xfId="0"/>
    <cellStyle name="titulos 2 4 3 2 2 5" xfId="0"/>
    <cellStyle name="titulos 2 4 3 2 2 6" xfId="0"/>
    <cellStyle name="titulos 2 4 3 2 2 7" xfId="0"/>
    <cellStyle name="titulos 2 4 3 2 2 8" xfId="0"/>
    <cellStyle name="titulos 2 4 3 2 3" xfId="0"/>
    <cellStyle name="titulos 2 4 3 2 4" xfId="0"/>
    <cellStyle name="titulos 2 4 3 2 5" xfId="0"/>
    <cellStyle name="titulos 2 4 3 2 6" xfId="0"/>
    <cellStyle name="titulos 2 4 3 2 7" xfId="0"/>
    <cellStyle name="titulos 2 4 3 2 8" xfId="0"/>
    <cellStyle name="titulos 2 4 3 2 9" xfId="0"/>
    <cellStyle name="titulos 2 4 3 3" xfId="0"/>
    <cellStyle name="titulos 2 4 3 3 2" xfId="0"/>
    <cellStyle name="titulos 2 4 3 3 3" xfId="0"/>
    <cellStyle name="titulos 2 4 3 3 4" xfId="0"/>
    <cellStyle name="titulos 2 4 3 3 5" xfId="0"/>
    <cellStyle name="titulos 2 4 3 3 6" xfId="0"/>
    <cellStyle name="titulos 2 4 3 3 7" xfId="0"/>
    <cellStyle name="titulos 2 4 3 3 8" xfId="0"/>
    <cellStyle name="titulos 2 4 3 4" xfId="0"/>
    <cellStyle name="titulos 2 4 3 5" xfId="0"/>
    <cellStyle name="titulos 2 4 3 6" xfId="0"/>
    <cellStyle name="titulos 2 4 3 7" xfId="0"/>
    <cellStyle name="titulos 2 4 3 8" xfId="0"/>
    <cellStyle name="titulos 2 4 3 9" xfId="0"/>
    <cellStyle name="titulos 2 4 4" xfId="0"/>
    <cellStyle name="titulos 2 4 4 10" xfId="0"/>
    <cellStyle name="titulos 2 4 4 2" xfId="0"/>
    <cellStyle name="titulos 2 4 4 2 2" xfId="0"/>
    <cellStyle name="titulos 2 4 4 2 2 2" xfId="0"/>
    <cellStyle name="titulos 2 4 4 2 2 3" xfId="0"/>
    <cellStyle name="titulos 2 4 4 2 2 4" xfId="0"/>
    <cellStyle name="titulos 2 4 4 2 2 5" xfId="0"/>
    <cellStyle name="titulos 2 4 4 2 2 6" xfId="0"/>
    <cellStyle name="titulos 2 4 4 2 2 7" xfId="0"/>
    <cellStyle name="titulos 2 4 4 2 2 8" xfId="0"/>
    <cellStyle name="titulos 2 4 4 2 3" xfId="0"/>
    <cellStyle name="titulos 2 4 4 2 4" xfId="0"/>
    <cellStyle name="titulos 2 4 4 2 5" xfId="0"/>
    <cellStyle name="titulos 2 4 4 2 6" xfId="0"/>
    <cellStyle name="titulos 2 4 4 2 7" xfId="0"/>
    <cellStyle name="titulos 2 4 4 2 8" xfId="0"/>
    <cellStyle name="titulos 2 4 4 2 9" xfId="0"/>
    <cellStyle name="titulos 2 4 4 3" xfId="0"/>
    <cellStyle name="titulos 2 4 4 3 2" xfId="0"/>
    <cellStyle name="titulos 2 4 4 3 3" xfId="0"/>
    <cellStyle name="titulos 2 4 4 3 4" xfId="0"/>
    <cellStyle name="titulos 2 4 4 3 5" xfId="0"/>
    <cellStyle name="titulos 2 4 4 3 6" xfId="0"/>
    <cellStyle name="titulos 2 4 4 3 7" xfId="0"/>
    <cellStyle name="titulos 2 4 4 3 8" xfId="0"/>
    <cellStyle name="titulos 2 4 4 4" xfId="0"/>
    <cellStyle name="titulos 2 4 4 5" xfId="0"/>
    <cellStyle name="titulos 2 4 4 6" xfId="0"/>
    <cellStyle name="titulos 2 4 4 7" xfId="0"/>
    <cellStyle name="titulos 2 4 4 8" xfId="0"/>
    <cellStyle name="titulos 2 4 4 9" xfId="0"/>
    <cellStyle name="titulos 2 4 5" xfId="0"/>
    <cellStyle name="titulos 2 4 5 2" xfId="0"/>
    <cellStyle name="titulos 2 4 5 2 2" xfId="0"/>
    <cellStyle name="titulos 2 4 5 2 3" xfId="0"/>
    <cellStyle name="titulos 2 4 5 2 4" xfId="0"/>
    <cellStyle name="titulos 2 4 5 2 5" xfId="0"/>
    <cellStyle name="titulos 2 4 5 2 6" xfId="0"/>
    <cellStyle name="titulos 2 4 5 2 7" xfId="0"/>
    <cellStyle name="titulos 2 4 5 2 8" xfId="0"/>
    <cellStyle name="titulos 2 4 5 3" xfId="0"/>
    <cellStyle name="titulos 2 4 5 4" xfId="0"/>
    <cellStyle name="titulos 2 4 5 5" xfId="0"/>
    <cellStyle name="titulos 2 4 5 6" xfId="0"/>
    <cellStyle name="titulos 2 4 5 7" xfId="0"/>
    <cellStyle name="titulos 2 4 5 8" xfId="0"/>
    <cellStyle name="titulos 2 4 5 9" xfId="0"/>
    <cellStyle name="titulos 2 4 6" xfId="0"/>
    <cellStyle name="titulos 2 4 6 2" xfId="0"/>
    <cellStyle name="titulos 2 4 6 3" xfId="0"/>
    <cellStyle name="titulos 2 4 6 4" xfId="0"/>
    <cellStyle name="titulos 2 4 6 5" xfId="0"/>
    <cellStyle name="titulos 2 4 6 6" xfId="0"/>
    <cellStyle name="titulos 2 4 6 7" xfId="0"/>
    <cellStyle name="titulos 2 4 6 8" xfId="0"/>
    <cellStyle name="titulos 2 4 7" xfId="0"/>
    <cellStyle name="titulos 2 4 8" xfId="0"/>
    <cellStyle name="titulos 2 4 9" xfId="0"/>
    <cellStyle name="titulos 2 4_Itemização Instalações" xfId="0"/>
    <cellStyle name="titulos 2 5" xfId="0"/>
    <cellStyle name="titulos 2 5 10" xfId="0"/>
    <cellStyle name="titulos 2 5 11" xfId="0"/>
    <cellStyle name="titulos 2 5 12" xfId="0"/>
    <cellStyle name="titulos 2 5 13" xfId="0"/>
    <cellStyle name="titulos 2 5 2" xfId="0"/>
    <cellStyle name="titulos 2 5 2 10" xfId="0"/>
    <cellStyle name="titulos 2 5 2 2" xfId="0"/>
    <cellStyle name="titulos 2 5 2 2 2" xfId="0"/>
    <cellStyle name="titulos 2 5 2 2 2 2" xfId="0"/>
    <cellStyle name="titulos 2 5 2 2 2 3" xfId="0"/>
    <cellStyle name="titulos 2 5 2 2 2 4" xfId="0"/>
    <cellStyle name="titulos 2 5 2 2 2 5" xfId="0"/>
    <cellStyle name="titulos 2 5 2 2 2 6" xfId="0"/>
    <cellStyle name="titulos 2 5 2 2 2 7" xfId="0"/>
    <cellStyle name="titulos 2 5 2 2 2 8" xfId="0"/>
    <cellStyle name="titulos 2 5 2 2 3" xfId="0"/>
    <cellStyle name="titulos 2 5 2 2 4" xfId="0"/>
    <cellStyle name="titulos 2 5 2 2 5" xfId="0"/>
    <cellStyle name="titulos 2 5 2 2 6" xfId="0"/>
    <cellStyle name="titulos 2 5 2 2 7" xfId="0"/>
    <cellStyle name="titulos 2 5 2 2 8" xfId="0"/>
    <cellStyle name="titulos 2 5 2 2 9" xfId="0"/>
    <cellStyle name="titulos 2 5 2 3" xfId="0"/>
    <cellStyle name="titulos 2 5 2 3 2" xfId="0"/>
    <cellStyle name="titulos 2 5 2 3 3" xfId="0"/>
    <cellStyle name="titulos 2 5 2 3 4" xfId="0"/>
    <cellStyle name="titulos 2 5 2 3 5" xfId="0"/>
    <cellStyle name="titulos 2 5 2 3 6" xfId="0"/>
    <cellStyle name="titulos 2 5 2 3 7" xfId="0"/>
    <cellStyle name="titulos 2 5 2 3 8" xfId="0"/>
    <cellStyle name="titulos 2 5 2 4" xfId="0"/>
    <cellStyle name="titulos 2 5 2 5" xfId="0"/>
    <cellStyle name="titulos 2 5 2 6" xfId="0"/>
    <cellStyle name="titulos 2 5 2 7" xfId="0"/>
    <cellStyle name="titulos 2 5 2 8" xfId="0"/>
    <cellStyle name="titulos 2 5 2 9" xfId="0"/>
    <cellStyle name="titulos 2 5 3" xfId="0"/>
    <cellStyle name="titulos 2 5 3 10" xfId="0"/>
    <cellStyle name="titulos 2 5 3 2" xfId="0"/>
    <cellStyle name="titulos 2 5 3 2 2" xfId="0"/>
    <cellStyle name="titulos 2 5 3 2 2 2" xfId="0"/>
    <cellStyle name="titulos 2 5 3 2 2 3" xfId="0"/>
    <cellStyle name="titulos 2 5 3 2 2 4" xfId="0"/>
    <cellStyle name="titulos 2 5 3 2 2 5" xfId="0"/>
    <cellStyle name="titulos 2 5 3 2 2 6" xfId="0"/>
    <cellStyle name="titulos 2 5 3 2 2 7" xfId="0"/>
    <cellStyle name="titulos 2 5 3 2 2 8" xfId="0"/>
    <cellStyle name="titulos 2 5 3 2 3" xfId="0"/>
    <cellStyle name="titulos 2 5 3 2 4" xfId="0"/>
    <cellStyle name="titulos 2 5 3 2 5" xfId="0"/>
    <cellStyle name="titulos 2 5 3 2 6" xfId="0"/>
    <cellStyle name="titulos 2 5 3 2 7" xfId="0"/>
    <cellStyle name="titulos 2 5 3 2 8" xfId="0"/>
    <cellStyle name="titulos 2 5 3 2 9" xfId="0"/>
    <cellStyle name="titulos 2 5 3 3" xfId="0"/>
    <cellStyle name="titulos 2 5 3 3 2" xfId="0"/>
    <cellStyle name="titulos 2 5 3 3 3" xfId="0"/>
    <cellStyle name="titulos 2 5 3 3 4" xfId="0"/>
    <cellStyle name="titulos 2 5 3 3 5" xfId="0"/>
    <cellStyle name="titulos 2 5 3 3 6" xfId="0"/>
    <cellStyle name="titulos 2 5 3 3 7" xfId="0"/>
    <cellStyle name="titulos 2 5 3 3 8" xfId="0"/>
    <cellStyle name="titulos 2 5 3 4" xfId="0"/>
    <cellStyle name="titulos 2 5 3 5" xfId="0"/>
    <cellStyle name="titulos 2 5 3 6" xfId="0"/>
    <cellStyle name="titulos 2 5 3 7" xfId="0"/>
    <cellStyle name="titulos 2 5 3 8" xfId="0"/>
    <cellStyle name="titulos 2 5 3 9" xfId="0"/>
    <cellStyle name="titulos 2 5 4" xfId="0"/>
    <cellStyle name="titulos 2 5 4 10" xfId="0"/>
    <cellStyle name="titulos 2 5 4 2" xfId="0"/>
    <cellStyle name="titulos 2 5 4 2 2" xfId="0"/>
    <cellStyle name="titulos 2 5 4 2 2 2" xfId="0"/>
    <cellStyle name="titulos 2 5 4 2 2 3" xfId="0"/>
    <cellStyle name="titulos 2 5 4 2 2 4" xfId="0"/>
    <cellStyle name="titulos 2 5 4 2 2 5" xfId="0"/>
    <cellStyle name="titulos 2 5 4 2 2 6" xfId="0"/>
    <cellStyle name="titulos 2 5 4 2 2 7" xfId="0"/>
    <cellStyle name="titulos 2 5 4 2 2 8" xfId="0"/>
    <cellStyle name="titulos 2 5 4 2 3" xfId="0"/>
    <cellStyle name="titulos 2 5 4 2 4" xfId="0"/>
    <cellStyle name="titulos 2 5 4 2 5" xfId="0"/>
    <cellStyle name="titulos 2 5 4 2 6" xfId="0"/>
    <cellStyle name="titulos 2 5 4 2 7" xfId="0"/>
    <cellStyle name="titulos 2 5 4 2 8" xfId="0"/>
    <cellStyle name="titulos 2 5 4 2 9" xfId="0"/>
    <cellStyle name="titulos 2 5 4 3" xfId="0"/>
    <cellStyle name="titulos 2 5 4 3 2" xfId="0"/>
    <cellStyle name="titulos 2 5 4 3 3" xfId="0"/>
    <cellStyle name="titulos 2 5 4 3 4" xfId="0"/>
    <cellStyle name="titulos 2 5 4 3 5" xfId="0"/>
    <cellStyle name="titulos 2 5 4 3 6" xfId="0"/>
    <cellStyle name="titulos 2 5 4 3 7" xfId="0"/>
    <cellStyle name="titulos 2 5 4 3 8" xfId="0"/>
    <cellStyle name="titulos 2 5 4 4" xfId="0"/>
    <cellStyle name="titulos 2 5 4 5" xfId="0"/>
    <cellStyle name="titulos 2 5 4 6" xfId="0"/>
    <cellStyle name="titulos 2 5 4 7" xfId="0"/>
    <cellStyle name="titulos 2 5 4 8" xfId="0"/>
    <cellStyle name="titulos 2 5 4 9" xfId="0"/>
    <cellStyle name="titulos 2 5 5" xfId="0"/>
    <cellStyle name="titulos 2 5 5 2" xfId="0"/>
    <cellStyle name="titulos 2 5 5 2 2" xfId="0"/>
    <cellStyle name="titulos 2 5 5 2 3" xfId="0"/>
    <cellStyle name="titulos 2 5 5 2 4" xfId="0"/>
    <cellStyle name="titulos 2 5 5 2 5" xfId="0"/>
    <cellStyle name="titulos 2 5 5 2 6" xfId="0"/>
    <cellStyle name="titulos 2 5 5 2 7" xfId="0"/>
    <cellStyle name="titulos 2 5 5 2 8" xfId="0"/>
    <cellStyle name="titulos 2 5 5 3" xfId="0"/>
    <cellStyle name="titulos 2 5 5 4" xfId="0"/>
    <cellStyle name="titulos 2 5 5 5" xfId="0"/>
    <cellStyle name="titulos 2 5 5 6" xfId="0"/>
    <cellStyle name="titulos 2 5 5 7" xfId="0"/>
    <cellStyle name="titulos 2 5 5 8" xfId="0"/>
    <cellStyle name="titulos 2 5 5 9" xfId="0"/>
    <cellStyle name="titulos 2 5 6" xfId="0"/>
    <cellStyle name="titulos 2 5 6 2" xfId="0"/>
    <cellStyle name="titulos 2 5 6 3" xfId="0"/>
    <cellStyle name="titulos 2 5 6 4" xfId="0"/>
    <cellStyle name="titulos 2 5 6 5" xfId="0"/>
    <cellStyle name="titulos 2 5 6 6" xfId="0"/>
    <cellStyle name="titulos 2 5 6 7" xfId="0"/>
    <cellStyle name="titulos 2 5 6 8" xfId="0"/>
    <cellStyle name="titulos 2 5 7" xfId="0"/>
    <cellStyle name="titulos 2 5 8" xfId="0"/>
    <cellStyle name="titulos 2 5 9" xfId="0"/>
    <cellStyle name="titulos 2 5_Itemização Instalações" xfId="0"/>
    <cellStyle name="titulos 2 6" xfId="0"/>
    <cellStyle name="titulos 2 6 10" xfId="0"/>
    <cellStyle name="titulos 2 6 11" xfId="0"/>
    <cellStyle name="titulos 2 6 12" xfId="0"/>
    <cellStyle name="titulos 2 6 13" xfId="0"/>
    <cellStyle name="titulos 2 6 2" xfId="0"/>
    <cellStyle name="titulos 2 6 2 10" xfId="0"/>
    <cellStyle name="titulos 2 6 2 2" xfId="0"/>
    <cellStyle name="titulos 2 6 2 2 2" xfId="0"/>
    <cellStyle name="titulos 2 6 2 2 2 2" xfId="0"/>
    <cellStyle name="titulos 2 6 2 2 2 3" xfId="0"/>
    <cellStyle name="titulos 2 6 2 2 2 4" xfId="0"/>
    <cellStyle name="titulos 2 6 2 2 2 5" xfId="0"/>
    <cellStyle name="titulos 2 6 2 2 2 6" xfId="0"/>
    <cellStyle name="titulos 2 6 2 2 2 7" xfId="0"/>
    <cellStyle name="titulos 2 6 2 2 2 8" xfId="0"/>
    <cellStyle name="titulos 2 6 2 2 3" xfId="0"/>
    <cellStyle name="titulos 2 6 2 2 4" xfId="0"/>
    <cellStyle name="titulos 2 6 2 2 5" xfId="0"/>
    <cellStyle name="titulos 2 6 2 2 6" xfId="0"/>
    <cellStyle name="titulos 2 6 2 2 7" xfId="0"/>
    <cellStyle name="titulos 2 6 2 2 8" xfId="0"/>
    <cellStyle name="titulos 2 6 2 2 9" xfId="0"/>
    <cellStyle name="titulos 2 6 2 3" xfId="0"/>
    <cellStyle name="titulos 2 6 2 3 2" xfId="0"/>
    <cellStyle name="titulos 2 6 2 3 3" xfId="0"/>
    <cellStyle name="titulos 2 6 2 3 4" xfId="0"/>
    <cellStyle name="titulos 2 6 2 3 5" xfId="0"/>
    <cellStyle name="titulos 2 6 2 3 6" xfId="0"/>
    <cellStyle name="titulos 2 6 2 3 7" xfId="0"/>
    <cellStyle name="titulos 2 6 2 3 8" xfId="0"/>
    <cellStyle name="titulos 2 6 2 4" xfId="0"/>
    <cellStyle name="titulos 2 6 2 5" xfId="0"/>
    <cellStyle name="titulos 2 6 2 6" xfId="0"/>
    <cellStyle name="titulos 2 6 2 7" xfId="0"/>
    <cellStyle name="titulos 2 6 2 8" xfId="0"/>
    <cellStyle name="titulos 2 6 2 9" xfId="0"/>
    <cellStyle name="titulos 2 6 3" xfId="0"/>
    <cellStyle name="titulos 2 6 3 10" xfId="0"/>
    <cellStyle name="titulos 2 6 3 2" xfId="0"/>
    <cellStyle name="titulos 2 6 3 2 2" xfId="0"/>
    <cellStyle name="titulos 2 6 3 2 2 2" xfId="0"/>
    <cellStyle name="titulos 2 6 3 2 2 3" xfId="0"/>
    <cellStyle name="titulos 2 6 3 2 2 4" xfId="0"/>
    <cellStyle name="titulos 2 6 3 2 2 5" xfId="0"/>
    <cellStyle name="titulos 2 6 3 2 2 6" xfId="0"/>
    <cellStyle name="titulos 2 6 3 2 2 7" xfId="0"/>
    <cellStyle name="titulos 2 6 3 2 2 8" xfId="0"/>
    <cellStyle name="titulos 2 6 3 2 3" xfId="0"/>
    <cellStyle name="titulos 2 6 3 2 4" xfId="0"/>
    <cellStyle name="titulos 2 6 3 2 5" xfId="0"/>
    <cellStyle name="titulos 2 6 3 2 6" xfId="0"/>
    <cellStyle name="titulos 2 6 3 2 7" xfId="0"/>
    <cellStyle name="titulos 2 6 3 2 8" xfId="0"/>
    <cellStyle name="titulos 2 6 3 2 9" xfId="0"/>
    <cellStyle name="titulos 2 6 3 3" xfId="0"/>
    <cellStyle name="titulos 2 6 3 3 2" xfId="0"/>
    <cellStyle name="titulos 2 6 3 3 3" xfId="0"/>
    <cellStyle name="titulos 2 6 3 3 4" xfId="0"/>
    <cellStyle name="titulos 2 6 3 3 5" xfId="0"/>
    <cellStyle name="titulos 2 6 3 3 6" xfId="0"/>
    <cellStyle name="titulos 2 6 3 3 7" xfId="0"/>
    <cellStyle name="titulos 2 6 3 3 8" xfId="0"/>
    <cellStyle name="titulos 2 6 3 4" xfId="0"/>
    <cellStyle name="titulos 2 6 3 5" xfId="0"/>
    <cellStyle name="titulos 2 6 3 6" xfId="0"/>
    <cellStyle name="titulos 2 6 3 7" xfId="0"/>
    <cellStyle name="titulos 2 6 3 8" xfId="0"/>
    <cellStyle name="titulos 2 6 3 9" xfId="0"/>
    <cellStyle name="titulos 2 6 4" xfId="0"/>
    <cellStyle name="titulos 2 6 4 10" xfId="0"/>
    <cellStyle name="titulos 2 6 4 2" xfId="0"/>
    <cellStyle name="titulos 2 6 4 2 2" xfId="0"/>
    <cellStyle name="titulos 2 6 4 2 2 2" xfId="0"/>
    <cellStyle name="titulos 2 6 4 2 2 3" xfId="0"/>
    <cellStyle name="titulos 2 6 4 2 2 4" xfId="0"/>
    <cellStyle name="titulos 2 6 4 2 2 5" xfId="0"/>
    <cellStyle name="titulos 2 6 4 2 2 6" xfId="0"/>
    <cellStyle name="titulos 2 6 4 2 2 7" xfId="0"/>
    <cellStyle name="titulos 2 6 4 2 2 8" xfId="0"/>
    <cellStyle name="titulos 2 6 4 2 3" xfId="0"/>
    <cellStyle name="titulos 2 6 4 2 4" xfId="0"/>
    <cellStyle name="titulos 2 6 4 2 5" xfId="0"/>
    <cellStyle name="titulos 2 6 4 2 6" xfId="0"/>
    <cellStyle name="titulos 2 6 4 2 7" xfId="0"/>
    <cellStyle name="titulos 2 6 4 2 8" xfId="0"/>
    <cellStyle name="titulos 2 6 4 2 9" xfId="0"/>
    <cellStyle name="titulos 2 6 4 3" xfId="0"/>
    <cellStyle name="titulos 2 6 4 3 2" xfId="0"/>
    <cellStyle name="titulos 2 6 4 3 3" xfId="0"/>
    <cellStyle name="titulos 2 6 4 3 4" xfId="0"/>
    <cellStyle name="titulos 2 6 4 3 5" xfId="0"/>
    <cellStyle name="titulos 2 6 4 3 6" xfId="0"/>
    <cellStyle name="titulos 2 6 4 3 7" xfId="0"/>
    <cellStyle name="titulos 2 6 4 3 8" xfId="0"/>
    <cellStyle name="titulos 2 6 4 4" xfId="0"/>
    <cellStyle name="titulos 2 6 4 5" xfId="0"/>
    <cellStyle name="titulos 2 6 4 6" xfId="0"/>
    <cellStyle name="titulos 2 6 4 7" xfId="0"/>
    <cellStyle name="titulos 2 6 4 8" xfId="0"/>
    <cellStyle name="titulos 2 6 4 9" xfId="0"/>
    <cellStyle name="titulos 2 6 5" xfId="0"/>
    <cellStyle name="titulos 2 6 5 2" xfId="0"/>
    <cellStyle name="titulos 2 6 5 2 2" xfId="0"/>
    <cellStyle name="titulos 2 6 5 2 3" xfId="0"/>
    <cellStyle name="titulos 2 6 5 2 4" xfId="0"/>
    <cellStyle name="titulos 2 6 5 2 5" xfId="0"/>
    <cellStyle name="titulos 2 6 5 2 6" xfId="0"/>
    <cellStyle name="titulos 2 6 5 2 7" xfId="0"/>
    <cellStyle name="titulos 2 6 5 2 8" xfId="0"/>
    <cellStyle name="titulos 2 6 5 3" xfId="0"/>
    <cellStyle name="titulos 2 6 5 4" xfId="0"/>
    <cellStyle name="titulos 2 6 5 5" xfId="0"/>
    <cellStyle name="titulos 2 6 5 6" xfId="0"/>
    <cellStyle name="titulos 2 6 5 7" xfId="0"/>
    <cellStyle name="titulos 2 6 5 8" xfId="0"/>
    <cellStyle name="titulos 2 6 5 9" xfId="0"/>
    <cellStyle name="titulos 2 6 6" xfId="0"/>
    <cellStyle name="titulos 2 6 6 2" xfId="0"/>
    <cellStyle name="titulos 2 6 6 3" xfId="0"/>
    <cellStyle name="titulos 2 6 6 4" xfId="0"/>
    <cellStyle name="titulos 2 6 6 5" xfId="0"/>
    <cellStyle name="titulos 2 6 6 6" xfId="0"/>
    <cellStyle name="titulos 2 6 6 7" xfId="0"/>
    <cellStyle name="titulos 2 6 6 8" xfId="0"/>
    <cellStyle name="titulos 2 6 7" xfId="0"/>
    <cellStyle name="titulos 2 6 8" xfId="0"/>
    <cellStyle name="titulos 2 6 9" xfId="0"/>
    <cellStyle name="titulos 2 6_Itemização Instalações" xfId="0"/>
    <cellStyle name="titulos 2 7" xfId="0"/>
    <cellStyle name="titulos 2 7 10" xfId="0"/>
    <cellStyle name="titulos 2 7 11" xfId="0"/>
    <cellStyle name="titulos 2 7 12" xfId="0"/>
    <cellStyle name="titulos 2 7 13" xfId="0"/>
    <cellStyle name="titulos 2 7 2" xfId="0"/>
    <cellStyle name="titulos 2 7 2 10" xfId="0"/>
    <cellStyle name="titulos 2 7 2 2" xfId="0"/>
    <cellStyle name="titulos 2 7 2 2 2" xfId="0"/>
    <cellStyle name="titulos 2 7 2 2 2 2" xfId="0"/>
    <cellStyle name="titulos 2 7 2 2 2 3" xfId="0"/>
    <cellStyle name="titulos 2 7 2 2 2 4" xfId="0"/>
    <cellStyle name="titulos 2 7 2 2 2 5" xfId="0"/>
    <cellStyle name="titulos 2 7 2 2 2 6" xfId="0"/>
    <cellStyle name="titulos 2 7 2 2 2 7" xfId="0"/>
    <cellStyle name="titulos 2 7 2 2 2 8" xfId="0"/>
    <cellStyle name="titulos 2 7 2 2 3" xfId="0"/>
    <cellStyle name="titulos 2 7 2 2 4" xfId="0"/>
    <cellStyle name="titulos 2 7 2 2 5" xfId="0"/>
    <cellStyle name="titulos 2 7 2 2 6" xfId="0"/>
    <cellStyle name="titulos 2 7 2 2 7" xfId="0"/>
    <cellStyle name="titulos 2 7 2 2 8" xfId="0"/>
    <cellStyle name="titulos 2 7 2 2 9" xfId="0"/>
    <cellStyle name="titulos 2 7 2 3" xfId="0"/>
    <cellStyle name="titulos 2 7 2 3 2" xfId="0"/>
    <cellStyle name="titulos 2 7 2 3 3" xfId="0"/>
    <cellStyle name="titulos 2 7 2 3 4" xfId="0"/>
    <cellStyle name="titulos 2 7 2 3 5" xfId="0"/>
    <cellStyle name="titulos 2 7 2 3 6" xfId="0"/>
    <cellStyle name="titulos 2 7 2 3 7" xfId="0"/>
    <cellStyle name="titulos 2 7 2 3 8" xfId="0"/>
    <cellStyle name="titulos 2 7 2 4" xfId="0"/>
    <cellStyle name="titulos 2 7 2 5" xfId="0"/>
    <cellStyle name="titulos 2 7 2 6" xfId="0"/>
    <cellStyle name="titulos 2 7 2 7" xfId="0"/>
    <cellStyle name="titulos 2 7 2 8" xfId="0"/>
    <cellStyle name="titulos 2 7 2 9" xfId="0"/>
    <cellStyle name="titulos 2 7 3" xfId="0"/>
    <cellStyle name="titulos 2 7 3 10" xfId="0"/>
    <cellStyle name="titulos 2 7 3 2" xfId="0"/>
    <cellStyle name="titulos 2 7 3 2 2" xfId="0"/>
    <cellStyle name="titulos 2 7 3 2 2 2" xfId="0"/>
    <cellStyle name="titulos 2 7 3 2 2 3" xfId="0"/>
    <cellStyle name="titulos 2 7 3 2 2 4" xfId="0"/>
    <cellStyle name="titulos 2 7 3 2 2 5" xfId="0"/>
    <cellStyle name="titulos 2 7 3 2 2 6" xfId="0"/>
    <cellStyle name="titulos 2 7 3 2 2 7" xfId="0"/>
    <cellStyle name="titulos 2 7 3 2 2 8" xfId="0"/>
    <cellStyle name="titulos 2 7 3 2 3" xfId="0"/>
    <cellStyle name="titulos 2 7 3 2 4" xfId="0"/>
    <cellStyle name="titulos 2 7 3 2 5" xfId="0"/>
    <cellStyle name="titulos 2 7 3 2 6" xfId="0"/>
    <cellStyle name="titulos 2 7 3 2 7" xfId="0"/>
    <cellStyle name="titulos 2 7 3 2 8" xfId="0"/>
    <cellStyle name="titulos 2 7 3 2 9" xfId="0"/>
    <cellStyle name="titulos 2 7 3 3" xfId="0"/>
    <cellStyle name="titulos 2 7 3 3 2" xfId="0"/>
    <cellStyle name="titulos 2 7 3 3 3" xfId="0"/>
    <cellStyle name="titulos 2 7 3 3 4" xfId="0"/>
    <cellStyle name="titulos 2 7 3 3 5" xfId="0"/>
    <cellStyle name="titulos 2 7 3 3 6" xfId="0"/>
    <cellStyle name="titulos 2 7 3 3 7" xfId="0"/>
    <cellStyle name="titulos 2 7 3 3 8" xfId="0"/>
    <cellStyle name="titulos 2 7 3 4" xfId="0"/>
    <cellStyle name="titulos 2 7 3 5" xfId="0"/>
    <cellStyle name="titulos 2 7 3 6" xfId="0"/>
    <cellStyle name="titulos 2 7 3 7" xfId="0"/>
    <cellStyle name="titulos 2 7 3 8" xfId="0"/>
    <cellStyle name="titulos 2 7 3 9" xfId="0"/>
    <cellStyle name="titulos 2 7 4" xfId="0"/>
    <cellStyle name="titulos 2 7 4 10" xfId="0"/>
    <cellStyle name="titulos 2 7 4 2" xfId="0"/>
    <cellStyle name="titulos 2 7 4 2 2" xfId="0"/>
    <cellStyle name="titulos 2 7 4 2 2 2" xfId="0"/>
    <cellStyle name="titulos 2 7 4 2 2 3" xfId="0"/>
    <cellStyle name="titulos 2 7 4 2 2 4" xfId="0"/>
    <cellStyle name="titulos 2 7 4 2 2 5" xfId="0"/>
    <cellStyle name="titulos 2 7 4 2 2 6" xfId="0"/>
    <cellStyle name="titulos 2 7 4 2 2 7" xfId="0"/>
    <cellStyle name="titulos 2 7 4 2 2 8" xfId="0"/>
    <cellStyle name="titulos 2 7 4 2 3" xfId="0"/>
    <cellStyle name="titulos 2 7 4 2 4" xfId="0"/>
    <cellStyle name="titulos 2 7 4 2 5" xfId="0"/>
    <cellStyle name="titulos 2 7 4 2 6" xfId="0"/>
    <cellStyle name="titulos 2 7 4 2 7" xfId="0"/>
    <cellStyle name="titulos 2 7 4 2 8" xfId="0"/>
    <cellStyle name="titulos 2 7 4 2 9" xfId="0"/>
    <cellStyle name="titulos 2 7 4 3" xfId="0"/>
    <cellStyle name="titulos 2 7 4 3 2" xfId="0"/>
    <cellStyle name="titulos 2 7 4 3 3" xfId="0"/>
    <cellStyle name="titulos 2 7 4 3 4" xfId="0"/>
    <cellStyle name="titulos 2 7 4 3 5" xfId="0"/>
    <cellStyle name="titulos 2 7 4 3 6" xfId="0"/>
    <cellStyle name="titulos 2 7 4 3 7" xfId="0"/>
    <cellStyle name="titulos 2 7 4 3 8" xfId="0"/>
    <cellStyle name="titulos 2 7 4 4" xfId="0"/>
    <cellStyle name="titulos 2 7 4 5" xfId="0"/>
    <cellStyle name="titulos 2 7 4 6" xfId="0"/>
    <cellStyle name="titulos 2 7 4 7" xfId="0"/>
    <cellStyle name="titulos 2 7 4 8" xfId="0"/>
    <cellStyle name="titulos 2 7 4 9" xfId="0"/>
    <cellStyle name="titulos 2 7 5" xfId="0"/>
    <cellStyle name="titulos 2 7 5 2" xfId="0"/>
    <cellStyle name="titulos 2 7 5 2 2" xfId="0"/>
    <cellStyle name="titulos 2 7 5 2 3" xfId="0"/>
    <cellStyle name="titulos 2 7 5 2 4" xfId="0"/>
    <cellStyle name="titulos 2 7 5 2 5" xfId="0"/>
    <cellStyle name="titulos 2 7 5 2 6" xfId="0"/>
    <cellStyle name="titulos 2 7 5 2 7" xfId="0"/>
    <cellStyle name="titulos 2 7 5 2 8" xfId="0"/>
    <cellStyle name="titulos 2 7 5 3" xfId="0"/>
    <cellStyle name="titulos 2 7 5 4" xfId="0"/>
    <cellStyle name="titulos 2 7 5 5" xfId="0"/>
    <cellStyle name="titulos 2 7 5 6" xfId="0"/>
    <cellStyle name="titulos 2 7 5 7" xfId="0"/>
    <cellStyle name="titulos 2 7 5 8" xfId="0"/>
    <cellStyle name="titulos 2 7 5 9" xfId="0"/>
    <cellStyle name="titulos 2 7 6" xfId="0"/>
    <cellStyle name="titulos 2 7 6 2" xfId="0"/>
    <cellStyle name="titulos 2 7 6 3" xfId="0"/>
    <cellStyle name="titulos 2 7 6 4" xfId="0"/>
    <cellStyle name="titulos 2 7 6 5" xfId="0"/>
    <cellStyle name="titulos 2 7 6 6" xfId="0"/>
    <cellStyle name="titulos 2 7 6 7" xfId="0"/>
    <cellStyle name="titulos 2 7 6 8" xfId="0"/>
    <cellStyle name="titulos 2 7 7" xfId="0"/>
    <cellStyle name="titulos 2 7 8" xfId="0"/>
    <cellStyle name="titulos 2 7 9" xfId="0"/>
    <cellStyle name="titulos 2 7_Itemização Instalações" xfId="0"/>
    <cellStyle name="titulos 2 8" xfId="0"/>
    <cellStyle name="titulos 2 8 10" xfId="0"/>
    <cellStyle name="titulos 2 8 11" xfId="0"/>
    <cellStyle name="titulos 2 8 12" xfId="0"/>
    <cellStyle name="titulos 2 8 13" xfId="0"/>
    <cellStyle name="titulos 2 8 2" xfId="0"/>
    <cellStyle name="titulos 2 8 2 10" xfId="0"/>
    <cellStyle name="titulos 2 8 2 2" xfId="0"/>
    <cellStyle name="titulos 2 8 2 2 2" xfId="0"/>
    <cellStyle name="titulos 2 8 2 2 2 2" xfId="0"/>
    <cellStyle name="titulos 2 8 2 2 2 3" xfId="0"/>
    <cellStyle name="titulos 2 8 2 2 2 4" xfId="0"/>
    <cellStyle name="titulos 2 8 2 2 2 5" xfId="0"/>
    <cellStyle name="titulos 2 8 2 2 2 6" xfId="0"/>
    <cellStyle name="titulos 2 8 2 2 2 7" xfId="0"/>
    <cellStyle name="titulos 2 8 2 2 2 8" xfId="0"/>
    <cellStyle name="titulos 2 8 2 2 3" xfId="0"/>
    <cellStyle name="titulos 2 8 2 2 4" xfId="0"/>
    <cellStyle name="titulos 2 8 2 2 5" xfId="0"/>
    <cellStyle name="titulos 2 8 2 2 6" xfId="0"/>
    <cellStyle name="titulos 2 8 2 2 7" xfId="0"/>
    <cellStyle name="titulos 2 8 2 2 8" xfId="0"/>
    <cellStyle name="titulos 2 8 2 2 9" xfId="0"/>
    <cellStyle name="titulos 2 8 2 3" xfId="0"/>
    <cellStyle name="titulos 2 8 2 3 2" xfId="0"/>
    <cellStyle name="titulos 2 8 2 3 3" xfId="0"/>
    <cellStyle name="titulos 2 8 2 3 4" xfId="0"/>
    <cellStyle name="titulos 2 8 2 3 5" xfId="0"/>
    <cellStyle name="titulos 2 8 2 3 6" xfId="0"/>
    <cellStyle name="titulos 2 8 2 3 7" xfId="0"/>
    <cellStyle name="titulos 2 8 2 3 8" xfId="0"/>
    <cellStyle name="titulos 2 8 2 4" xfId="0"/>
    <cellStyle name="titulos 2 8 2 5" xfId="0"/>
    <cellStyle name="titulos 2 8 2 6" xfId="0"/>
    <cellStyle name="titulos 2 8 2 7" xfId="0"/>
    <cellStyle name="titulos 2 8 2 8" xfId="0"/>
    <cellStyle name="titulos 2 8 2 9" xfId="0"/>
    <cellStyle name="titulos 2 8 3" xfId="0"/>
    <cellStyle name="titulos 2 8 3 10" xfId="0"/>
    <cellStyle name="titulos 2 8 3 2" xfId="0"/>
    <cellStyle name="titulos 2 8 3 2 2" xfId="0"/>
    <cellStyle name="titulos 2 8 3 2 2 2" xfId="0"/>
    <cellStyle name="titulos 2 8 3 2 2 3" xfId="0"/>
    <cellStyle name="titulos 2 8 3 2 2 4" xfId="0"/>
    <cellStyle name="titulos 2 8 3 2 2 5" xfId="0"/>
    <cellStyle name="titulos 2 8 3 2 2 6" xfId="0"/>
    <cellStyle name="titulos 2 8 3 2 2 7" xfId="0"/>
    <cellStyle name="titulos 2 8 3 2 2 8" xfId="0"/>
    <cellStyle name="titulos 2 8 3 2 3" xfId="0"/>
    <cellStyle name="titulos 2 8 3 2 4" xfId="0"/>
    <cellStyle name="titulos 2 8 3 2 5" xfId="0"/>
    <cellStyle name="titulos 2 8 3 2 6" xfId="0"/>
    <cellStyle name="titulos 2 8 3 2 7" xfId="0"/>
    <cellStyle name="titulos 2 8 3 2 8" xfId="0"/>
    <cellStyle name="titulos 2 8 3 2 9" xfId="0"/>
    <cellStyle name="titulos 2 8 3 3" xfId="0"/>
    <cellStyle name="titulos 2 8 3 3 2" xfId="0"/>
    <cellStyle name="titulos 2 8 3 3 3" xfId="0"/>
    <cellStyle name="titulos 2 8 3 3 4" xfId="0"/>
    <cellStyle name="titulos 2 8 3 3 5" xfId="0"/>
    <cellStyle name="titulos 2 8 3 3 6" xfId="0"/>
    <cellStyle name="titulos 2 8 3 3 7" xfId="0"/>
    <cellStyle name="titulos 2 8 3 3 8" xfId="0"/>
    <cellStyle name="titulos 2 8 3 4" xfId="0"/>
    <cellStyle name="titulos 2 8 3 5" xfId="0"/>
    <cellStyle name="titulos 2 8 3 6" xfId="0"/>
    <cellStyle name="titulos 2 8 3 7" xfId="0"/>
    <cellStyle name="titulos 2 8 3 8" xfId="0"/>
    <cellStyle name="titulos 2 8 3 9" xfId="0"/>
    <cellStyle name="titulos 2 8 4" xfId="0"/>
    <cellStyle name="titulos 2 8 4 10" xfId="0"/>
    <cellStyle name="titulos 2 8 4 2" xfId="0"/>
    <cellStyle name="titulos 2 8 4 2 2" xfId="0"/>
    <cellStyle name="titulos 2 8 4 2 2 2" xfId="0"/>
    <cellStyle name="titulos 2 8 4 2 2 3" xfId="0"/>
    <cellStyle name="titulos 2 8 4 2 2 4" xfId="0"/>
    <cellStyle name="titulos 2 8 4 2 2 5" xfId="0"/>
    <cellStyle name="titulos 2 8 4 2 2 6" xfId="0"/>
    <cellStyle name="titulos 2 8 4 2 2 7" xfId="0"/>
    <cellStyle name="titulos 2 8 4 2 2 8" xfId="0"/>
    <cellStyle name="titulos 2 8 4 2 3" xfId="0"/>
    <cellStyle name="titulos 2 8 4 2 4" xfId="0"/>
    <cellStyle name="titulos 2 8 4 2 5" xfId="0"/>
    <cellStyle name="titulos 2 8 4 2 6" xfId="0"/>
    <cellStyle name="titulos 2 8 4 2 7" xfId="0"/>
    <cellStyle name="titulos 2 8 4 2 8" xfId="0"/>
    <cellStyle name="titulos 2 8 4 2 9" xfId="0"/>
    <cellStyle name="titulos 2 8 4 3" xfId="0"/>
    <cellStyle name="titulos 2 8 4 3 2" xfId="0"/>
    <cellStyle name="titulos 2 8 4 3 3" xfId="0"/>
    <cellStyle name="titulos 2 8 4 3 4" xfId="0"/>
    <cellStyle name="titulos 2 8 4 3 5" xfId="0"/>
    <cellStyle name="titulos 2 8 4 3 6" xfId="0"/>
    <cellStyle name="titulos 2 8 4 3 7" xfId="0"/>
    <cellStyle name="titulos 2 8 4 3 8" xfId="0"/>
    <cellStyle name="titulos 2 8 4 4" xfId="0"/>
    <cellStyle name="titulos 2 8 4 5" xfId="0"/>
    <cellStyle name="titulos 2 8 4 6" xfId="0"/>
    <cellStyle name="titulos 2 8 4 7" xfId="0"/>
    <cellStyle name="titulos 2 8 4 8" xfId="0"/>
    <cellStyle name="titulos 2 8 4 9" xfId="0"/>
    <cellStyle name="titulos 2 8 5" xfId="0"/>
    <cellStyle name="titulos 2 8 5 2" xfId="0"/>
    <cellStyle name="titulos 2 8 5 2 2" xfId="0"/>
    <cellStyle name="titulos 2 8 5 2 3" xfId="0"/>
    <cellStyle name="titulos 2 8 5 2 4" xfId="0"/>
    <cellStyle name="titulos 2 8 5 2 5" xfId="0"/>
    <cellStyle name="titulos 2 8 5 2 6" xfId="0"/>
    <cellStyle name="titulos 2 8 5 2 7" xfId="0"/>
    <cellStyle name="titulos 2 8 5 2 8" xfId="0"/>
    <cellStyle name="titulos 2 8 5 3" xfId="0"/>
    <cellStyle name="titulos 2 8 5 4" xfId="0"/>
    <cellStyle name="titulos 2 8 5 5" xfId="0"/>
    <cellStyle name="titulos 2 8 5 6" xfId="0"/>
    <cellStyle name="titulos 2 8 5 7" xfId="0"/>
    <cellStyle name="titulos 2 8 5 8" xfId="0"/>
    <cellStyle name="titulos 2 8 5 9" xfId="0"/>
    <cellStyle name="titulos 2 8 6" xfId="0"/>
    <cellStyle name="titulos 2 8 6 2" xfId="0"/>
    <cellStyle name="titulos 2 8 6 3" xfId="0"/>
    <cellStyle name="titulos 2 8 6 4" xfId="0"/>
    <cellStyle name="titulos 2 8 6 5" xfId="0"/>
    <cellStyle name="titulos 2 8 6 6" xfId="0"/>
    <cellStyle name="titulos 2 8 6 7" xfId="0"/>
    <cellStyle name="titulos 2 8 6 8" xfId="0"/>
    <cellStyle name="titulos 2 8 7" xfId="0"/>
    <cellStyle name="titulos 2 8 8" xfId="0"/>
    <cellStyle name="titulos 2 8 9" xfId="0"/>
    <cellStyle name="titulos 2 8_Itemização Instalações" xfId="0"/>
    <cellStyle name="titulos 2 9" xfId="0"/>
    <cellStyle name="titulos 2 9 10" xfId="0"/>
    <cellStyle name="titulos 2 9 11" xfId="0"/>
    <cellStyle name="titulos 2 9 12" xfId="0"/>
    <cellStyle name="titulos 2 9 13" xfId="0"/>
    <cellStyle name="titulos 2 9 2" xfId="0"/>
    <cellStyle name="titulos 2 9 2 10" xfId="0"/>
    <cellStyle name="titulos 2 9 2 2" xfId="0"/>
    <cellStyle name="titulos 2 9 2 2 2" xfId="0"/>
    <cellStyle name="titulos 2 9 2 2 2 2" xfId="0"/>
    <cellStyle name="titulos 2 9 2 2 2 3" xfId="0"/>
    <cellStyle name="titulos 2 9 2 2 2 4" xfId="0"/>
    <cellStyle name="titulos 2 9 2 2 2 5" xfId="0"/>
    <cellStyle name="titulos 2 9 2 2 2 6" xfId="0"/>
    <cellStyle name="titulos 2 9 2 2 2 7" xfId="0"/>
    <cellStyle name="titulos 2 9 2 2 2 8" xfId="0"/>
    <cellStyle name="titulos 2 9 2 2 3" xfId="0"/>
    <cellStyle name="titulos 2 9 2 2 4" xfId="0"/>
    <cellStyle name="titulos 2 9 2 2 5" xfId="0"/>
    <cellStyle name="titulos 2 9 2 2 6" xfId="0"/>
    <cellStyle name="titulos 2 9 2 2 7" xfId="0"/>
    <cellStyle name="titulos 2 9 2 2 8" xfId="0"/>
    <cellStyle name="titulos 2 9 2 2 9" xfId="0"/>
    <cellStyle name="titulos 2 9 2 3" xfId="0"/>
    <cellStyle name="titulos 2 9 2 3 2" xfId="0"/>
    <cellStyle name="titulos 2 9 2 3 3" xfId="0"/>
    <cellStyle name="titulos 2 9 2 3 4" xfId="0"/>
    <cellStyle name="titulos 2 9 2 3 5" xfId="0"/>
    <cellStyle name="titulos 2 9 2 3 6" xfId="0"/>
    <cellStyle name="titulos 2 9 2 3 7" xfId="0"/>
    <cellStyle name="titulos 2 9 2 3 8" xfId="0"/>
    <cellStyle name="titulos 2 9 2 4" xfId="0"/>
    <cellStyle name="titulos 2 9 2 5" xfId="0"/>
    <cellStyle name="titulos 2 9 2 6" xfId="0"/>
    <cellStyle name="titulos 2 9 2 7" xfId="0"/>
    <cellStyle name="titulos 2 9 2 8" xfId="0"/>
    <cellStyle name="titulos 2 9 2 9" xfId="0"/>
    <cellStyle name="titulos 2 9 3" xfId="0"/>
    <cellStyle name="titulos 2 9 3 10" xfId="0"/>
    <cellStyle name="titulos 2 9 3 2" xfId="0"/>
    <cellStyle name="titulos 2 9 3 2 2" xfId="0"/>
    <cellStyle name="titulos 2 9 3 2 2 2" xfId="0"/>
    <cellStyle name="titulos 2 9 3 2 2 3" xfId="0"/>
    <cellStyle name="titulos 2 9 3 2 2 4" xfId="0"/>
    <cellStyle name="titulos 2 9 3 2 2 5" xfId="0"/>
    <cellStyle name="titulos 2 9 3 2 2 6" xfId="0"/>
    <cellStyle name="titulos 2 9 3 2 2 7" xfId="0"/>
    <cellStyle name="titulos 2 9 3 2 2 8" xfId="0"/>
    <cellStyle name="titulos 2 9 3 2 3" xfId="0"/>
    <cellStyle name="titulos 2 9 3 2 4" xfId="0"/>
    <cellStyle name="titulos 2 9 3 2 5" xfId="0"/>
    <cellStyle name="titulos 2 9 3 2 6" xfId="0"/>
    <cellStyle name="titulos 2 9 3 2 7" xfId="0"/>
    <cellStyle name="titulos 2 9 3 2 8" xfId="0"/>
    <cellStyle name="titulos 2 9 3 2 9" xfId="0"/>
    <cellStyle name="titulos 2 9 3 3" xfId="0"/>
    <cellStyle name="titulos 2 9 3 3 2" xfId="0"/>
    <cellStyle name="titulos 2 9 3 3 3" xfId="0"/>
    <cellStyle name="titulos 2 9 3 3 4" xfId="0"/>
    <cellStyle name="titulos 2 9 3 3 5" xfId="0"/>
    <cellStyle name="titulos 2 9 3 3 6" xfId="0"/>
    <cellStyle name="titulos 2 9 3 3 7" xfId="0"/>
    <cellStyle name="titulos 2 9 3 3 8" xfId="0"/>
    <cellStyle name="titulos 2 9 3 4" xfId="0"/>
    <cellStyle name="titulos 2 9 3 5" xfId="0"/>
    <cellStyle name="titulos 2 9 3 6" xfId="0"/>
    <cellStyle name="titulos 2 9 3 7" xfId="0"/>
    <cellStyle name="titulos 2 9 3 8" xfId="0"/>
    <cellStyle name="titulos 2 9 3 9" xfId="0"/>
    <cellStyle name="titulos 2 9 4" xfId="0"/>
    <cellStyle name="titulos 2 9 4 10" xfId="0"/>
    <cellStyle name="titulos 2 9 4 2" xfId="0"/>
    <cellStyle name="titulos 2 9 4 2 2" xfId="0"/>
    <cellStyle name="titulos 2 9 4 2 2 2" xfId="0"/>
    <cellStyle name="titulos 2 9 4 2 2 3" xfId="0"/>
    <cellStyle name="titulos 2 9 4 2 2 4" xfId="0"/>
    <cellStyle name="titulos 2 9 4 2 2 5" xfId="0"/>
    <cellStyle name="titulos 2 9 4 2 2 6" xfId="0"/>
    <cellStyle name="titulos 2 9 4 2 2 7" xfId="0"/>
    <cellStyle name="titulos 2 9 4 2 2 8" xfId="0"/>
    <cellStyle name="titulos 2 9 4 2 3" xfId="0"/>
    <cellStyle name="titulos 2 9 4 2 4" xfId="0"/>
    <cellStyle name="titulos 2 9 4 2 5" xfId="0"/>
    <cellStyle name="titulos 2 9 4 2 6" xfId="0"/>
    <cellStyle name="titulos 2 9 4 2 7" xfId="0"/>
    <cellStyle name="titulos 2 9 4 2 8" xfId="0"/>
    <cellStyle name="titulos 2 9 4 2 9" xfId="0"/>
    <cellStyle name="titulos 2 9 4 3" xfId="0"/>
    <cellStyle name="titulos 2 9 4 3 2" xfId="0"/>
    <cellStyle name="titulos 2 9 4 3 3" xfId="0"/>
    <cellStyle name="titulos 2 9 4 3 4" xfId="0"/>
    <cellStyle name="titulos 2 9 4 3 5" xfId="0"/>
    <cellStyle name="titulos 2 9 4 3 6" xfId="0"/>
    <cellStyle name="titulos 2 9 4 3 7" xfId="0"/>
    <cellStyle name="titulos 2 9 4 3 8" xfId="0"/>
    <cellStyle name="titulos 2 9 4 4" xfId="0"/>
    <cellStyle name="titulos 2 9 4 5" xfId="0"/>
    <cellStyle name="titulos 2 9 4 6" xfId="0"/>
    <cellStyle name="titulos 2 9 4 7" xfId="0"/>
    <cellStyle name="titulos 2 9 4 8" xfId="0"/>
    <cellStyle name="titulos 2 9 4 9" xfId="0"/>
    <cellStyle name="titulos 2 9 5" xfId="0"/>
    <cellStyle name="titulos 2 9 5 2" xfId="0"/>
    <cellStyle name="titulos 2 9 5 2 2" xfId="0"/>
    <cellStyle name="titulos 2 9 5 2 3" xfId="0"/>
    <cellStyle name="titulos 2 9 5 2 4" xfId="0"/>
    <cellStyle name="titulos 2 9 5 2 5" xfId="0"/>
    <cellStyle name="titulos 2 9 5 2 6" xfId="0"/>
    <cellStyle name="titulos 2 9 5 2 7" xfId="0"/>
    <cellStyle name="titulos 2 9 5 2 8" xfId="0"/>
    <cellStyle name="titulos 2 9 5 3" xfId="0"/>
    <cellStyle name="titulos 2 9 5 4" xfId="0"/>
    <cellStyle name="titulos 2 9 5 5" xfId="0"/>
    <cellStyle name="titulos 2 9 5 6" xfId="0"/>
    <cellStyle name="titulos 2 9 5 7" xfId="0"/>
    <cellStyle name="titulos 2 9 5 8" xfId="0"/>
    <cellStyle name="titulos 2 9 5 9" xfId="0"/>
    <cellStyle name="titulos 2 9 6" xfId="0"/>
    <cellStyle name="titulos 2 9 6 2" xfId="0"/>
    <cellStyle name="titulos 2 9 6 3" xfId="0"/>
    <cellStyle name="titulos 2 9 6 4" xfId="0"/>
    <cellStyle name="titulos 2 9 6 5" xfId="0"/>
    <cellStyle name="titulos 2 9 6 6" xfId="0"/>
    <cellStyle name="titulos 2 9 6 7" xfId="0"/>
    <cellStyle name="titulos 2 9 6 8" xfId="0"/>
    <cellStyle name="titulos 2 9 7" xfId="0"/>
    <cellStyle name="titulos 2 9 8" xfId="0"/>
    <cellStyle name="titulos 2 9 9" xfId="0"/>
    <cellStyle name="titulos 2 9_Itemização Instalações" xfId="0"/>
    <cellStyle name="titulos 20" xfId="0"/>
    <cellStyle name="titulos 21" xfId="0"/>
    <cellStyle name="titulos 22" xfId="0"/>
    <cellStyle name="titulos 23" xfId="0"/>
    <cellStyle name="titulos 24" xfId="0"/>
    <cellStyle name="titulos 25" xfId="0"/>
    <cellStyle name="titulos 26" xfId="0"/>
    <cellStyle name="titulos 2_Itemização Instalações" xfId="0"/>
    <cellStyle name="titulos 3" xfId="0"/>
    <cellStyle name="titulos 3 10" xfId="0"/>
    <cellStyle name="titulos 3 10 10" xfId="0"/>
    <cellStyle name="titulos 3 10 11" xfId="0"/>
    <cellStyle name="titulos 3 10 12" xfId="0"/>
    <cellStyle name="titulos 3 10 13" xfId="0"/>
    <cellStyle name="titulos 3 10 2" xfId="0"/>
    <cellStyle name="titulos 3 10 2 10" xfId="0"/>
    <cellStyle name="titulos 3 10 2 2" xfId="0"/>
    <cellStyle name="titulos 3 10 2 2 2" xfId="0"/>
    <cellStyle name="titulos 3 10 2 2 2 2" xfId="0"/>
    <cellStyle name="titulos 3 10 2 2 2 3" xfId="0"/>
    <cellStyle name="titulos 3 10 2 2 2 4" xfId="0"/>
    <cellStyle name="titulos 3 10 2 2 2 5" xfId="0"/>
    <cellStyle name="titulos 3 10 2 2 2 6" xfId="0"/>
    <cellStyle name="titulos 3 10 2 2 2 7" xfId="0"/>
    <cellStyle name="titulos 3 10 2 2 2 8" xfId="0"/>
    <cellStyle name="titulos 3 10 2 2 3" xfId="0"/>
    <cellStyle name="titulos 3 10 2 2 4" xfId="0"/>
    <cellStyle name="titulos 3 10 2 2 5" xfId="0"/>
    <cellStyle name="titulos 3 10 2 2 6" xfId="0"/>
    <cellStyle name="titulos 3 10 2 2 7" xfId="0"/>
    <cellStyle name="titulos 3 10 2 2 8" xfId="0"/>
    <cellStyle name="titulos 3 10 2 2 9" xfId="0"/>
    <cellStyle name="titulos 3 10 2 3" xfId="0"/>
    <cellStyle name="titulos 3 10 2 3 2" xfId="0"/>
    <cellStyle name="titulos 3 10 2 3 3" xfId="0"/>
    <cellStyle name="titulos 3 10 2 3 4" xfId="0"/>
    <cellStyle name="titulos 3 10 2 3 5" xfId="0"/>
    <cellStyle name="titulos 3 10 2 3 6" xfId="0"/>
    <cellStyle name="titulos 3 10 2 3 7" xfId="0"/>
    <cellStyle name="titulos 3 10 2 3 8" xfId="0"/>
    <cellStyle name="titulos 3 10 2 4" xfId="0"/>
    <cellStyle name="titulos 3 10 2 5" xfId="0"/>
    <cellStyle name="titulos 3 10 2 6" xfId="0"/>
    <cellStyle name="titulos 3 10 2 7" xfId="0"/>
    <cellStyle name="titulos 3 10 2 8" xfId="0"/>
    <cellStyle name="titulos 3 10 2 9" xfId="0"/>
    <cellStyle name="titulos 3 10 3" xfId="0"/>
    <cellStyle name="titulos 3 10 3 10" xfId="0"/>
    <cellStyle name="titulos 3 10 3 2" xfId="0"/>
    <cellStyle name="titulos 3 10 3 2 2" xfId="0"/>
    <cellStyle name="titulos 3 10 3 2 2 2" xfId="0"/>
    <cellStyle name="titulos 3 10 3 2 2 3" xfId="0"/>
    <cellStyle name="titulos 3 10 3 2 2 4" xfId="0"/>
    <cellStyle name="titulos 3 10 3 2 2 5" xfId="0"/>
    <cellStyle name="titulos 3 10 3 2 2 6" xfId="0"/>
    <cellStyle name="titulos 3 10 3 2 2 7" xfId="0"/>
    <cellStyle name="titulos 3 10 3 2 2 8" xfId="0"/>
    <cellStyle name="titulos 3 10 3 2 3" xfId="0"/>
    <cellStyle name="titulos 3 10 3 2 4" xfId="0"/>
    <cellStyle name="titulos 3 10 3 2 5" xfId="0"/>
    <cellStyle name="titulos 3 10 3 2 6" xfId="0"/>
    <cellStyle name="titulos 3 10 3 2 7" xfId="0"/>
    <cellStyle name="titulos 3 10 3 2 8" xfId="0"/>
    <cellStyle name="titulos 3 10 3 2 9" xfId="0"/>
    <cellStyle name="titulos 3 10 3 3" xfId="0"/>
    <cellStyle name="titulos 3 10 3 3 2" xfId="0"/>
    <cellStyle name="titulos 3 10 3 3 3" xfId="0"/>
    <cellStyle name="titulos 3 10 3 3 4" xfId="0"/>
    <cellStyle name="titulos 3 10 3 3 5" xfId="0"/>
    <cellStyle name="titulos 3 10 3 3 6" xfId="0"/>
    <cellStyle name="titulos 3 10 3 3 7" xfId="0"/>
    <cellStyle name="titulos 3 10 3 3 8" xfId="0"/>
    <cellStyle name="titulos 3 10 3 4" xfId="0"/>
    <cellStyle name="titulos 3 10 3 5" xfId="0"/>
    <cellStyle name="titulos 3 10 3 6" xfId="0"/>
    <cellStyle name="titulos 3 10 3 7" xfId="0"/>
    <cellStyle name="titulos 3 10 3 8" xfId="0"/>
    <cellStyle name="titulos 3 10 3 9" xfId="0"/>
    <cellStyle name="titulos 3 10 4" xfId="0"/>
    <cellStyle name="titulos 3 10 4 10" xfId="0"/>
    <cellStyle name="titulos 3 10 4 2" xfId="0"/>
    <cellStyle name="titulos 3 10 4 2 2" xfId="0"/>
    <cellStyle name="titulos 3 10 4 2 2 2" xfId="0"/>
    <cellStyle name="titulos 3 10 4 2 2 3" xfId="0"/>
    <cellStyle name="titulos 3 10 4 2 2 4" xfId="0"/>
    <cellStyle name="titulos 3 10 4 2 2 5" xfId="0"/>
    <cellStyle name="titulos 3 10 4 2 2 6" xfId="0"/>
    <cellStyle name="titulos 3 10 4 2 2 7" xfId="0"/>
    <cellStyle name="titulos 3 10 4 2 2 8" xfId="0"/>
    <cellStyle name="titulos 3 10 4 2 3" xfId="0"/>
    <cellStyle name="titulos 3 10 4 2 4" xfId="0"/>
    <cellStyle name="titulos 3 10 4 2 5" xfId="0"/>
    <cellStyle name="titulos 3 10 4 2 6" xfId="0"/>
    <cellStyle name="titulos 3 10 4 2 7" xfId="0"/>
    <cellStyle name="titulos 3 10 4 2 8" xfId="0"/>
    <cellStyle name="titulos 3 10 4 2 9" xfId="0"/>
    <cellStyle name="titulos 3 10 4 3" xfId="0"/>
    <cellStyle name="titulos 3 10 4 3 2" xfId="0"/>
    <cellStyle name="titulos 3 10 4 3 3" xfId="0"/>
    <cellStyle name="titulos 3 10 4 3 4" xfId="0"/>
    <cellStyle name="titulos 3 10 4 3 5" xfId="0"/>
    <cellStyle name="titulos 3 10 4 3 6" xfId="0"/>
    <cellStyle name="titulos 3 10 4 3 7" xfId="0"/>
    <cellStyle name="titulos 3 10 4 3 8" xfId="0"/>
    <cellStyle name="titulos 3 10 4 4" xfId="0"/>
    <cellStyle name="titulos 3 10 4 5" xfId="0"/>
    <cellStyle name="titulos 3 10 4 6" xfId="0"/>
    <cellStyle name="titulos 3 10 4 7" xfId="0"/>
    <cellStyle name="titulos 3 10 4 8" xfId="0"/>
    <cellStyle name="titulos 3 10 4 9" xfId="0"/>
    <cellStyle name="titulos 3 10 5" xfId="0"/>
    <cellStyle name="titulos 3 10 5 2" xfId="0"/>
    <cellStyle name="titulos 3 10 5 2 2" xfId="0"/>
    <cellStyle name="titulos 3 10 5 2 3" xfId="0"/>
    <cellStyle name="titulos 3 10 5 2 4" xfId="0"/>
    <cellStyle name="titulos 3 10 5 2 5" xfId="0"/>
    <cellStyle name="titulos 3 10 5 2 6" xfId="0"/>
    <cellStyle name="titulos 3 10 5 2 7" xfId="0"/>
    <cellStyle name="titulos 3 10 5 2 8" xfId="0"/>
    <cellStyle name="titulos 3 10 5 3" xfId="0"/>
    <cellStyle name="titulos 3 10 5 4" xfId="0"/>
    <cellStyle name="titulos 3 10 5 5" xfId="0"/>
    <cellStyle name="titulos 3 10 5 6" xfId="0"/>
    <cellStyle name="titulos 3 10 5 7" xfId="0"/>
    <cellStyle name="titulos 3 10 5 8" xfId="0"/>
    <cellStyle name="titulos 3 10 5 9" xfId="0"/>
    <cellStyle name="titulos 3 10 6" xfId="0"/>
    <cellStyle name="titulos 3 10 6 2" xfId="0"/>
    <cellStyle name="titulos 3 10 6 3" xfId="0"/>
    <cellStyle name="titulos 3 10 6 4" xfId="0"/>
    <cellStyle name="titulos 3 10 6 5" xfId="0"/>
    <cellStyle name="titulos 3 10 6 6" xfId="0"/>
    <cellStyle name="titulos 3 10 6 7" xfId="0"/>
    <cellStyle name="titulos 3 10 6 8" xfId="0"/>
    <cellStyle name="titulos 3 10 7" xfId="0"/>
    <cellStyle name="titulos 3 10 8" xfId="0"/>
    <cellStyle name="titulos 3 10 9" xfId="0"/>
    <cellStyle name="titulos 3 10_Itemização Instalações" xfId="0"/>
    <cellStyle name="titulos 3 11" xfId="0"/>
    <cellStyle name="titulos 3 11 10" xfId="0"/>
    <cellStyle name="titulos 3 11 11" xfId="0"/>
    <cellStyle name="titulos 3 11 12" xfId="0"/>
    <cellStyle name="titulos 3 11 13" xfId="0"/>
    <cellStyle name="titulos 3 11 2" xfId="0"/>
    <cellStyle name="titulos 3 11 2 10" xfId="0"/>
    <cellStyle name="titulos 3 11 2 2" xfId="0"/>
    <cellStyle name="titulos 3 11 2 2 2" xfId="0"/>
    <cellStyle name="titulos 3 11 2 2 2 2" xfId="0"/>
    <cellStyle name="titulos 3 11 2 2 2 3" xfId="0"/>
    <cellStyle name="titulos 3 11 2 2 2 4" xfId="0"/>
    <cellStyle name="titulos 3 11 2 2 2 5" xfId="0"/>
    <cellStyle name="titulos 3 11 2 2 2 6" xfId="0"/>
    <cellStyle name="titulos 3 11 2 2 2 7" xfId="0"/>
    <cellStyle name="titulos 3 11 2 2 2 8" xfId="0"/>
    <cellStyle name="titulos 3 11 2 2 3" xfId="0"/>
    <cellStyle name="titulos 3 11 2 2 4" xfId="0"/>
    <cellStyle name="titulos 3 11 2 2 5" xfId="0"/>
    <cellStyle name="titulos 3 11 2 2 6" xfId="0"/>
    <cellStyle name="titulos 3 11 2 2 7" xfId="0"/>
    <cellStyle name="titulos 3 11 2 2 8" xfId="0"/>
    <cellStyle name="titulos 3 11 2 2 9" xfId="0"/>
    <cellStyle name="titulos 3 11 2 3" xfId="0"/>
    <cellStyle name="titulos 3 11 2 3 2" xfId="0"/>
    <cellStyle name="titulos 3 11 2 3 3" xfId="0"/>
    <cellStyle name="titulos 3 11 2 3 4" xfId="0"/>
    <cellStyle name="titulos 3 11 2 3 5" xfId="0"/>
    <cellStyle name="titulos 3 11 2 3 6" xfId="0"/>
    <cellStyle name="titulos 3 11 2 3 7" xfId="0"/>
    <cellStyle name="titulos 3 11 2 3 8" xfId="0"/>
    <cellStyle name="titulos 3 11 2 4" xfId="0"/>
    <cellStyle name="titulos 3 11 2 5" xfId="0"/>
    <cellStyle name="titulos 3 11 2 6" xfId="0"/>
    <cellStyle name="titulos 3 11 2 7" xfId="0"/>
    <cellStyle name="titulos 3 11 2 8" xfId="0"/>
    <cellStyle name="titulos 3 11 2 9" xfId="0"/>
    <cellStyle name="titulos 3 11 3" xfId="0"/>
    <cellStyle name="titulos 3 11 3 10" xfId="0"/>
    <cellStyle name="titulos 3 11 3 2" xfId="0"/>
    <cellStyle name="titulos 3 11 3 2 2" xfId="0"/>
    <cellStyle name="titulos 3 11 3 2 2 2" xfId="0"/>
    <cellStyle name="titulos 3 11 3 2 2 3" xfId="0"/>
    <cellStyle name="titulos 3 11 3 2 2 4" xfId="0"/>
    <cellStyle name="titulos 3 11 3 2 2 5" xfId="0"/>
    <cellStyle name="titulos 3 11 3 2 2 6" xfId="0"/>
    <cellStyle name="titulos 3 11 3 2 2 7" xfId="0"/>
    <cellStyle name="titulos 3 11 3 2 2 8" xfId="0"/>
    <cellStyle name="titulos 3 11 3 2 3" xfId="0"/>
    <cellStyle name="titulos 3 11 3 2 4" xfId="0"/>
    <cellStyle name="titulos 3 11 3 2 5" xfId="0"/>
    <cellStyle name="titulos 3 11 3 2 6" xfId="0"/>
    <cellStyle name="titulos 3 11 3 2 7" xfId="0"/>
    <cellStyle name="titulos 3 11 3 2 8" xfId="0"/>
    <cellStyle name="titulos 3 11 3 2 9" xfId="0"/>
    <cellStyle name="titulos 3 11 3 3" xfId="0"/>
    <cellStyle name="titulos 3 11 3 3 2" xfId="0"/>
    <cellStyle name="titulos 3 11 3 3 3" xfId="0"/>
    <cellStyle name="titulos 3 11 3 3 4" xfId="0"/>
    <cellStyle name="titulos 3 11 3 3 5" xfId="0"/>
    <cellStyle name="titulos 3 11 3 3 6" xfId="0"/>
    <cellStyle name="titulos 3 11 3 3 7" xfId="0"/>
    <cellStyle name="titulos 3 11 3 3 8" xfId="0"/>
    <cellStyle name="titulos 3 11 3 4" xfId="0"/>
    <cellStyle name="titulos 3 11 3 5" xfId="0"/>
    <cellStyle name="titulos 3 11 3 6" xfId="0"/>
    <cellStyle name="titulos 3 11 3 7" xfId="0"/>
    <cellStyle name="titulos 3 11 3 8" xfId="0"/>
    <cellStyle name="titulos 3 11 3 9" xfId="0"/>
    <cellStyle name="titulos 3 11 4" xfId="0"/>
    <cellStyle name="titulos 3 11 4 10" xfId="0"/>
    <cellStyle name="titulos 3 11 4 2" xfId="0"/>
    <cellStyle name="titulos 3 11 4 2 2" xfId="0"/>
    <cellStyle name="titulos 3 11 4 2 2 2" xfId="0"/>
    <cellStyle name="titulos 3 11 4 2 2 3" xfId="0"/>
    <cellStyle name="titulos 3 11 4 2 2 4" xfId="0"/>
    <cellStyle name="titulos 3 11 4 2 2 5" xfId="0"/>
    <cellStyle name="titulos 3 11 4 2 2 6" xfId="0"/>
    <cellStyle name="titulos 3 11 4 2 2 7" xfId="0"/>
    <cellStyle name="titulos 3 11 4 2 2 8" xfId="0"/>
    <cellStyle name="titulos 3 11 4 2 3" xfId="0"/>
    <cellStyle name="titulos 3 11 4 2 4" xfId="0"/>
    <cellStyle name="titulos 3 11 4 2 5" xfId="0"/>
    <cellStyle name="titulos 3 11 4 2 6" xfId="0"/>
    <cellStyle name="titulos 3 11 4 2 7" xfId="0"/>
    <cellStyle name="titulos 3 11 4 2 8" xfId="0"/>
    <cellStyle name="titulos 3 11 4 2 9" xfId="0"/>
    <cellStyle name="titulos 3 11 4 3" xfId="0"/>
    <cellStyle name="titulos 3 11 4 3 2" xfId="0"/>
    <cellStyle name="titulos 3 11 4 3 3" xfId="0"/>
    <cellStyle name="titulos 3 11 4 3 4" xfId="0"/>
    <cellStyle name="titulos 3 11 4 3 5" xfId="0"/>
    <cellStyle name="titulos 3 11 4 3 6" xfId="0"/>
    <cellStyle name="titulos 3 11 4 3 7" xfId="0"/>
    <cellStyle name="titulos 3 11 4 3 8" xfId="0"/>
    <cellStyle name="titulos 3 11 4 4" xfId="0"/>
    <cellStyle name="titulos 3 11 4 5" xfId="0"/>
    <cellStyle name="titulos 3 11 4 6" xfId="0"/>
    <cellStyle name="titulos 3 11 4 7" xfId="0"/>
    <cellStyle name="titulos 3 11 4 8" xfId="0"/>
    <cellStyle name="titulos 3 11 4 9" xfId="0"/>
    <cellStyle name="titulos 3 11 5" xfId="0"/>
    <cellStyle name="titulos 3 11 5 2" xfId="0"/>
    <cellStyle name="titulos 3 11 5 2 2" xfId="0"/>
    <cellStyle name="titulos 3 11 5 2 3" xfId="0"/>
    <cellStyle name="titulos 3 11 5 2 4" xfId="0"/>
    <cellStyle name="titulos 3 11 5 2 5" xfId="0"/>
    <cellStyle name="titulos 3 11 5 2 6" xfId="0"/>
    <cellStyle name="titulos 3 11 5 2 7" xfId="0"/>
    <cellStyle name="titulos 3 11 5 2 8" xfId="0"/>
    <cellStyle name="titulos 3 11 5 3" xfId="0"/>
    <cellStyle name="titulos 3 11 5 4" xfId="0"/>
    <cellStyle name="titulos 3 11 5 5" xfId="0"/>
    <cellStyle name="titulos 3 11 5 6" xfId="0"/>
    <cellStyle name="titulos 3 11 5 7" xfId="0"/>
    <cellStyle name="titulos 3 11 5 8" xfId="0"/>
    <cellStyle name="titulos 3 11 5 9" xfId="0"/>
    <cellStyle name="titulos 3 11 6" xfId="0"/>
    <cellStyle name="titulos 3 11 6 2" xfId="0"/>
    <cellStyle name="titulos 3 11 6 3" xfId="0"/>
    <cellStyle name="titulos 3 11 6 4" xfId="0"/>
    <cellStyle name="titulos 3 11 6 5" xfId="0"/>
    <cellStyle name="titulos 3 11 6 6" xfId="0"/>
    <cellStyle name="titulos 3 11 6 7" xfId="0"/>
    <cellStyle name="titulos 3 11 6 8" xfId="0"/>
    <cellStyle name="titulos 3 11 7" xfId="0"/>
    <cellStyle name="titulos 3 11 8" xfId="0"/>
    <cellStyle name="titulos 3 11 9" xfId="0"/>
    <cellStyle name="titulos 3 11_Itemização Instalações" xfId="0"/>
    <cellStyle name="titulos 3 12" xfId="0"/>
    <cellStyle name="titulos 3 12 10" xfId="0"/>
    <cellStyle name="titulos 3 12 11" xfId="0"/>
    <cellStyle name="titulos 3 12 12" xfId="0"/>
    <cellStyle name="titulos 3 12 13" xfId="0"/>
    <cellStyle name="titulos 3 12 2" xfId="0"/>
    <cellStyle name="titulos 3 12 2 10" xfId="0"/>
    <cellStyle name="titulos 3 12 2 2" xfId="0"/>
    <cellStyle name="titulos 3 12 2 2 2" xfId="0"/>
    <cellStyle name="titulos 3 12 2 2 2 2" xfId="0"/>
    <cellStyle name="titulos 3 12 2 2 2 3" xfId="0"/>
    <cellStyle name="titulos 3 12 2 2 2 4" xfId="0"/>
    <cellStyle name="titulos 3 12 2 2 2 5" xfId="0"/>
    <cellStyle name="titulos 3 12 2 2 2 6" xfId="0"/>
    <cellStyle name="titulos 3 12 2 2 2 7" xfId="0"/>
    <cellStyle name="titulos 3 12 2 2 2 8" xfId="0"/>
    <cellStyle name="titulos 3 12 2 2 3" xfId="0"/>
    <cellStyle name="titulos 3 12 2 2 4" xfId="0"/>
    <cellStyle name="titulos 3 12 2 2 5" xfId="0"/>
    <cellStyle name="titulos 3 12 2 2 6" xfId="0"/>
    <cellStyle name="titulos 3 12 2 2 7" xfId="0"/>
    <cellStyle name="titulos 3 12 2 2 8" xfId="0"/>
    <cellStyle name="titulos 3 12 2 2 9" xfId="0"/>
    <cellStyle name="titulos 3 12 2 3" xfId="0"/>
    <cellStyle name="titulos 3 12 2 3 2" xfId="0"/>
    <cellStyle name="titulos 3 12 2 3 3" xfId="0"/>
    <cellStyle name="titulos 3 12 2 3 4" xfId="0"/>
    <cellStyle name="titulos 3 12 2 3 5" xfId="0"/>
    <cellStyle name="titulos 3 12 2 3 6" xfId="0"/>
    <cellStyle name="titulos 3 12 2 3 7" xfId="0"/>
    <cellStyle name="titulos 3 12 2 3 8" xfId="0"/>
    <cellStyle name="titulos 3 12 2 4" xfId="0"/>
    <cellStyle name="titulos 3 12 2 5" xfId="0"/>
    <cellStyle name="titulos 3 12 2 6" xfId="0"/>
    <cellStyle name="titulos 3 12 2 7" xfId="0"/>
    <cellStyle name="titulos 3 12 2 8" xfId="0"/>
    <cellStyle name="titulos 3 12 2 9" xfId="0"/>
    <cellStyle name="titulos 3 12 3" xfId="0"/>
    <cellStyle name="titulos 3 12 3 10" xfId="0"/>
    <cellStyle name="titulos 3 12 3 2" xfId="0"/>
    <cellStyle name="titulos 3 12 3 2 2" xfId="0"/>
    <cellStyle name="titulos 3 12 3 2 2 2" xfId="0"/>
    <cellStyle name="titulos 3 12 3 2 2 3" xfId="0"/>
    <cellStyle name="titulos 3 12 3 2 2 4" xfId="0"/>
    <cellStyle name="titulos 3 12 3 2 2 5" xfId="0"/>
    <cellStyle name="titulos 3 12 3 2 2 6" xfId="0"/>
    <cellStyle name="titulos 3 12 3 2 2 7" xfId="0"/>
    <cellStyle name="titulos 3 12 3 2 2 8" xfId="0"/>
    <cellStyle name="titulos 3 12 3 2 3" xfId="0"/>
    <cellStyle name="titulos 3 12 3 2 4" xfId="0"/>
    <cellStyle name="titulos 3 12 3 2 5" xfId="0"/>
    <cellStyle name="titulos 3 12 3 2 6" xfId="0"/>
    <cellStyle name="titulos 3 12 3 2 7" xfId="0"/>
    <cellStyle name="titulos 3 12 3 2 8" xfId="0"/>
    <cellStyle name="titulos 3 12 3 2 9" xfId="0"/>
    <cellStyle name="titulos 3 12 3 3" xfId="0"/>
    <cellStyle name="titulos 3 12 3 3 2" xfId="0"/>
    <cellStyle name="titulos 3 12 3 3 3" xfId="0"/>
    <cellStyle name="titulos 3 12 3 3 4" xfId="0"/>
    <cellStyle name="titulos 3 12 3 3 5" xfId="0"/>
    <cellStyle name="titulos 3 12 3 3 6" xfId="0"/>
    <cellStyle name="titulos 3 12 3 3 7" xfId="0"/>
    <cellStyle name="titulos 3 12 3 3 8" xfId="0"/>
    <cellStyle name="titulos 3 12 3 4" xfId="0"/>
    <cellStyle name="titulos 3 12 3 5" xfId="0"/>
    <cellStyle name="titulos 3 12 3 6" xfId="0"/>
    <cellStyle name="titulos 3 12 3 7" xfId="0"/>
    <cellStyle name="titulos 3 12 3 8" xfId="0"/>
    <cellStyle name="titulos 3 12 3 9" xfId="0"/>
    <cellStyle name="titulos 3 12 4" xfId="0"/>
    <cellStyle name="titulos 3 12 4 10" xfId="0"/>
    <cellStyle name="titulos 3 12 4 2" xfId="0"/>
    <cellStyle name="titulos 3 12 4 2 2" xfId="0"/>
    <cellStyle name="titulos 3 12 4 2 2 2" xfId="0"/>
    <cellStyle name="titulos 3 12 4 2 2 3" xfId="0"/>
    <cellStyle name="titulos 3 12 4 2 2 4" xfId="0"/>
    <cellStyle name="titulos 3 12 4 2 2 5" xfId="0"/>
    <cellStyle name="titulos 3 12 4 2 2 6" xfId="0"/>
    <cellStyle name="titulos 3 12 4 2 2 7" xfId="0"/>
    <cellStyle name="titulos 3 12 4 2 2 8" xfId="0"/>
    <cellStyle name="titulos 3 12 4 2 3" xfId="0"/>
    <cellStyle name="titulos 3 12 4 2 4" xfId="0"/>
    <cellStyle name="titulos 3 12 4 2 5" xfId="0"/>
    <cellStyle name="titulos 3 12 4 2 6" xfId="0"/>
    <cellStyle name="titulos 3 12 4 2 7" xfId="0"/>
    <cellStyle name="titulos 3 12 4 2 8" xfId="0"/>
    <cellStyle name="titulos 3 12 4 2 9" xfId="0"/>
    <cellStyle name="titulos 3 12 4 3" xfId="0"/>
    <cellStyle name="titulos 3 12 4 3 2" xfId="0"/>
    <cellStyle name="titulos 3 12 4 3 3" xfId="0"/>
    <cellStyle name="titulos 3 12 4 3 4" xfId="0"/>
    <cellStyle name="titulos 3 12 4 3 5" xfId="0"/>
    <cellStyle name="titulos 3 12 4 3 6" xfId="0"/>
    <cellStyle name="titulos 3 12 4 3 7" xfId="0"/>
    <cellStyle name="titulos 3 12 4 3 8" xfId="0"/>
    <cellStyle name="titulos 3 12 4 4" xfId="0"/>
    <cellStyle name="titulos 3 12 4 5" xfId="0"/>
    <cellStyle name="titulos 3 12 4 6" xfId="0"/>
    <cellStyle name="titulos 3 12 4 7" xfId="0"/>
    <cellStyle name="titulos 3 12 4 8" xfId="0"/>
    <cellStyle name="titulos 3 12 4 9" xfId="0"/>
    <cellStyle name="titulos 3 12 5" xfId="0"/>
    <cellStyle name="titulos 3 12 5 2" xfId="0"/>
    <cellStyle name="titulos 3 12 5 2 2" xfId="0"/>
    <cellStyle name="titulos 3 12 5 2 3" xfId="0"/>
    <cellStyle name="titulos 3 12 5 2 4" xfId="0"/>
    <cellStyle name="titulos 3 12 5 2 5" xfId="0"/>
    <cellStyle name="titulos 3 12 5 2 6" xfId="0"/>
    <cellStyle name="titulos 3 12 5 2 7" xfId="0"/>
    <cellStyle name="titulos 3 12 5 2 8" xfId="0"/>
    <cellStyle name="titulos 3 12 5 3" xfId="0"/>
    <cellStyle name="titulos 3 12 5 4" xfId="0"/>
    <cellStyle name="titulos 3 12 5 5" xfId="0"/>
    <cellStyle name="titulos 3 12 5 6" xfId="0"/>
    <cellStyle name="titulos 3 12 5 7" xfId="0"/>
    <cellStyle name="titulos 3 12 5 8" xfId="0"/>
    <cellStyle name="titulos 3 12 5 9" xfId="0"/>
    <cellStyle name="titulos 3 12 6" xfId="0"/>
    <cellStyle name="titulos 3 12 6 2" xfId="0"/>
    <cellStyle name="titulos 3 12 6 3" xfId="0"/>
    <cellStyle name="titulos 3 12 6 4" xfId="0"/>
    <cellStyle name="titulos 3 12 6 5" xfId="0"/>
    <cellStyle name="titulos 3 12 6 6" xfId="0"/>
    <cellStyle name="titulos 3 12 6 7" xfId="0"/>
    <cellStyle name="titulos 3 12 6 8" xfId="0"/>
    <cellStyle name="titulos 3 12 7" xfId="0"/>
    <cellStyle name="titulos 3 12 8" xfId="0"/>
    <cellStyle name="titulos 3 12 9" xfId="0"/>
    <cellStyle name="titulos 3 13" xfId="0"/>
    <cellStyle name="titulos 3 13 10" xfId="0"/>
    <cellStyle name="titulos 3 13 2" xfId="0"/>
    <cellStyle name="titulos 3 13 2 2" xfId="0"/>
    <cellStyle name="titulos 3 13 2 2 2" xfId="0"/>
    <cellStyle name="titulos 3 13 2 2 3" xfId="0"/>
    <cellStyle name="titulos 3 13 2 2 4" xfId="0"/>
    <cellStyle name="titulos 3 13 2 2 5" xfId="0"/>
    <cellStyle name="titulos 3 13 2 2 6" xfId="0"/>
    <cellStyle name="titulos 3 13 2 2 7" xfId="0"/>
    <cellStyle name="titulos 3 13 2 2 8" xfId="0"/>
    <cellStyle name="titulos 3 13 2 3" xfId="0"/>
    <cellStyle name="titulos 3 13 2 4" xfId="0"/>
    <cellStyle name="titulos 3 13 2 5" xfId="0"/>
    <cellStyle name="titulos 3 13 2 6" xfId="0"/>
    <cellStyle name="titulos 3 13 2 7" xfId="0"/>
    <cellStyle name="titulos 3 13 2 8" xfId="0"/>
    <cellStyle name="titulos 3 13 2 9" xfId="0"/>
    <cellStyle name="titulos 3 13 3" xfId="0"/>
    <cellStyle name="titulos 3 13 3 2" xfId="0"/>
    <cellStyle name="titulos 3 13 3 3" xfId="0"/>
    <cellStyle name="titulos 3 13 3 4" xfId="0"/>
    <cellStyle name="titulos 3 13 3 5" xfId="0"/>
    <cellStyle name="titulos 3 13 3 6" xfId="0"/>
    <cellStyle name="titulos 3 13 3 7" xfId="0"/>
    <cellStyle name="titulos 3 13 3 8" xfId="0"/>
    <cellStyle name="titulos 3 13 4" xfId="0"/>
    <cellStyle name="titulos 3 13 5" xfId="0"/>
    <cellStyle name="titulos 3 13 6" xfId="0"/>
    <cellStyle name="titulos 3 13 7" xfId="0"/>
    <cellStyle name="titulos 3 13 8" xfId="0"/>
    <cellStyle name="titulos 3 13 9" xfId="0"/>
    <cellStyle name="titulos 3 14" xfId="0"/>
    <cellStyle name="titulos 3 14 10" xfId="0"/>
    <cellStyle name="titulos 3 14 2" xfId="0"/>
    <cellStyle name="titulos 3 14 2 2" xfId="0"/>
    <cellStyle name="titulos 3 14 2 2 2" xfId="0"/>
    <cellStyle name="titulos 3 14 2 2 3" xfId="0"/>
    <cellStyle name="titulos 3 14 2 2 4" xfId="0"/>
    <cellStyle name="titulos 3 14 2 2 5" xfId="0"/>
    <cellStyle name="titulos 3 14 2 2 6" xfId="0"/>
    <cellStyle name="titulos 3 14 2 2 7" xfId="0"/>
    <cellStyle name="titulos 3 14 2 2 8" xfId="0"/>
    <cellStyle name="titulos 3 14 2 3" xfId="0"/>
    <cellStyle name="titulos 3 14 2 4" xfId="0"/>
    <cellStyle name="titulos 3 14 2 5" xfId="0"/>
    <cellStyle name="titulos 3 14 2 6" xfId="0"/>
    <cellStyle name="titulos 3 14 2 7" xfId="0"/>
    <cellStyle name="titulos 3 14 2 8" xfId="0"/>
    <cellStyle name="titulos 3 14 2 9" xfId="0"/>
    <cellStyle name="titulos 3 14 3" xfId="0"/>
    <cellStyle name="titulos 3 14 3 2" xfId="0"/>
    <cellStyle name="titulos 3 14 3 3" xfId="0"/>
    <cellStyle name="titulos 3 14 3 4" xfId="0"/>
    <cellStyle name="titulos 3 14 3 5" xfId="0"/>
    <cellStyle name="titulos 3 14 3 6" xfId="0"/>
    <cellStyle name="titulos 3 14 3 7" xfId="0"/>
    <cellStyle name="titulos 3 14 3 8" xfId="0"/>
    <cellStyle name="titulos 3 14 4" xfId="0"/>
    <cellStyle name="titulos 3 14 5" xfId="0"/>
    <cellStyle name="titulos 3 14 6" xfId="0"/>
    <cellStyle name="titulos 3 14 7" xfId="0"/>
    <cellStyle name="titulos 3 14 8" xfId="0"/>
    <cellStyle name="titulos 3 14 9" xfId="0"/>
    <cellStyle name="titulos 3 15" xfId="0"/>
    <cellStyle name="titulos 3 15 10" xfId="0"/>
    <cellStyle name="titulos 3 15 2" xfId="0"/>
    <cellStyle name="titulos 3 15 2 2" xfId="0"/>
    <cellStyle name="titulos 3 15 2 2 2" xfId="0"/>
    <cellStyle name="titulos 3 15 2 2 3" xfId="0"/>
    <cellStyle name="titulos 3 15 2 2 4" xfId="0"/>
    <cellStyle name="titulos 3 15 2 2 5" xfId="0"/>
    <cellStyle name="titulos 3 15 2 2 6" xfId="0"/>
    <cellStyle name="titulos 3 15 2 2 7" xfId="0"/>
    <cellStyle name="titulos 3 15 2 2 8" xfId="0"/>
    <cellStyle name="titulos 3 15 2 3" xfId="0"/>
    <cellStyle name="titulos 3 15 2 4" xfId="0"/>
    <cellStyle name="titulos 3 15 2 5" xfId="0"/>
    <cellStyle name="titulos 3 15 2 6" xfId="0"/>
    <cellStyle name="titulos 3 15 2 7" xfId="0"/>
    <cellStyle name="titulos 3 15 2 8" xfId="0"/>
    <cellStyle name="titulos 3 15 2 9" xfId="0"/>
    <cellStyle name="titulos 3 15 3" xfId="0"/>
    <cellStyle name="titulos 3 15 3 2" xfId="0"/>
    <cellStyle name="titulos 3 15 3 3" xfId="0"/>
    <cellStyle name="titulos 3 15 3 4" xfId="0"/>
    <cellStyle name="titulos 3 15 3 5" xfId="0"/>
    <cellStyle name="titulos 3 15 3 6" xfId="0"/>
    <cellStyle name="titulos 3 15 3 7" xfId="0"/>
    <cellStyle name="titulos 3 15 3 8" xfId="0"/>
    <cellStyle name="titulos 3 15 4" xfId="0"/>
    <cellStyle name="titulos 3 15 5" xfId="0"/>
    <cellStyle name="titulos 3 15 6" xfId="0"/>
    <cellStyle name="titulos 3 15 7" xfId="0"/>
    <cellStyle name="titulos 3 15 8" xfId="0"/>
    <cellStyle name="titulos 3 15 9" xfId="0"/>
    <cellStyle name="titulos 3 16" xfId="0"/>
    <cellStyle name="titulos 3 16 2" xfId="0"/>
    <cellStyle name="titulos 3 16 2 2" xfId="0"/>
    <cellStyle name="titulos 3 16 2 3" xfId="0"/>
    <cellStyle name="titulos 3 16 2 4" xfId="0"/>
    <cellStyle name="titulos 3 16 2 5" xfId="0"/>
    <cellStyle name="titulos 3 16 2 6" xfId="0"/>
    <cellStyle name="titulos 3 16 2 7" xfId="0"/>
    <cellStyle name="titulos 3 16 2 8" xfId="0"/>
    <cellStyle name="titulos 3 16 3" xfId="0"/>
    <cellStyle name="titulos 3 16 4" xfId="0"/>
    <cellStyle name="titulos 3 16 5" xfId="0"/>
    <cellStyle name="titulos 3 16 6" xfId="0"/>
    <cellStyle name="titulos 3 16 7" xfId="0"/>
    <cellStyle name="titulos 3 16 8" xfId="0"/>
    <cellStyle name="titulos 3 16 9" xfId="0"/>
    <cellStyle name="titulos 3 17" xfId="0"/>
    <cellStyle name="titulos 3 17 2" xfId="0"/>
    <cellStyle name="titulos 3 17 3" xfId="0"/>
    <cellStyle name="titulos 3 17 4" xfId="0"/>
    <cellStyle name="titulos 3 17 5" xfId="0"/>
    <cellStyle name="titulos 3 17 6" xfId="0"/>
    <cellStyle name="titulos 3 17 7" xfId="0"/>
    <cellStyle name="titulos 3 17 8" xfId="0"/>
    <cellStyle name="titulos 3 17 9" xfId="0"/>
    <cellStyle name="titulos 3 18" xfId="0"/>
    <cellStyle name="titulos 3 19" xfId="0"/>
    <cellStyle name="titulos 3 2" xfId="0"/>
    <cellStyle name="titulos 3 2 10" xfId="0"/>
    <cellStyle name="titulos 3 2 11" xfId="0"/>
    <cellStyle name="titulos 3 2 12" xfId="0"/>
    <cellStyle name="titulos 3 2 13" xfId="0"/>
    <cellStyle name="titulos 3 2 2" xfId="0"/>
    <cellStyle name="titulos 3 2 2 10" xfId="0"/>
    <cellStyle name="titulos 3 2 2 2" xfId="0"/>
    <cellStyle name="titulos 3 2 2 2 2" xfId="0"/>
    <cellStyle name="titulos 3 2 2 2 2 2" xfId="0"/>
    <cellStyle name="titulos 3 2 2 2 2 3" xfId="0"/>
    <cellStyle name="titulos 3 2 2 2 2 4" xfId="0"/>
    <cellStyle name="titulos 3 2 2 2 2 5" xfId="0"/>
    <cellStyle name="titulos 3 2 2 2 2 6" xfId="0"/>
    <cellStyle name="titulos 3 2 2 2 2 7" xfId="0"/>
    <cellStyle name="titulos 3 2 2 2 2 8" xfId="0"/>
    <cellStyle name="titulos 3 2 2 2 3" xfId="0"/>
    <cellStyle name="titulos 3 2 2 2 4" xfId="0"/>
    <cellStyle name="titulos 3 2 2 2 5" xfId="0"/>
    <cellStyle name="titulos 3 2 2 2 6" xfId="0"/>
    <cellStyle name="titulos 3 2 2 2 7" xfId="0"/>
    <cellStyle name="titulos 3 2 2 2 8" xfId="0"/>
    <cellStyle name="titulos 3 2 2 2 9" xfId="0"/>
    <cellStyle name="titulos 3 2 2 3" xfId="0"/>
    <cellStyle name="titulos 3 2 2 3 2" xfId="0"/>
    <cellStyle name="titulos 3 2 2 3 3" xfId="0"/>
    <cellStyle name="titulos 3 2 2 3 4" xfId="0"/>
    <cellStyle name="titulos 3 2 2 3 5" xfId="0"/>
    <cellStyle name="titulos 3 2 2 3 6" xfId="0"/>
    <cellStyle name="titulos 3 2 2 3 7" xfId="0"/>
    <cellStyle name="titulos 3 2 2 3 8" xfId="0"/>
    <cellStyle name="titulos 3 2 2 4" xfId="0"/>
    <cellStyle name="titulos 3 2 2 5" xfId="0"/>
    <cellStyle name="titulos 3 2 2 6" xfId="0"/>
    <cellStyle name="titulos 3 2 2 7" xfId="0"/>
    <cellStyle name="titulos 3 2 2 8" xfId="0"/>
    <cellStyle name="titulos 3 2 2 9" xfId="0"/>
    <cellStyle name="titulos 3 2 3" xfId="0"/>
    <cellStyle name="titulos 3 2 3 10" xfId="0"/>
    <cellStyle name="titulos 3 2 3 2" xfId="0"/>
    <cellStyle name="titulos 3 2 3 2 2" xfId="0"/>
    <cellStyle name="titulos 3 2 3 2 2 2" xfId="0"/>
    <cellStyle name="titulos 3 2 3 2 2 3" xfId="0"/>
    <cellStyle name="titulos 3 2 3 2 2 4" xfId="0"/>
    <cellStyle name="titulos 3 2 3 2 2 5" xfId="0"/>
    <cellStyle name="titulos 3 2 3 2 2 6" xfId="0"/>
    <cellStyle name="titulos 3 2 3 2 2 7" xfId="0"/>
    <cellStyle name="titulos 3 2 3 2 2 8" xfId="0"/>
    <cellStyle name="titulos 3 2 3 2 3" xfId="0"/>
    <cellStyle name="titulos 3 2 3 2 4" xfId="0"/>
    <cellStyle name="titulos 3 2 3 2 5" xfId="0"/>
    <cellStyle name="titulos 3 2 3 2 6" xfId="0"/>
    <cellStyle name="titulos 3 2 3 2 7" xfId="0"/>
    <cellStyle name="titulos 3 2 3 2 8" xfId="0"/>
    <cellStyle name="titulos 3 2 3 2 9" xfId="0"/>
    <cellStyle name="titulos 3 2 3 3" xfId="0"/>
    <cellStyle name="titulos 3 2 3 3 2" xfId="0"/>
    <cellStyle name="titulos 3 2 3 3 3" xfId="0"/>
    <cellStyle name="titulos 3 2 3 3 4" xfId="0"/>
    <cellStyle name="titulos 3 2 3 3 5" xfId="0"/>
    <cellStyle name="titulos 3 2 3 3 6" xfId="0"/>
    <cellStyle name="titulos 3 2 3 3 7" xfId="0"/>
    <cellStyle name="titulos 3 2 3 3 8" xfId="0"/>
    <cellStyle name="titulos 3 2 3 4" xfId="0"/>
    <cellStyle name="titulos 3 2 3 5" xfId="0"/>
    <cellStyle name="titulos 3 2 3 6" xfId="0"/>
    <cellStyle name="titulos 3 2 3 7" xfId="0"/>
    <cellStyle name="titulos 3 2 3 8" xfId="0"/>
    <cellStyle name="titulos 3 2 3 9" xfId="0"/>
    <cellStyle name="titulos 3 2 4" xfId="0"/>
    <cellStyle name="titulos 3 2 4 10" xfId="0"/>
    <cellStyle name="titulos 3 2 4 2" xfId="0"/>
    <cellStyle name="titulos 3 2 4 2 2" xfId="0"/>
    <cellStyle name="titulos 3 2 4 2 2 2" xfId="0"/>
    <cellStyle name="titulos 3 2 4 2 2 3" xfId="0"/>
    <cellStyle name="titulos 3 2 4 2 2 4" xfId="0"/>
    <cellStyle name="titulos 3 2 4 2 2 5" xfId="0"/>
    <cellStyle name="titulos 3 2 4 2 2 6" xfId="0"/>
    <cellStyle name="titulos 3 2 4 2 2 7" xfId="0"/>
    <cellStyle name="titulos 3 2 4 2 2 8" xfId="0"/>
    <cellStyle name="titulos 3 2 4 2 3" xfId="0"/>
    <cellStyle name="titulos 3 2 4 2 4" xfId="0"/>
    <cellStyle name="titulos 3 2 4 2 5" xfId="0"/>
    <cellStyle name="titulos 3 2 4 2 6" xfId="0"/>
    <cellStyle name="titulos 3 2 4 2 7" xfId="0"/>
    <cellStyle name="titulos 3 2 4 2 8" xfId="0"/>
    <cellStyle name="titulos 3 2 4 2 9" xfId="0"/>
    <cellStyle name="titulos 3 2 4 3" xfId="0"/>
    <cellStyle name="titulos 3 2 4 3 2" xfId="0"/>
    <cellStyle name="titulos 3 2 4 3 3" xfId="0"/>
    <cellStyle name="titulos 3 2 4 3 4" xfId="0"/>
    <cellStyle name="titulos 3 2 4 3 5" xfId="0"/>
    <cellStyle name="titulos 3 2 4 3 6" xfId="0"/>
    <cellStyle name="titulos 3 2 4 3 7" xfId="0"/>
    <cellStyle name="titulos 3 2 4 3 8" xfId="0"/>
    <cellStyle name="titulos 3 2 4 4" xfId="0"/>
    <cellStyle name="titulos 3 2 4 5" xfId="0"/>
    <cellStyle name="titulos 3 2 4 6" xfId="0"/>
    <cellStyle name="titulos 3 2 4 7" xfId="0"/>
    <cellStyle name="titulos 3 2 4 8" xfId="0"/>
    <cellStyle name="titulos 3 2 4 9" xfId="0"/>
    <cellStyle name="titulos 3 2 5" xfId="0"/>
    <cellStyle name="titulos 3 2 5 2" xfId="0"/>
    <cellStyle name="titulos 3 2 5 2 2" xfId="0"/>
    <cellStyle name="titulos 3 2 5 2 3" xfId="0"/>
    <cellStyle name="titulos 3 2 5 2 4" xfId="0"/>
    <cellStyle name="titulos 3 2 5 2 5" xfId="0"/>
    <cellStyle name="titulos 3 2 5 2 6" xfId="0"/>
    <cellStyle name="titulos 3 2 5 2 7" xfId="0"/>
    <cellStyle name="titulos 3 2 5 2 8" xfId="0"/>
    <cellStyle name="titulos 3 2 5 3" xfId="0"/>
    <cellStyle name="titulos 3 2 5 4" xfId="0"/>
    <cellStyle name="titulos 3 2 5 5" xfId="0"/>
    <cellStyle name="titulos 3 2 5 6" xfId="0"/>
    <cellStyle name="titulos 3 2 5 7" xfId="0"/>
    <cellStyle name="titulos 3 2 5 8" xfId="0"/>
    <cellStyle name="titulos 3 2 5 9" xfId="0"/>
    <cellStyle name="titulos 3 2 6" xfId="0"/>
    <cellStyle name="titulos 3 2 6 2" xfId="0"/>
    <cellStyle name="titulos 3 2 6 3" xfId="0"/>
    <cellStyle name="titulos 3 2 6 4" xfId="0"/>
    <cellStyle name="titulos 3 2 6 5" xfId="0"/>
    <cellStyle name="titulos 3 2 6 6" xfId="0"/>
    <cellStyle name="titulos 3 2 6 7" xfId="0"/>
    <cellStyle name="titulos 3 2 6 8" xfId="0"/>
    <cellStyle name="titulos 3 2 7" xfId="0"/>
    <cellStyle name="titulos 3 2 8" xfId="0"/>
    <cellStyle name="titulos 3 2 9" xfId="0"/>
    <cellStyle name="titulos 3 20" xfId="0"/>
    <cellStyle name="titulos 3 21" xfId="0"/>
    <cellStyle name="titulos 3 22" xfId="0"/>
    <cellStyle name="titulos 3 23" xfId="0"/>
    <cellStyle name="titulos 3 24" xfId="0"/>
    <cellStyle name="titulos 3 2_Itemização Instalações" xfId="0"/>
    <cellStyle name="titulos 3 3" xfId="0"/>
    <cellStyle name="titulos 3 3 10" xfId="0"/>
    <cellStyle name="titulos 3 3 11" xfId="0"/>
    <cellStyle name="titulos 3 3 12" xfId="0"/>
    <cellStyle name="titulos 3 3 13" xfId="0"/>
    <cellStyle name="titulos 3 3 2" xfId="0"/>
    <cellStyle name="titulos 3 3 2 10" xfId="0"/>
    <cellStyle name="titulos 3 3 2 2" xfId="0"/>
    <cellStyle name="titulos 3 3 2 2 2" xfId="0"/>
    <cellStyle name="titulos 3 3 2 2 2 2" xfId="0"/>
    <cellStyle name="titulos 3 3 2 2 2 3" xfId="0"/>
    <cellStyle name="titulos 3 3 2 2 2 4" xfId="0"/>
    <cellStyle name="titulos 3 3 2 2 2 5" xfId="0"/>
    <cellStyle name="titulos 3 3 2 2 2 6" xfId="0"/>
    <cellStyle name="titulos 3 3 2 2 2 7" xfId="0"/>
    <cellStyle name="titulos 3 3 2 2 2 8" xfId="0"/>
    <cellStyle name="titulos 3 3 2 2 3" xfId="0"/>
    <cellStyle name="titulos 3 3 2 2 4" xfId="0"/>
    <cellStyle name="titulos 3 3 2 2 5" xfId="0"/>
    <cellStyle name="titulos 3 3 2 2 6" xfId="0"/>
    <cellStyle name="titulos 3 3 2 2 7" xfId="0"/>
    <cellStyle name="titulos 3 3 2 2 8" xfId="0"/>
    <cellStyle name="titulos 3 3 2 2 9" xfId="0"/>
    <cellStyle name="titulos 3 3 2 3" xfId="0"/>
    <cellStyle name="titulos 3 3 2 3 2" xfId="0"/>
    <cellStyle name="titulos 3 3 2 3 3" xfId="0"/>
    <cellStyle name="titulos 3 3 2 3 4" xfId="0"/>
    <cellStyle name="titulos 3 3 2 3 5" xfId="0"/>
    <cellStyle name="titulos 3 3 2 3 6" xfId="0"/>
    <cellStyle name="titulos 3 3 2 3 7" xfId="0"/>
    <cellStyle name="titulos 3 3 2 3 8" xfId="0"/>
    <cellStyle name="titulos 3 3 2 4" xfId="0"/>
    <cellStyle name="titulos 3 3 2 5" xfId="0"/>
    <cellStyle name="titulos 3 3 2 6" xfId="0"/>
    <cellStyle name="titulos 3 3 2 7" xfId="0"/>
    <cellStyle name="titulos 3 3 2 8" xfId="0"/>
    <cellStyle name="titulos 3 3 2 9" xfId="0"/>
    <cellStyle name="titulos 3 3 3" xfId="0"/>
    <cellStyle name="titulos 3 3 3 10" xfId="0"/>
    <cellStyle name="titulos 3 3 3 2" xfId="0"/>
    <cellStyle name="titulos 3 3 3 2 2" xfId="0"/>
    <cellStyle name="titulos 3 3 3 2 2 2" xfId="0"/>
    <cellStyle name="titulos 3 3 3 2 2 3" xfId="0"/>
    <cellStyle name="titulos 3 3 3 2 2 4" xfId="0"/>
    <cellStyle name="titulos 3 3 3 2 2 5" xfId="0"/>
    <cellStyle name="titulos 3 3 3 2 2 6" xfId="0"/>
    <cellStyle name="titulos 3 3 3 2 2 7" xfId="0"/>
    <cellStyle name="titulos 3 3 3 2 2 8" xfId="0"/>
    <cellStyle name="titulos 3 3 3 2 3" xfId="0"/>
    <cellStyle name="titulos 3 3 3 2 4" xfId="0"/>
    <cellStyle name="titulos 3 3 3 2 5" xfId="0"/>
    <cellStyle name="titulos 3 3 3 2 6" xfId="0"/>
    <cellStyle name="titulos 3 3 3 2 7" xfId="0"/>
    <cellStyle name="titulos 3 3 3 2 8" xfId="0"/>
    <cellStyle name="titulos 3 3 3 2 9" xfId="0"/>
    <cellStyle name="titulos 3 3 3 3" xfId="0"/>
    <cellStyle name="titulos 3 3 3 3 2" xfId="0"/>
    <cellStyle name="titulos 3 3 3 3 3" xfId="0"/>
    <cellStyle name="titulos 3 3 3 3 4" xfId="0"/>
    <cellStyle name="titulos 3 3 3 3 5" xfId="0"/>
    <cellStyle name="titulos 3 3 3 3 6" xfId="0"/>
    <cellStyle name="titulos 3 3 3 3 7" xfId="0"/>
    <cellStyle name="titulos 3 3 3 3 8" xfId="0"/>
    <cellStyle name="titulos 3 3 3 4" xfId="0"/>
    <cellStyle name="titulos 3 3 3 5" xfId="0"/>
    <cellStyle name="titulos 3 3 3 6" xfId="0"/>
    <cellStyle name="titulos 3 3 3 7" xfId="0"/>
    <cellStyle name="titulos 3 3 3 8" xfId="0"/>
    <cellStyle name="titulos 3 3 3 9" xfId="0"/>
    <cellStyle name="titulos 3 3 4" xfId="0"/>
    <cellStyle name="titulos 3 3 4 10" xfId="0"/>
    <cellStyle name="titulos 3 3 4 2" xfId="0"/>
    <cellStyle name="titulos 3 3 4 2 2" xfId="0"/>
    <cellStyle name="titulos 3 3 4 2 2 2" xfId="0"/>
    <cellStyle name="titulos 3 3 4 2 2 3" xfId="0"/>
    <cellStyle name="titulos 3 3 4 2 2 4" xfId="0"/>
    <cellStyle name="titulos 3 3 4 2 2 5" xfId="0"/>
    <cellStyle name="titulos 3 3 4 2 2 6" xfId="0"/>
    <cellStyle name="titulos 3 3 4 2 2 7" xfId="0"/>
    <cellStyle name="titulos 3 3 4 2 2 8" xfId="0"/>
    <cellStyle name="titulos 3 3 4 2 3" xfId="0"/>
    <cellStyle name="titulos 3 3 4 2 4" xfId="0"/>
    <cellStyle name="titulos 3 3 4 2 5" xfId="0"/>
    <cellStyle name="titulos 3 3 4 2 6" xfId="0"/>
    <cellStyle name="titulos 3 3 4 2 7" xfId="0"/>
    <cellStyle name="titulos 3 3 4 2 8" xfId="0"/>
    <cellStyle name="titulos 3 3 4 2 9" xfId="0"/>
    <cellStyle name="titulos 3 3 4 3" xfId="0"/>
    <cellStyle name="titulos 3 3 4 3 2" xfId="0"/>
    <cellStyle name="titulos 3 3 4 3 3" xfId="0"/>
    <cellStyle name="titulos 3 3 4 3 4" xfId="0"/>
    <cellStyle name="titulos 3 3 4 3 5" xfId="0"/>
    <cellStyle name="titulos 3 3 4 3 6" xfId="0"/>
    <cellStyle name="titulos 3 3 4 3 7" xfId="0"/>
    <cellStyle name="titulos 3 3 4 3 8" xfId="0"/>
    <cellStyle name="titulos 3 3 4 4" xfId="0"/>
    <cellStyle name="titulos 3 3 4 5" xfId="0"/>
    <cellStyle name="titulos 3 3 4 6" xfId="0"/>
    <cellStyle name="titulos 3 3 4 7" xfId="0"/>
    <cellStyle name="titulos 3 3 4 8" xfId="0"/>
    <cellStyle name="titulos 3 3 4 9" xfId="0"/>
    <cellStyle name="titulos 3 3 5" xfId="0"/>
    <cellStyle name="titulos 3 3 5 2" xfId="0"/>
    <cellStyle name="titulos 3 3 5 2 2" xfId="0"/>
    <cellStyle name="titulos 3 3 5 2 3" xfId="0"/>
    <cellStyle name="titulos 3 3 5 2 4" xfId="0"/>
    <cellStyle name="titulos 3 3 5 2 5" xfId="0"/>
    <cellStyle name="titulos 3 3 5 2 6" xfId="0"/>
    <cellStyle name="titulos 3 3 5 2 7" xfId="0"/>
    <cellStyle name="titulos 3 3 5 2 8" xfId="0"/>
    <cellStyle name="titulos 3 3 5 3" xfId="0"/>
    <cellStyle name="titulos 3 3 5 4" xfId="0"/>
    <cellStyle name="titulos 3 3 5 5" xfId="0"/>
    <cellStyle name="titulos 3 3 5 6" xfId="0"/>
    <cellStyle name="titulos 3 3 5 7" xfId="0"/>
    <cellStyle name="titulos 3 3 5 8" xfId="0"/>
    <cellStyle name="titulos 3 3 5 9" xfId="0"/>
    <cellStyle name="titulos 3 3 6" xfId="0"/>
    <cellStyle name="titulos 3 3 6 2" xfId="0"/>
    <cellStyle name="titulos 3 3 6 3" xfId="0"/>
    <cellStyle name="titulos 3 3 6 4" xfId="0"/>
    <cellStyle name="titulos 3 3 6 5" xfId="0"/>
    <cellStyle name="titulos 3 3 6 6" xfId="0"/>
    <cellStyle name="titulos 3 3 6 7" xfId="0"/>
    <cellStyle name="titulos 3 3 6 8" xfId="0"/>
    <cellStyle name="titulos 3 3 7" xfId="0"/>
    <cellStyle name="titulos 3 3 8" xfId="0"/>
    <cellStyle name="titulos 3 3 9" xfId="0"/>
    <cellStyle name="titulos 3 3_Itemização Instalações" xfId="0"/>
    <cellStyle name="titulos 3 4" xfId="0"/>
    <cellStyle name="titulos 3 4 10" xfId="0"/>
    <cellStyle name="titulos 3 4 11" xfId="0"/>
    <cellStyle name="titulos 3 4 12" xfId="0"/>
    <cellStyle name="titulos 3 4 13" xfId="0"/>
    <cellStyle name="titulos 3 4 2" xfId="0"/>
    <cellStyle name="titulos 3 4 2 10" xfId="0"/>
    <cellStyle name="titulos 3 4 2 2" xfId="0"/>
    <cellStyle name="titulos 3 4 2 2 2" xfId="0"/>
    <cellStyle name="titulos 3 4 2 2 2 2" xfId="0"/>
    <cellStyle name="titulos 3 4 2 2 2 3" xfId="0"/>
    <cellStyle name="titulos 3 4 2 2 2 4" xfId="0"/>
    <cellStyle name="titulos 3 4 2 2 2 5" xfId="0"/>
    <cellStyle name="titulos 3 4 2 2 2 6" xfId="0"/>
    <cellStyle name="titulos 3 4 2 2 2 7" xfId="0"/>
    <cellStyle name="titulos 3 4 2 2 2 8" xfId="0"/>
    <cellStyle name="titulos 3 4 2 2 3" xfId="0"/>
    <cellStyle name="titulos 3 4 2 2 4" xfId="0"/>
    <cellStyle name="titulos 3 4 2 2 5" xfId="0"/>
    <cellStyle name="titulos 3 4 2 2 6" xfId="0"/>
    <cellStyle name="titulos 3 4 2 2 7" xfId="0"/>
    <cellStyle name="titulos 3 4 2 2 8" xfId="0"/>
    <cellStyle name="titulos 3 4 2 2 9" xfId="0"/>
    <cellStyle name="titulos 3 4 2 3" xfId="0"/>
    <cellStyle name="titulos 3 4 2 3 2" xfId="0"/>
    <cellStyle name="titulos 3 4 2 3 3" xfId="0"/>
    <cellStyle name="titulos 3 4 2 3 4" xfId="0"/>
    <cellStyle name="titulos 3 4 2 3 5" xfId="0"/>
    <cellStyle name="titulos 3 4 2 3 6" xfId="0"/>
    <cellStyle name="titulos 3 4 2 3 7" xfId="0"/>
    <cellStyle name="titulos 3 4 2 3 8" xfId="0"/>
    <cellStyle name="titulos 3 4 2 4" xfId="0"/>
    <cellStyle name="titulos 3 4 2 5" xfId="0"/>
    <cellStyle name="titulos 3 4 2 6" xfId="0"/>
    <cellStyle name="titulos 3 4 2 7" xfId="0"/>
    <cellStyle name="titulos 3 4 2 8" xfId="0"/>
    <cellStyle name="titulos 3 4 2 9" xfId="0"/>
    <cellStyle name="titulos 3 4 3" xfId="0"/>
    <cellStyle name="titulos 3 4 3 10" xfId="0"/>
    <cellStyle name="titulos 3 4 3 2" xfId="0"/>
    <cellStyle name="titulos 3 4 3 2 2" xfId="0"/>
    <cellStyle name="titulos 3 4 3 2 2 2" xfId="0"/>
    <cellStyle name="titulos 3 4 3 2 2 3" xfId="0"/>
    <cellStyle name="titulos 3 4 3 2 2 4" xfId="0"/>
    <cellStyle name="titulos 3 4 3 2 2 5" xfId="0"/>
    <cellStyle name="titulos 3 4 3 2 2 6" xfId="0"/>
    <cellStyle name="titulos 3 4 3 2 2 7" xfId="0"/>
    <cellStyle name="titulos 3 4 3 2 2 8" xfId="0"/>
    <cellStyle name="titulos 3 4 3 2 3" xfId="0"/>
    <cellStyle name="titulos 3 4 3 2 4" xfId="0"/>
    <cellStyle name="titulos 3 4 3 2 5" xfId="0"/>
    <cellStyle name="titulos 3 4 3 2 6" xfId="0"/>
    <cellStyle name="titulos 3 4 3 2 7" xfId="0"/>
    <cellStyle name="titulos 3 4 3 2 8" xfId="0"/>
    <cellStyle name="titulos 3 4 3 2 9" xfId="0"/>
    <cellStyle name="titulos 3 4 3 3" xfId="0"/>
    <cellStyle name="titulos 3 4 3 3 2" xfId="0"/>
    <cellStyle name="titulos 3 4 3 3 3" xfId="0"/>
    <cellStyle name="titulos 3 4 3 3 4" xfId="0"/>
    <cellStyle name="titulos 3 4 3 3 5" xfId="0"/>
    <cellStyle name="titulos 3 4 3 3 6" xfId="0"/>
    <cellStyle name="titulos 3 4 3 3 7" xfId="0"/>
    <cellStyle name="titulos 3 4 3 3 8" xfId="0"/>
    <cellStyle name="titulos 3 4 3 4" xfId="0"/>
    <cellStyle name="titulos 3 4 3 5" xfId="0"/>
    <cellStyle name="titulos 3 4 3 6" xfId="0"/>
    <cellStyle name="titulos 3 4 3 7" xfId="0"/>
    <cellStyle name="titulos 3 4 3 8" xfId="0"/>
    <cellStyle name="titulos 3 4 3 9" xfId="0"/>
    <cellStyle name="titulos 3 4 4" xfId="0"/>
    <cellStyle name="titulos 3 4 4 10" xfId="0"/>
    <cellStyle name="titulos 3 4 4 2" xfId="0"/>
    <cellStyle name="titulos 3 4 4 2 2" xfId="0"/>
    <cellStyle name="titulos 3 4 4 2 2 2" xfId="0"/>
    <cellStyle name="titulos 3 4 4 2 2 3" xfId="0"/>
    <cellStyle name="titulos 3 4 4 2 2 4" xfId="0"/>
    <cellStyle name="titulos 3 4 4 2 2 5" xfId="0"/>
    <cellStyle name="titulos 3 4 4 2 2 6" xfId="0"/>
    <cellStyle name="titulos 3 4 4 2 2 7" xfId="0"/>
    <cellStyle name="titulos 3 4 4 2 2 8" xfId="0"/>
    <cellStyle name="titulos 3 4 4 2 3" xfId="0"/>
    <cellStyle name="titulos 3 4 4 2 4" xfId="0"/>
    <cellStyle name="titulos 3 4 4 2 5" xfId="0"/>
    <cellStyle name="titulos 3 4 4 2 6" xfId="0"/>
    <cellStyle name="titulos 3 4 4 2 7" xfId="0"/>
    <cellStyle name="titulos 3 4 4 2 8" xfId="0"/>
    <cellStyle name="titulos 3 4 4 2 9" xfId="0"/>
    <cellStyle name="titulos 3 4 4 3" xfId="0"/>
    <cellStyle name="titulos 3 4 4 3 2" xfId="0"/>
    <cellStyle name="titulos 3 4 4 3 3" xfId="0"/>
    <cellStyle name="titulos 3 4 4 3 4" xfId="0"/>
    <cellStyle name="titulos 3 4 4 3 5" xfId="0"/>
    <cellStyle name="titulos 3 4 4 3 6" xfId="0"/>
    <cellStyle name="titulos 3 4 4 3 7" xfId="0"/>
    <cellStyle name="titulos 3 4 4 3 8" xfId="0"/>
    <cellStyle name="titulos 3 4 4 4" xfId="0"/>
    <cellStyle name="titulos 3 4 4 5" xfId="0"/>
    <cellStyle name="titulos 3 4 4 6" xfId="0"/>
    <cellStyle name="titulos 3 4 4 7" xfId="0"/>
    <cellStyle name="titulos 3 4 4 8" xfId="0"/>
    <cellStyle name="titulos 3 4 4 9" xfId="0"/>
    <cellStyle name="titulos 3 4 5" xfId="0"/>
    <cellStyle name="titulos 3 4 5 2" xfId="0"/>
    <cellStyle name="titulos 3 4 5 2 2" xfId="0"/>
    <cellStyle name="titulos 3 4 5 2 3" xfId="0"/>
    <cellStyle name="titulos 3 4 5 2 4" xfId="0"/>
    <cellStyle name="titulos 3 4 5 2 5" xfId="0"/>
    <cellStyle name="titulos 3 4 5 2 6" xfId="0"/>
    <cellStyle name="titulos 3 4 5 2 7" xfId="0"/>
    <cellStyle name="titulos 3 4 5 2 8" xfId="0"/>
    <cellStyle name="titulos 3 4 5 3" xfId="0"/>
    <cellStyle name="titulos 3 4 5 4" xfId="0"/>
    <cellStyle name="titulos 3 4 5 5" xfId="0"/>
    <cellStyle name="titulos 3 4 5 6" xfId="0"/>
    <cellStyle name="titulos 3 4 5 7" xfId="0"/>
    <cellStyle name="titulos 3 4 5 8" xfId="0"/>
    <cellStyle name="titulos 3 4 5 9" xfId="0"/>
    <cellStyle name="titulos 3 4 6" xfId="0"/>
    <cellStyle name="titulos 3 4 6 2" xfId="0"/>
    <cellStyle name="titulos 3 4 6 3" xfId="0"/>
    <cellStyle name="titulos 3 4 6 4" xfId="0"/>
    <cellStyle name="titulos 3 4 6 5" xfId="0"/>
    <cellStyle name="titulos 3 4 6 6" xfId="0"/>
    <cellStyle name="titulos 3 4 6 7" xfId="0"/>
    <cellStyle name="titulos 3 4 6 8" xfId="0"/>
    <cellStyle name="titulos 3 4 7" xfId="0"/>
    <cellStyle name="titulos 3 4 8" xfId="0"/>
    <cellStyle name="titulos 3 4 9" xfId="0"/>
    <cellStyle name="titulos 3 4_Itemização Instalações" xfId="0"/>
    <cellStyle name="titulos 3 5" xfId="0"/>
    <cellStyle name="titulos 3 5 10" xfId="0"/>
    <cellStyle name="titulos 3 5 11" xfId="0"/>
    <cellStyle name="titulos 3 5 12" xfId="0"/>
    <cellStyle name="titulos 3 5 13" xfId="0"/>
    <cellStyle name="titulos 3 5 2" xfId="0"/>
    <cellStyle name="titulos 3 5 2 10" xfId="0"/>
    <cellStyle name="titulos 3 5 2 2" xfId="0"/>
    <cellStyle name="titulos 3 5 2 2 2" xfId="0"/>
    <cellStyle name="titulos 3 5 2 2 2 2" xfId="0"/>
    <cellStyle name="titulos 3 5 2 2 2 3" xfId="0"/>
    <cellStyle name="titulos 3 5 2 2 2 4" xfId="0"/>
    <cellStyle name="titulos 3 5 2 2 2 5" xfId="0"/>
    <cellStyle name="titulos 3 5 2 2 2 6" xfId="0"/>
    <cellStyle name="titulos 3 5 2 2 2 7" xfId="0"/>
    <cellStyle name="titulos 3 5 2 2 2 8" xfId="0"/>
    <cellStyle name="titulos 3 5 2 2 3" xfId="0"/>
    <cellStyle name="titulos 3 5 2 2 4" xfId="0"/>
    <cellStyle name="titulos 3 5 2 2 5" xfId="0"/>
    <cellStyle name="titulos 3 5 2 2 6" xfId="0"/>
    <cellStyle name="titulos 3 5 2 2 7" xfId="0"/>
    <cellStyle name="titulos 3 5 2 2 8" xfId="0"/>
    <cellStyle name="titulos 3 5 2 2 9" xfId="0"/>
    <cellStyle name="titulos 3 5 2 3" xfId="0"/>
    <cellStyle name="titulos 3 5 2 3 2" xfId="0"/>
    <cellStyle name="titulos 3 5 2 3 3" xfId="0"/>
    <cellStyle name="titulos 3 5 2 3 4" xfId="0"/>
    <cellStyle name="titulos 3 5 2 3 5" xfId="0"/>
    <cellStyle name="titulos 3 5 2 3 6" xfId="0"/>
    <cellStyle name="titulos 3 5 2 3 7" xfId="0"/>
    <cellStyle name="titulos 3 5 2 3 8" xfId="0"/>
    <cellStyle name="titulos 3 5 2 4" xfId="0"/>
    <cellStyle name="titulos 3 5 2 5" xfId="0"/>
    <cellStyle name="titulos 3 5 2 6" xfId="0"/>
    <cellStyle name="titulos 3 5 2 7" xfId="0"/>
    <cellStyle name="titulos 3 5 2 8" xfId="0"/>
    <cellStyle name="titulos 3 5 2 9" xfId="0"/>
    <cellStyle name="titulos 3 5 3" xfId="0"/>
    <cellStyle name="titulos 3 5 3 10" xfId="0"/>
    <cellStyle name="titulos 3 5 3 2" xfId="0"/>
    <cellStyle name="titulos 3 5 3 2 2" xfId="0"/>
    <cellStyle name="titulos 3 5 3 2 2 2" xfId="0"/>
    <cellStyle name="titulos 3 5 3 2 2 3" xfId="0"/>
    <cellStyle name="titulos 3 5 3 2 2 4" xfId="0"/>
    <cellStyle name="titulos 3 5 3 2 2 5" xfId="0"/>
    <cellStyle name="titulos 3 5 3 2 2 6" xfId="0"/>
    <cellStyle name="titulos 3 5 3 2 2 7" xfId="0"/>
    <cellStyle name="titulos 3 5 3 2 2 8" xfId="0"/>
    <cellStyle name="titulos 3 5 3 2 3" xfId="0"/>
    <cellStyle name="titulos 3 5 3 2 4" xfId="0"/>
    <cellStyle name="titulos 3 5 3 2 5" xfId="0"/>
    <cellStyle name="titulos 3 5 3 2 6" xfId="0"/>
    <cellStyle name="titulos 3 5 3 2 7" xfId="0"/>
    <cellStyle name="titulos 3 5 3 2 8" xfId="0"/>
    <cellStyle name="titulos 3 5 3 2 9" xfId="0"/>
    <cellStyle name="titulos 3 5 3 3" xfId="0"/>
    <cellStyle name="titulos 3 5 3 3 2" xfId="0"/>
    <cellStyle name="titulos 3 5 3 3 3" xfId="0"/>
    <cellStyle name="titulos 3 5 3 3 4" xfId="0"/>
    <cellStyle name="titulos 3 5 3 3 5" xfId="0"/>
    <cellStyle name="titulos 3 5 3 3 6" xfId="0"/>
    <cellStyle name="titulos 3 5 3 3 7" xfId="0"/>
    <cellStyle name="titulos 3 5 3 3 8" xfId="0"/>
    <cellStyle name="titulos 3 5 3 4" xfId="0"/>
    <cellStyle name="titulos 3 5 3 5" xfId="0"/>
    <cellStyle name="titulos 3 5 3 6" xfId="0"/>
    <cellStyle name="titulos 3 5 3 7" xfId="0"/>
    <cellStyle name="titulos 3 5 3 8" xfId="0"/>
    <cellStyle name="titulos 3 5 3 9" xfId="0"/>
    <cellStyle name="titulos 3 5 4" xfId="0"/>
    <cellStyle name="titulos 3 5 4 10" xfId="0"/>
    <cellStyle name="titulos 3 5 4 2" xfId="0"/>
    <cellStyle name="titulos 3 5 4 2 2" xfId="0"/>
    <cellStyle name="titulos 3 5 4 2 2 2" xfId="0"/>
    <cellStyle name="titulos 3 5 4 2 2 3" xfId="0"/>
    <cellStyle name="titulos 3 5 4 2 2 4" xfId="0"/>
    <cellStyle name="titulos 3 5 4 2 2 5" xfId="0"/>
    <cellStyle name="titulos 3 5 4 2 2 6" xfId="0"/>
    <cellStyle name="titulos 3 5 4 2 2 7" xfId="0"/>
    <cellStyle name="titulos 3 5 4 2 2 8" xfId="0"/>
    <cellStyle name="titulos 3 5 4 2 3" xfId="0"/>
    <cellStyle name="titulos 3 5 4 2 4" xfId="0"/>
    <cellStyle name="titulos 3 5 4 2 5" xfId="0"/>
    <cellStyle name="titulos 3 5 4 2 6" xfId="0"/>
    <cellStyle name="titulos 3 5 4 2 7" xfId="0"/>
    <cellStyle name="titulos 3 5 4 2 8" xfId="0"/>
    <cellStyle name="titulos 3 5 4 2 9" xfId="0"/>
    <cellStyle name="titulos 3 5 4 3" xfId="0"/>
    <cellStyle name="titulos 3 5 4 3 2" xfId="0"/>
    <cellStyle name="titulos 3 5 4 3 3" xfId="0"/>
    <cellStyle name="titulos 3 5 4 3 4" xfId="0"/>
    <cellStyle name="titulos 3 5 4 3 5" xfId="0"/>
    <cellStyle name="titulos 3 5 4 3 6" xfId="0"/>
    <cellStyle name="titulos 3 5 4 3 7" xfId="0"/>
    <cellStyle name="titulos 3 5 4 3 8" xfId="0"/>
    <cellStyle name="titulos 3 5 4 4" xfId="0"/>
    <cellStyle name="titulos 3 5 4 5" xfId="0"/>
    <cellStyle name="titulos 3 5 4 6" xfId="0"/>
    <cellStyle name="titulos 3 5 4 7" xfId="0"/>
    <cellStyle name="titulos 3 5 4 8" xfId="0"/>
    <cellStyle name="titulos 3 5 4 9" xfId="0"/>
    <cellStyle name="titulos 3 5 5" xfId="0"/>
    <cellStyle name="titulos 3 5 5 2" xfId="0"/>
    <cellStyle name="titulos 3 5 5 2 2" xfId="0"/>
    <cellStyle name="titulos 3 5 5 2 3" xfId="0"/>
    <cellStyle name="titulos 3 5 5 2 4" xfId="0"/>
    <cellStyle name="titulos 3 5 5 2 5" xfId="0"/>
    <cellStyle name="titulos 3 5 5 2 6" xfId="0"/>
    <cellStyle name="titulos 3 5 5 2 7" xfId="0"/>
    <cellStyle name="titulos 3 5 5 2 8" xfId="0"/>
    <cellStyle name="titulos 3 5 5 3" xfId="0"/>
    <cellStyle name="titulos 3 5 5 4" xfId="0"/>
    <cellStyle name="titulos 3 5 5 5" xfId="0"/>
    <cellStyle name="titulos 3 5 5 6" xfId="0"/>
    <cellStyle name="titulos 3 5 5 7" xfId="0"/>
    <cellStyle name="titulos 3 5 5 8" xfId="0"/>
    <cellStyle name="titulos 3 5 5 9" xfId="0"/>
    <cellStyle name="titulos 3 5 6" xfId="0"/>
    <cellStyle name="titulos 3 5 6 2" xfId="0"/>
    <cellStyle name="titulos 3 5 6 3" xfId="0"/>
    <cellStyle name="titulos 3 5 6 4" xfId="0"/>
    <cellStyle name="titulos 3 5 6 5" xfId="0"/>
    <cellStyle name="titulos 3 5 6 6" xfId="0"/>
    <cellStyle name="titulos 3 5 6 7" xfId="0"/>
    <cellStyle name="titulos 3 5 6 8" xfId="0"/>
    <cellStyle name="titulos 3 5 7" xfId="0"/>
    <cellStyle name="titulos 3 5 8" xfId="0"/>
    <cellStyle name="titulos 3 5 9" xfId="0"/>
    <cellStyle name="titulos 3 5_Itemização Instalações" xfId="0"/>
    <cellStyle name="titulos 3 6" xfId="0"/>
    <cellStyle name="titulos 3 6 10" xfId="0"/>
    <cellStyle name="titulos 3 6 11" xfId="0"/>
    <cellStyle name="titulos 3 6 12" xfId="0"/>
    <cellStyle name="titulos 3 6 13" xfId="0"/>
    <cellStyle name="titulos 3 6 2" xfId="0"/>
    <cellStyle name="titulos 3 6 2 10" xfId="0"/>
    <cellStyle name="titulos 3 6 2 2" xfId="0"/>
    <cellStyle name="titulos 3 6 2 2 2" xfId="0"/>
    <cellStyle name="titulos 3 6 2 2 2 2" xfId="0"/>
    <cellStyle name="titulos 3 6 2 2 2 3" xfId="0"/>
    <cellStyle name="titulos 3 6 2 2 2 4" xfId="0"/>
    <cellStyle name="titulos 3 6 2 2 2 5" xfId="0"/>
    <cellStyle name="titulos 3 6 2 2 2 6" xfId="0"/>
    <cellStyle name="titulos 3 6 2 2 2 7" xfId="0"/>
    <cellStyle name="titulos 3 6 2 2 2 8" xfId="0"/>
    <cellStyle name="titulos 3 6 2 2 3" xfId="0"/>
    <cellStyle name="titulos 3 6 2 2 4" xfId="0"/>
    <cellStyle name="titulos 3 6 2 2 5" xfId="0"/>
    <cellStyle name="titulos 3 6 2 2 6" xfId="0"/>
    <cellStyle name="titulos 3 6 2 2 7" xfId="0"/>
    <cellStyle name="titulos 3 6 2 2 8" xfId="0"/>
    <cellStyle name="titulos 3 6 2 2 9" xfId="0"/>
    <cellStyle name="titulos 3 6 2 3" xfId="0"/>
    <cellStyle name="titulos 3 6 2 3 2" xfId="0"/>
    <cellStyle name="titulos 3 6 2 3 3" xfId="0"/>
    <cellStyle name="titulos 3 6 2 3 4" xfId="0"/>
    <cellStyle name="titulos 3 6 2 3 5" xfId="0"/>
    <cellStyle name="titulos 3 6 2 3 6" xfId="0"/>
    <cellStyle name="titulos 3 6 2 3 7" xfId="0"/>
    <cellStyle name="titulos 3 6 2 3 8" xfId="0"/>
    <cellStyle name="titulos 3 6 2 4" xfId="0"/>
    <cellStyle name="titulos 3 6 2 5" xfId="0"/>
    <cellStyle name="titulos 3 6 2 6" xfId="0"/>
    <cellStyle name="titulos 3 6 2 7" xfId="0"/>
    <cellStyle name="titulos 3 6 2 8" xfId="0"/>
    <cellStyle name="titulos 3 6 2 9" xfId="0"/>
    <cellStyle name="titulos 3 6 3" xfId="0"/>
    <cellStyle name="titulos 3 6 3 10" xfId="0"/>
    <cellStyle name="titulos 3 6 3 2" xfId="0"/>
    <cellStyle name="titulos 3 6 3 2 2" xfId="0"/>
    <cellStyle name="titulos 3 6 3 2 2 2" xfId="0"/>
    <cellStyle name="titulos 3 6 3 2 2 3" xfId="0"/>
    <cellStyle name="titulos 3 6 3 2 2 4" xfId="0"/>
    <cellStyle name="titulos 3 6 3 2 2 5" xfId="0"/>
    <cellStyle name="titulos 3 6 3 2 2 6" xfId="0"/>
    <cellStyle name="titulos 3 6 3 2 2 7" xfId="0"/>
    <cellStyle name="titulos 3 6 3 2 2 8" xfId="0"/>
    <cellStyle name="titulos 3 6 3 2 3" xfId="0"/>
    <cellStyle name="titulos 3 6 3 2 4" xfId="0"/>
    <cellStyle name="titulos 3 6 3 2 5" xfId="0"/>
    <cellStyle name="titulos 3 6 3 2 6" xfId="0"/>
    <cellStyle name="titulos 3 6 3 2 7" xfId="0"/>
    <cellStyle name="titulos 3 6 3 2 8" xfId="0"/>
    <cellStyle name="titulos 3 6 3 2 9" xfId="0"/>
    <cellStyle name="titulos 3 6 3 3" xfId="0"/>
    <cellStyle name="titulos 3 6 3 3 2" xfId="0"/>
    <cellStyle name="titulos 3 6 3 3 3" xfId="0"/>
    <cellStyle name="titulos 3 6 3 3 4" xfId="0"/>
    <cellStyle name="titulos 3 6 3 3 5" xfId="0"/>
    <cellStyle name="titulos 3 6 3 3 6" xfId="0"/>
    <cellStyle name="titulos 3 6 3 3 7" xfId="0"/>
    <cellStyle name="titulos 3 6 3 3 8" xfId="0"/>
    <cellStyle name="titulos 3 6 3 4" xfId="0"/>
    <cellStyle name="titulos 3 6 3 5" xfId="0"/>
    <cellStyle name="titulos 3 6 3 6" xfId="0"/>
    <cellStyle name="titulos 3 6 3 7" xfId="0"/>
    <cellStyle name="titulos 3 6 3 8" xfId="0"/>
    <cellStyle name="titulos 3 6 3 9" xfId="0"/>
    <cellStyle name="titulos 3 6 4" xfId="0"/>
    <cellStyle name="titulos 3 6 4 10" xfId="0"/>
    <cellStyle name="titulos 3 6 4 2" xfId="0"/>
    <cellStyle name="titulos 3 6 4 2 2" xfId="0"/>
    <cellStyle name="titulos 3 6 4 2 2 2" xfId="0"/>
    <cellStyle name="titulos 3 6 4 2 2 3" xfId="0"/>
    <cellStyle name="titulos 3 6 4 2 2 4" xfId="0"/>
    <cellStyle name="titulos 3 6 4 2 2 5" xfId="0"/>
    <cellStyle name="titulos 3 6 4 2 2 6" xfId="0"/>
    <cellStyle name="titulos 3 6 4 2 2 7" xfId="0"/>
    <cellStyle name="titulos 3 6 4 2 2 8" xfId="0"/>
    <cellStyle name="titulos 3 6 4 2 3" xfId="0"/>
    <cellStyle name="titulos 3 6 4 2 4" xfId="0"/>
    <cellStyle name="titulos 3 6 4 2 5" xfId="0"/>
    <cellStyle name="titulos 3 6 4 2 6" xfId="0"/>
    <cellStyle name="titulos 3 6 4 2 7" xfId="0"/>
    <cellStyle name="titulos 3 6 4 2 8" xfId="0"/>
    <cellStyle name="titulos 3 6 4 2 9" xfId="0"/>
    <cellStyle name="titulos 3 6 4 3" xfId="0"/>
    <cellStyle name="titulos 3 6 4 3 2" xfId="0"/>
    <cellStyle name="titulos 3 6 4 3 3" xfId="0"/>
    <cellStyle name="titulos 3 6 4 3 4" xfId="0"/>
    <cellStyle name="titulos 3 6 4 3 5" xfId="0"/>
    <cellStyle name="titulos 3 6 4 3 6" xfId="0"/>
    <cellStyle name="titulos 3 6 4 3 7" xfId="0"/>
    <cellStyle name="titulos 3 6 4 3 8" xfId="0"/>
    <cellStyle name="titulos 3 6 4 4" xfId="0"/>
    <cellStyle name="titulos 3 6 4 5" xfId="0"/>
    <cellStyle name="titulos 3 6 4 6" xfId="0"/>
    <cellStyle name="titulos 3 6 4 7" xfId="0"/>
    <cellStyle name="titulos 3 6 4 8" xfId="0"/>
    <cellStyle name="titulos 3 6 4 9" xfId="0"/>
    <cellStyle name="titulos 3 6 5" xfId="0"/>
    <cellStyle name="titulos 3 6 5 2" xfId="0"/>
    <cellStyle name="titulos 3 6 5 2 2" xfId="0"/>
    <cellStyle name="titulos 3 6 5 2 3" xfId="0"/>
    <cellStyle name="titulos 3 6 5 2 4" xfId="0"/>
    <cellStyle name="titulos 3 6 5 2 5" xfId="0"/>
    <cellStyle name="titulos 3 6 5 2 6" xfId="0"/>
    <cellStyle name="titulos 3 6 5 2 7" xfId="0"/>
    <cellStyle name="titulos 3 6 5 2 8" xfId="0"/>
    <cellStyle name="titulos 3 6 5 3" xfId="0"/>
    <cellStyle name="titulos 3 6 5 4" xfId="0"/>
    <cellStyle name="titulos 3 6 5 5" xfId="0"/>
    <cellStyle name="titulos 3 6 5 6" xfId="0"/>
    <cellStyle name="titulos 3 6 5 7" xfId="0"/>
    <cellStyle name="titulos 3 6 5 8" xfId="0"/>
    <cellStyle name="titulos 3 6 5 9" xfId="0"/>
    <cellStyle name="titulos 3 6 6" xfId="0"/>
    <cellStyle name="titulos 3 6 6 2" xfId="0"/>
    <cellStyle name="titulos 3 6 6 3" xfId="0"/>
    <cellStyle name="titulos 3 6 6 4" xfId="0"/>
    <cellStyle name="titulos 3 6 6 5" xfId="0"/>
    <cellStyle name="titulos 3 6 6 6" xfId="0"/>
    <cellStyle name="titulos 3 6 6 7" xfId="0"/>
    <cellStyle name="titulos 3 6 6 8" xfId="0"/>
    <cellStyle name="titulos 3 6 7" xfId="0"/>
    <cellStyle name="titulos 3 6 8" xfId="0"/>
    <cellStyle name="titulos 3 6 9" xfId="0"/>
    <cellStyle name="titulos 3 6_Itemização Instalações" xfId="0"/>
    <cellStyle name="titulos 3 7" xfId="0"/>
    <cellStyle name="titulos 3 7 10" xfId="0"/>
    <cellStyle name="titulos 3 7 11" xfId="0"/>
    <cellStyle name="titulos 3 7 12" xfId="0"/>
    <cellStyle name="titulos 3 7 13" xfId="0"/>
    <cellStyle name="titulos 3 7 2" xfId="0"/>
    <cellStyle name="titulos 3 7 2 10" xfId="0"/>
    <cellStyle name="titulos 3 7 2 2" xfId="0"/>
    <cellStyle name="titulos 3 7 2 2 2" xfId="0"/>
    <cellStyle name="titulos 3 7 2 2 2 2" xfId="0"/>
    <cellStyle name="titulos 3 7 2 2 2 3" xfId="0"/>
    <cellStyle name="titulos 3 7 2 2 2 4" xfId="0"/>
    <cellStyle name="titulos 3 7 2 2 2 5" xfId="0"/>
    <cellStyle name="titulos 3 7 2 2 2 6" xfId="0"/>
    <cellStyle name="titulos 3 7 2 2 2 7" xfId="0"/>
    <cellStyle name="titulos 3 7 2 2 2 8" xfId="0"/>
    <cellStyle name="titulos 3 7 2 2 3" xfId="0"/>
    <cellStyle name="titulos 3 7 2 2 4" xfId="0"/>
    <cellStyle name="titulos 3 7 2 2 5" xfId="0"/>
    <cellStyle name="titulos 3 7 2 2 6" xfId="0"/>
    <cellStyle name="titulos 3 7 2 2 7" xfId="0"/>
    <cellStyle name="titulos 3 7 2 2 8" xfId="0"/>
    <cellStyle name="titulos 3 7 2 2 9" xfId="0"/>
    <cellStyle name="titulos 3 7 2 3" xfId="0"/>
    <cellStyle name="titulos 3 7 2 3 2" xfId="0"/>
    <cellStyle name="titulos 3 7 2 3 3" xfId="0"/>
    <cellStyle name="titulos 3 7 2 3 4" xfId="0"/>
    <cellStyle name="titulos 3 7 2 3 5" xfId="0"/>
    <cellStyle name="titulos 3 7 2 3 6" xfId="0"/>
    <cellStyle name="titulos 3 7 2 3 7" xfId="0"/>
    <cellStyle name="titulos 3 7 2 3 8" xfId="0"/>
    <cellStyle name="titulos 3 7 2 4" xfId="0"/>
    <cellStyle name="titulos 3 7 2 5" xfId="0"/>
    <cellStyle name="titulos 3 7 2 6" xfId="0"/>
    <cellStyle name="titulos 3 7 2 7" xfId="0"/>
    <cellStyle name="titulos 3 7 2 8" xfId="0"/>
    <cellStyle name="titulos 3 7 2 9" xfId="0"/>
    <cellStyle name="titulos 3 7 3" xfId="0"/>
    <cellStyle name="titulos 3 7 3 10" xfId="0"/>
    <cellStyle name="titulos 3 7 3 2" xfId="0"/>
    <cellStyle name="titulos 3 7 3 2 2" xfId="0"/>
    <cellStyle name="titulos 3 7 3 2 2 2" xfId="0"/>
    <cellStyle name="titulos 3 7 3 2 2 3" xfId="0"/>
    <cellStyle name="titulos 3 7 3 2 2 4" xfId="0"/>
    <cellStyle name="titulos 3 7 3 2 2 5" xfId="0"/>
    <cellStyle name="titulos 3 7 3 2 2 6" xfId="0"/>
    <cellStyle name="titulos 3 7 3 2 2 7" xfId="0"/>
    <cellStyle name="titulos 3 7 3 2 2 8" xfId="0"/>
    <cellStyle name="titulos 3 7 3 2 3" xfId="0"/>
    <cellStyle name="titulos 3 7 3 2 4" xfId="0"/>
    <cellStyle name="titulos 3 7 3 2 5" xfId="0"/>
    <cellStyle name="titulos 3 7 3 2 6" xfId="0"/>
    <cellStyle name="titulos 3 7 3 2 7" xfId="0"/>
    <cellStyle name="titulos 3 7 3 2 8" xfId="0"/>
    <cellStyle name="titulos 3 7 3 2 9" xfId="0"/>
    <cellStyle name="titulos 3 7 3 3" xfId="0"/>
    <cellStyle name="titulos 3 7 3 3 2" xfId="0"/>
    <cellStyle name="titulos 3 7 3 3 3" xfId="0"/>
    <cellStyle name="titulos 3 7 3 3 4" xfId="0"/>
    <cellStyle name="titulos 3 7 3 3 5" xfId="0"/>
    <cellStyle name="titulos 3 7 3 3 6" xfId="0"/>
    <cellStyle name="titulos 3 7 3 3 7" xfId="0"/>
    <cellStyle name="titulos 3 7 3 3 8" xfId="0"/>
    <cellStyle name="titulos 3 7 3 4" xfId="0"/>
    <cellStyle name="titulos 3 7 3 5" xfId="0"/>
    <cellStyle name="titulos 3 7 3 6" xfId="0"/>
    <cellStyle name="titulos 3 7 3 7" xfId="0"/>
    <cellStyle name="titulos 3 7 3 8" xfId="0"/>
    <cellStyle name="titulos 3 7 3 9" xfId="0"/>
    <cellStyle name="titulos 3 7 4" xfId="0"/>
    <cellStyle name="titulos 3 7 4 10" xfId="0"/>
    <cellStyle name="titulos 3 7 4 2" xfId="0"/>
    <cellStyle name="titulos 3 7 4 2 2" xfId="0"/>
    <cellStyle name="titulos 3 7 4 2 2 2" xfId="0"/>
    <cellStyle name="titulos 3 7 4 2 2 3" xfId="0"/>
    <cellStyle name="titulos 3 7 4 2 2 4" xfId="0"/>
    <cellStyle name="titulos 3 7 4 2 2 5" xfId="0"/>
    <cellStyle name="titulos 3 7 4 2 2 6" xfId="0"/>
    <cellStyle name="titulos 3 7 4 2 2 7" xfId="0"/>
    <cellStyle name="titulos 3 7 4 2 2 8" xfId="0"/>
    <cellStyle name="titulos 3 7 4 2 3" xfId="0"/>
    <cellStyle name="titulos 3 7 4 2 4" xfId="0"/>
    <cellStyle name="titulos 3 7 4 2 5" xfId="0"/>
    <cellStyle name="titulos 3 7 4 2 6" xfId="0"/>
    <cellStyle name="titulos 3 7 4 2 7" xfId="0"/>
    <cellStyle name="titulos 3 7 4 2 8" xfId="0"/>
    <cellStyle name="titulos 3 7 4 2 9" xfId="0"/>
    <cellStyle name="titulos 3 7 4 3" xfId="0"/>
    <cellStyle name="titulos 3 7 4 3 2" xfId="0"/>
    <cellStyle name="titulos 3 7 4 3 3" xfId="0"/>
    <cellStyle name="titulos 3 7 4 3 4" xfId="0"/>
    <cellStyle name="titulos 3 7 4 3 5" xfId="0"/>
    <cellStyle name="titulos 3 7 4 3 6" xfId="0"/>
    <cellStyle name="titulos 3 7 4 3 7" xfId="0"/>
    <cellStyle name="titulos 3 7 4 3 8" xfId="0"/>
    <cellStyle name="titulos 3 7 4 4" xfId="0"/>
    <cellStyle name="titulos 3 7 4 5" xfId="0"/>
    <cellStyle name="titulos 3 7 4 6" xfId="0"/>
    <cellStyle name="titulos 3 7 4 7" xfId="0"/>
    <cellStyle name="titulos 3 7 4 8" xfId="0"/>
    <cellStyle name="titulos 3 7 4 9" xfId="0"/>
    <cellStyle name="titulos 3 7 5" xfId="0"/>
    <cellStyle name="titulos 3 7 5 2" xfId="0"/>
    <cellStyle name="titulos 3 7 5 2 2" xfId="0"/>
    <cellStyle name="titulos 3 7 5 2 3" xfId="0"/>
    <cellStyle name="titulos 3 7 5 2 4" xfId="0"/>
    <cellStyle name="titulos 3 7 5 2 5" xfId="0"/>
    <cellStyle name="titulos 3 7 5 2 6" xfId="0"/>
    <cellStyle name="titulos 3 7 5 2 7" xfId="0"/>
    <cellStyle name="titulos 3 7 5 2 8" xfId="0"/>
    <cellStyle name="titulos 3 7 5 3" xfId="0"/>
    <cellStyle name="titulos 3 7 5 4" xfId="0"/>
    <cellStyle name="titulos 3 7 5 5" xfId="0"/>
    <cellStyle name="titulos 3 7 5 6" xfId="0"/>
    <cellStyle name="titulos 3 7 5 7" xfId="0"/>
    <cellStyle name="titulos 3 7 5 8" xfId="0"/>
    <cellStyle name="titulos 3 7 5 9" xfId="0"/>
    <cellStyle name="titulos 3 7 6" xfId="0"/>
    <cellStyle name="titulos 3 7 6 2" xfId="0"/>
    <cellStyle name="titulos 3 7 6 3" xfId="0"/>
    <cellStyle name="titulos 3 7 6 4" xfId="0"/>
    <cellStyle name="titulos 3 7 6 5" xfId="0"/>
    <cellStyle name="titulos 3 7 6 6" xfId="0"/>
    <cellStyle name="titulos 3 7 6 7" xfId="0"/>
    <cellStyle name="titulos 3 7 6 8" xfId="0"/>
    <cellStyle name="titulos 3 7 7" xfId="0"/>
    <cellStyle name="titulos 3 7 8" xfId="0"/>
    <cellStyle name="titulos 3 7 9" xfId="0"/>
    <cellStyle name="titulos 3 7_Itemização Instalações" xfId="0"/>
    <cellStyle name="titulos 3 8" xfId="0"/>
    <cellStyle name="titulos 3 8 10" xfId="0"/>
    <cellStyle name="titulos 3 8 11" xfId="0"/>
    <cellStyle name="titulos 3 8 12" xfId="0"/>
    <cellStyle name="titulos 3 8 13" xfId="0"/>
    <cellStyle name="titulos 3 8 2" xfId="0"/>
    <cellStyle name="titulos 3 8 2 10" xfId="0"/>
    <cellStyle name="titulos 3 8 2 2" xfId="0"/>
    <cellStyle name="titulos 3 8 2 2 2" xfId="0"/>
    <cellStyle name="titulos 3 8 2 2 2 2" xfId="0"/>
    <cellStyle name="titulos 3 8 2 2 2 3" xfId="0"/>
    <cellStyle name="titulos 3 8 2 2 2 4" xfId="0"/>
    <cellStyle name="titulos 3 8 2 2 2 5" xfId="0"/>
    <cellStyle name="titulos 3 8 2 2 2 6" xfId="0"/>
    <cellStyle name="titulos 3 8 2 2 2 7" xfId="0"/>
    <cellStyle name="titulos 3 8 2 2 2 8" xfId="0"/>
    <cellStyle name="titulos 3 8 2 2 3" xfId="0"/>
    <cellStyle name="titulos 3 8 2 2 4" xfId="0"/>
    <cellStyle name="titulos 3 8 2 2 5" xfId="0"/>
    <cellStyle name="titulos 3 8 2 2 6" xfId="0"/>
    <cellStyle name="titulos 3 8 2 2 7" xfId="0"/>
    <cellStyle name="titulos 3 8 2 2 8" xfId="0"/>
    <cellStyle name="titulos 3 8 2 2 9" xfId="0"/>
    <cellStyle name="titulos 3 8 2 3" xfId="0"/>
    <cellStyle name="titulos 3 8 2 3 2" xfId="0"/>
    <cellStyle name="titulos 3 8 2 3 3" xfId="0"/>
    <cellStyle name="titulos 3 8 2 3 4" xfId="0"/>
    <cellStyle name="titulos 3 8 2 3 5" xfId="0"/>
    <cellStyle name="titulos 3 8 2 3 6" xfId="0"/>
    <cellStyle name="titulos 3 8 2 3 7" xfId="0"/>
    <cellStyle name="titulos 3 8 2 3 8" xfId="0"/>
    <cellStyle name="titulos 3 8 2 4" xfId="0"/>
    <cellStyle name="titulos 3 8 2 5" xfId="0"/>
    <cellStyle name="titulos 3 8 2 6" xfId="0"/>
    <cellStyle name="titulos 3 8 2 7" xfId="0"/>
    <cellStyle name="titulos 3 8 2 8" xfId="0"/>
    <cellStyle name="titulos 3 8 2 9" xfId="0"/>
    <cellStyle name="titulos 3 8 3" xfId="0"/>
    <cellStyle name="titulos 3 8 3 10" xfId="0"/>
    <cellStyle name="titulos 3 8 3 2" xfId="0"/>
    <cellStyle name="titulos 3 8 3 2 2" xfId="0"/>
    <cellStyle name="titulos 3 8 3 2 2 2" xfId="0"/>
    <cellStyle name="titulos 3 8 3 2 2 3" xfId="0"/>
    <cellStyle name="titulos 3 8 3 2 2 4" xfId="0"/>
    <cellStyle name="titulos 3 8 3 2 2 5" xfId="0"/>
    <cellStyle name="titulos 3 8 3 2 2 6" xfId="0"/>
    <cellStyle name="titulos 3 8 3 2 2 7" xfId="0"/>
    <cellStyle name="titulos 3 8 3 2 2 8" xfId="0"/>
    <cellStyle name="titulos 3 8 3 2 3" xfId="0"/>
    <cellStyle name="titulos 3 8 3 2 4" xfId="0"/>
    <cellStyle name="titulos 3 8 3 2 5" xfId="0"/>
    <cellStyle name="titulos 3 8 3 2 6" xfId="0"/>
    <cellStyle name="titulos 3 8 3 2 7" xfId="0"/>
    <cellStyle name="titulos 3 8 3 2 8" xfId="0"/>
    <cellStyle name="titulos 3 8 3 2 9" xfId="0"/>
    <cellStyle name="titulos 3 8 3 3" xfId="0"/>
    <cellStyle name="titulos 3 8 3 3 2" xfId="0"/>
    <cellStyle name="titulos 3 8 3 3 3" xfId="0"/>
    <cellStyle name="titulos 3 8 3 3 4" xfId="0"/>
    <cellStyle name="titulos 3 8 3 3 5" xfId="0"/>
    <cellStyle name="titulos 3 8 3 3 6" xfId="0"/>
    <cellStyle name="titulos 3 8 3 3 7" xfId="0"/>
    <cellStyle name="titulos 3 8 3 3 8" xfId="0"/>
    <cellStyle name="titulos 3 8 3 4" xfId="0"/>
    <cellStyle name="titulos 3 8 3 5" xfId="0"/>
    <cellStyle name="titulos 3 8 3 6" xfId="0"/>
    <cellStyle name="titulos 3 8 3 7" xfId="0"/>
    <cellStyle name="titulos 3 8 3 8" xfId="0"/>
    <cellStyle name="titulos 3 8 3 9" xfId="0"/>
    <cellStyle name="titulos 3 8 4" xfId="0"/>
    <cellStyle name="titulos 3 8 4 10" xfId="0"/>
    <cellStyle name="titulos 3 8 4 2" xfId="0"/>
    <cellStyle name="titulos 3 8 4 2 2" xfId="0"/>
    <cellStyle name="titulos 3 8 4 2 2 2" xfId="0"/>
    <cellStyle name="titulos 3 8 4 2 2 3" xfId="0"/>
    <cellStyle name="titulos 3 8 4 2 2 4" xfId="0"/>
    <cellStyle name="titulos 3 8 4 2 2 5" xfId="0"/>
    <cellStyle name="titulos 3 8 4 2 2 6" xfId="0"/>
    <cellStyle name="titulos 3 8 4 2 2 7" xfId="0"/>
    <cellStyle name="titulos 3 8 4 2 2 8" xfId="0"/>
    <cellStyle name="titulos 3 8 4 2 3" xfId="0"/>
    <cellStyle name="titulos 3 8 4 2 4" xfId="0"/>
    <cellStyle name="titulos 3 8 4 2 5" xfId="0"/>
    <cellStyle name="titulos 3 8 4 2 6" xfId="0"/>
    <cellStyle name="titulos 3 8 4 2 7" xfId="0"/>
    <cellStyle name="titulos 3 8 4 2 8" xfId="0"/>
    <cellStyle name="titulos 3 8 4 2 9" xfId="0"/>
    <cellStyle name="titulos 3 8 4 3" xfId="0"/>
    <cellStyle name="titulos 3 8 4 3 2" xfId="0"/>
    <cellStyle name="titulos 3 8 4 3 3" xfId="0"/>
    <cellStyle name="titulos 3 8 4 3 4" xfId="0"/>
    <cellStyle name="titulos 3 8 4 3 5" xfId="0"/>
    <cellStyle name="titulos 3 8 4 3 6" xfId="0"/>
    <cellStyle name="titulos 3 8 4 3 7" xfId="0"/>
    <cellStyle name="titulos 3 8 4 3 8" xfId="0"/>
    <cellStyle name="titulos 3 8 4 4" xfId="0"/>
    <cellStyle name="titulos 3 8 4 5" xfId="0"/>
    <cellStyle name="titulos 3 8 4 6" xfId="0"/>
    <cellStyle name="titulos 3 8 4 7" xfId="0"/>
    <cellStyle name="titulos 3 8 4 8" xfId="0"/>
    <cellStyle name="titulos 3 8 4 9" xfId="0"/>
    <cellStyle name="titulos 3 8 5" xfId="0"/>
    <cellStyle name="titulos 3 8 5 2" xfId="0"/>
    <cellStyle name="titulos 3 8 5 2 2" xfId="0"/>
    <cellStyle name="titulos 3 8 5 2 3" xfId="0"/>
    <cellStyle name="titulos 3 8 5 2 4" xfId="0"/>
    <cellStyle name="titulos 3 8 5 2 5" xfId="0"/>
    <cellStyle name="titulos 3 8 5 2 6" xfId="0"/>
    <cellStyle name="titulos 3 8 5 2 7" xfId="0"/>
    <cellStyle name="titulos 3 8 5 2 8" xfId="0"/>
    <cellStyle name="titulos 3 8 5 3" xfId="0"/>
    <cellStyle name="titulos 3 8 5 4" xfId="0"/>
    <cellStyle name="titulos 3 8 5 5" xfId="0"/>
    <cellStyle name="titulos 3 8 5 6" xfId="0"/>
    <cellStyle name="titulos 3 8 5 7" xfId="0"/>
    <cellStyle name="titulos 3 8 5 8" xfId="0"/>
    <cellStyle name="titulos 3 8 5 9" xfId="0"/>
    <cellStyle name="titulos 3 8 6" xfId="0"/>
    <cellStyle name="titulos 3 8 6 2" xfId="0"/>
    <cellStyle name="titulos 3 8 6 3" xfId="0"/>
    <cellStyle name="titulos 3 8 6 4" xfId="0"/>
    <cellStyle name="titulos 3 8 6 5" xfId="0"/>
    <cellStyle name="titulos 3 8 6 6" xfId="0"/>
    <cellStyle name="titulos 3 8 6 7" xfId="0"/>
    <cellStyle name="titulos 3 8 6 8" xfId="0"/>
    <cellStyle name="titulos 3 8 7" xfId="0"/>
    <cellStyle name="titulos 3 8 8" xfId="0"/>
    <cellStyle name="titulos 3 8 9" xfId="0"/>
    <cellStyle name="titulos 3 8_Itemização Instalações" xfId="0"/>
    <cellStyle name="titulos 3 9" xfId="0"/>
    <cellStyle name="titulos 3 9 10" xfId="0"/>
    <cellStyle name="titulos 3 9 11" xfId="0"/>
    <cellStyle name="titulos 3 9 12" xfId="0"/>
    <cellStyle name="titulos 3 9 13" xfId="0"/>
    <cellStyle name="titulos 3 9 2" xfId="0"/>
    <cellStyle name="titulos 3 9 2 10" xfId="0"/>
    <cellStyle name="titulos 3 9 2 2" xfId="0"/>
    <cellStyle name="titulos 3 9 2 2 2" xfId="0"/>
    <cellStyle name="titulos 3 9 2 2 2 2" xfId="0"/>
    <cellStyle name="titulos 3 9 2 2 2 3" xfId="0"/>
    <cellStyle name="titulos 3 9 2 2 2 4" xfId="0"/>
    <cellStyle name="titulos 3 9 2 2 2 5" xfId="0"/>
    <cellStyle name="titulos 3 9 2 2 2 6" xfId="0"/>
    <cellStyle name="titulos 3 9 2 2 2 7" xfId="0"/>
    <cellStyle name="titulos 3 9 2 2 2 8" xfId="0"/>
    <cellStyle name="titulos 3 9 2 2 3" xfId="0"/>
    <cellStyle name="titulos 3 9 2 2 4" xfId="0"/>
    <cellStyle name="titulos 3 9 2 2 5" xfId="0"/>
    <cellStyle name="titulos 3 9 2 2 6" xfId="0"/>
    <cellStyle name="titulos 3 9 2 2 7" xfId="0"/>
    <cellStyle name="titulos 3 9 2 2 8" xfId="0"/>
    <cellStyle name="titulos 3 9 2 2 9" xfId="0"/>
    <cellStyle name="titulos 3 9 2 3" xfId="0"/>
    <cellStyle name="titulos 3 9 2 3 2" xfId="0"/>
    <cellStyle name="titulos 3 9 2 3 3" xfId="0"/>
    <cellStyle name="titulos 3 9 2 3 4" xfId="0"/>
    <cellStyle name="titulos 3 9 2 3 5" xfId="0"/>
    <cellStyle name="titulos 3 9 2 3 6" xfId="0"/>
    <cellStyle name="titulos 3 9 2 3 7" xfId="0"/>
    <cellStyle name="titulos 3 9 2 3 8" xfId="0"/>
    <cellStyle name="titulos 3 9 2 4" xfId="0"/>
    <cellStyle name="titulos 3 9 2 5" xfId="0"/>
    <cellStyle name="titulos 3 9 2 6" xfId="0"/>
    <cellStyle name="titulos 3 9 2 7" xfId="0"/>
    <cellStyle name="titulos 3 9 2 8" xfId="0"/>
    <cellStyle name="titulos 3 9 2 9" xfId="0"/>
    <cellStyle name="titulos 3 9 3" xfId="0"/>
    <cellStyle name="titulos 3 9 3 10" xfId="0"/>
    <cellStyle name="titulos 3 9 3 2" xfId="0"/>
    <cellStyle name="titulos 3 9 3 2 2" xfId="0"/>
    <cellStyle name="titulos 3 9 3 2 2 2" xfId="0"/>
    <cellStyle name="titulos 3 9 3 2 2 3" xfId="0"/>
    <cellStyle name="titulos 3 9 3 2 2 4" xfId="0"/>
    <cellStyle name="titulos 3 9 3 2 2 5" xfId="0"/>
    <cellStyle name="titulos 3 9 3 2 2 6" xfId="0"/>
    <cellStyle name="titulos 3 9 3 2 2 7" xfId="0"/>
    <cellStyle name="titulos 3 9 3 2 2 8" xfId="0"/>
    <cellStyle name="titulos 3 9 3 2 3" xfId="0"/>
    <cellStyle name="titulos 3 9 3 2 4" xfId="0"/>
    <cellStyle name="titulos 3 9 3 2 5" xfId="0"/>
    <cellStyle name="titulos 3 9 3 2 6" xfId="0"/>
    <cellStyle name="titulos 3 9 3 2 7" xfId="0"/>
    <cellStyle name="titulos 3 9 3 2 8" xfId="0"/>
    <cellStyle name="titulos 3 9 3 2 9" xfId="0"/>
    <cellStyle name="titulos 3 9 3 3" xfId="0"/>
    <cellStyle name="titulos 3 9 3 3 2" xfId="0"/>
    <cellStyle name="titulos 3 9 3 3 3" xfId="0"/>
    <cellStyle name="titulos 3 9 3 3 4" xfId="0"/>
    <cellStyle name="titulos 3 9 3 3 5" xfId="0"/>
    <cellStyle name="titulos 3 9 3 3 6" xfId="0"/>
    <cellStyle name="titulos 3 9 3 3 7" xfId="0"/>
    <cellStyle name="titulos 3 9 3 3 8" xfId="0"/>
    <cellStyle name="titulos 3 9 3 4" xfId="0"/>
    <cellStyle name="titulos 3 9 3 5" xfId="0"/>
    <cellStyle name="titulos 3 9 3 6" xfId="0"/>
    <cellStyle name="titulos 3 9 3 7" xfId="0"/>
    <cellStyle name="titulos 3 9 3 8" xfId="0"/>
    <cellStyle name="titulos 3 9 3 9" xfId="0"/>
    <cellStyle name="titulos 3 9 4" xfId="0"/>
    <cellStyle name="titulos 3 9 4 10" xfId="0"/>
    <cellStyle name="titulos 3 9 4 2" xfId="0"/>
    <cellStyle name="titulos 3 9 4 2 2" xfId="0"/>
    <cellStyle name="titulos 3 9 4 2 2 2" xfId="0"/>
    <cellStyle name="titulos 3 9 4 2 2 3" xfId="0"/>
    <cellStyle name="titulos 3 9 4 2 2 4" xfId="0"/>
    <cellStyle name="titulos 3 9 4 2 2 5" xfId="0"/>
    <cellStyle name="titulos 3 9 4 2 2 6" xfId="0"/>
    <cellStyle name="titulos 3 9 4 2 2 7" xfId="0"/>
    <cellStyle name="titulos 3 9 4 2 2 8" xfId="0"/>
    <cellStyle name="titulos 3 9 4 2 3" xfId="0"/>
    <cellStyle name="titulos 3 9 4 2 4" xfId="0"/>
    <cellStyle name="titulos 3 9 4 2 5" xfId="0"/>
    <cellStyle name="titulos 3 9 4 2 6" xfId="0"/>
    <cellStyle name="titulos 3 9 4 2 7" xfId="0"/>
    <cellStyle name="titulos 3 9 4 2 8" xfId="0"/>
    <cellStyle name="titulos 3 9 4 2 9" xfId="0"/>
    <cellStyle name="titulos 3 9 4 3" xfId="0"/>
    <cellStyle name="titulos 3 9 4 3 2" xfId="0"/>
    <cellStyle name="titulos 3 9 4 3 3" xfId="0"/>
    <cellStyle name="titulos 3 9 4 3 4" xfId="0"/>
    <cellStyle name="titulos 3 9 4 3 5" xfId="0"/>
    <cellStyle name="titulos 3 9 4 3 6" xfId="0"/>
    <cellStyle name="titulos 3 9 4 3 7" xfId="0"/>
    <cellStyle name="titulos 3 9 4 3 8" xfId="0"/>
    <cellStyle name="titulos 3 9 4 4" xfId="0"/>
    <cellStyle name="titulos 3 9 4 5" xfId="0"/>
    <cellStyle name="titulos 3 9 4 6" xfId="0"/>
    <cellStyle name="titulos 3 9 4 7" xfId="0"/>
    <cellStyle name="titulos 3 9 4 8" xfId="0"/>
    <cellStyle name="titulos 3 9 4 9" xfId="0"/>
    <cellStyle name="titulos 3 9 5" xfId="0"/>
    <cellStyle name="titulos 3 9 5 2" xfId="0"/>
    <cellStyle name="titulos 3 9 5 2 2" xfId="0"/>
    <cellStyle name="titulos 3 9 5 2 3" xfId="0"/>
    <cellStyle name="titulos 3 9 5 2 4" xfId="0"/>
    <cellStyle name="titulos 3 9 5 2 5" xfId="0"/>
    <cellStyle name="titulos 3 9 5 2 6" xfId="0"/>
    <cellStyle name="titulos 3 9 5 2 7" xfId="0"/>
    <cellStyle name="titulos 3 9 5 2 8" xfId="0"/>
    <cellStyle name="titulos 3 9 5 3" xfId="0"/>
    <cellStyle name="titulos 3 9 5 4" xfId="0"/>
    <cellStyle name="titulos 3 9 5 5" xfId="0"/>
    <cellStyle name="titulos 3 9 5 6" xfId="0"/>
    <cellStyle name="titulos 3 9 5 7" xfId="0"/>
    <cellStyle name="titulos 3 9 5 8" xfId="0"/>
    <cellStyle name="titulos 3 9 5 9" xfId="0"/>
    <cellStyle name="titulos 3 9 6" xfId="0"/>
    <cellStyle name="titulos 3 9 6 2" xfId="0"/>
    <cellStyle name="titulos 3 9 6 3" xfId="0"/>
    <cellStyle name="titulos 3 9 6 4" xfId="0"/>
    <cellStyle name="titulos 3 9 6 5" xfId="0"/>
    <cellStyle name="titulos 3 9 6 6" xfId="0"/>
    <cellStyle name="titulos 3 9 6 7" xfId="0"/>
    <cellStyle name="titulos 3 9 6 8" xfId="0"/>
    <cellStyle name="titulos 3 9 7" xfId="0"/>
    <cellStyle name="titulos 3 9 8" xfId="0"/>
    <cellStyle name="titulos 3 9 9" xfId="0"/>
    <cellStyle name="titulos 3 9_Itemização Instalações" xfId="0"/>
    <cellStyle name="titulos 3_Itemização Instalações" xfId="0"/>
    <cellStyle name="titulos 4" xfId="0"/>
    <cellStyle name="titulos 4 10" xfId="0"/>
    <cellStyle name="titulos 4 11" xfId="0"/>
    <cellStyle name="titulos 4 12" xfId="0"/>
    <cellStyle name="titulos 4 13" xfId="0"/>
    <cellStyle name="titulos 4 2" xfId="0"/>
    <cellStyle name="titulos 4 2 10" xfId="0"/>
    <cellStyle name="titulos 4 2 2" xfId="0"/>
    <cellStyle name="titulos 4 2 2 2" xfId="0"/>
    <cellStyle name="titulos 4 2 2 2 2" xfId="0"/>
    <cellStyle name="titulos 4 2 2 2 3" xfId="0"/>
    <cellStyle name="titulos 4 2 2 2 4" xfId="0"/>
    <cellStyle name="titulos 4 2 2 2 5" xfId="0"/>
    <cellStyle name="titulos 4 2 2 2 6" xfId="0"/>
    <cellStyle name="titulos 4 2 2 2 7" xfId="0"/>
    <cellStyle name="titulos 4 2 2 2 8" xfId="0"/>
    <cellStyle name="titulos 4 2 2 3" xfId="0"/>
    <cellStyle name="titulos 4 2 2 4" xfId="0"/>
    <cellStyle name="titulos 4 2 2 5" xfId="0"/>
    <cellStyle name="titulos 4 2 2 6" xfId="0"/>
    <cellStyle name="titulos 4 2 2 7" xfId="0"/>
    <cellStyle name="titulos 4 2 2 8" xfId="0"/>
    <cellStyle name="titulos 4 2 2 9" xfId="0"/>
    <cellStyle name="titulos 4 2 3" xfId="0"/>
    <cellStyle name="titulos 4 2 3 2" xfId="0"/>
    <cellStyle name="titulos 4 2 3 3" xfId="0"/>
    <cellStyle name="titulos 4 2 3 4" xfId="0"/>
    <cellStyle name="titulos 4 2 3 5" xfId="0"/>
    <cellStyle name="titulos 4 2 3 6" xfId="0"/>
    <cellStyle name="titulos 4 2 3 7" xfId="0"/>
    <cellStyle name="titulos 4 2 3 8" xfId="0"/>
    <cellStyle name="titulos 4 2 4" xfId="0"/>
    <cellStyle name="titulos 4 2 5" xfId="0"/>
    <cellStyle name="titulos 4 2 6" xfId="0"/>
    <cellStyle name="titulos 4 2 7" xfId="0"/>
    <cellStyle name="titulos 4 2 8" xfId="0"/>
    <cellStyle name="titulos 4 2 9" xfId="0"/>
    <cellStyle name="titulos 4 3" xfId="0"/>
    <cellStyle name="titulos 4 3 10" xfId="0"/>
    <cellStyle name="titulos 4 3 2" xfId="0"/>
    <cellStyle name="titulos 4 3 2 2" xfId="0"/>
    <cellStyle name="titulos 4 3 2 2 2" xfId="0"/>
    <cellStyle name="titulos 4 3 2 2 3" xfId="0"/>
    <cellStyle name="titulos 4 3 2 2 4" xfId="0"/>
    <cellStyle name="titulos 4 3 2 2 5" xfId="0"/>
    <cellStyle name="titulos 4 3 2 2 6" xfId="0"/>
    <cellStyle name="titulos 4 3 2 2 7" xfId="0"/>
    <cellStyle name="titulos 4 3 2 2 8" xfId="0"/>
    <cellStyle name="titulos 4 3 2 3" xfId="0"/>
    <cellStyle name="titulos 4 3 2 4" xfId="0"/>
    <cellStyle name="titulos 4 3 2 5" xfId="0"/>
    <cellStyle name="titulos 4 3 2 6" xfId="0"/>
    <cellStyle name="titulos 4 3 2 7" xfId="0"/>
    <cellStyle name="titulos 4 3 2 8" xfId="0"/>
    <cellStyle name="titulos 4 3 2 9" xfId="0"/>
    <cellStyle name="titulos 4 3 3" xfId="0"/>
    <cellStyle name="titulos 4 3 3 2" xfId="0"/>
    <cellStyle name="titulos 4 3 3 3" xfId="0"/>
    <cellStyle name="titulos 4 3 3 4" xfId="0"/>
    <cellStyle name="titulos 4 3 3 5" xfId="0"/>
    <cellStyle name="titulos 4 3 3 6" xfId="0"/>
    <cellStyle name="titulos 4 3 3 7" xfId="0"/>
    <cellStyle name="titulos 4 3 3 8" xfId="0"/>
    <cellStyle name="titulos 4 3 4" xfId="0"/>
    <cellStyle name="titulos 4 3 5" xfId="0"/>
    <cellStyle name="titulos 4 3 6" xfId="0"/>
    <cellStyle name="titulos 4 3 7" xfId="0"/>
    <cellStyle name="titulos 4 3 8" xfId="0"/>
    <cellStyle name="titulos 4 3 9" xfId="0"/>
    <cellStyle name="titulos 4 4" xfId="0"/>
    <cellStyle name="titulos 4 4 10" xfId="0"/>
    <cellStyle name="titulos 4 4 2" xfId="0"/>
    <cellStyle name="titulos 4 4 2 2" xfId="0"/>
    <cellStyle name="titulos 4 4 2 2 2" xfId="0"/>
    <cellStyle name="titulos 4 4 2 2 3" xfId="0"/>
    <cellStyle name="titulos 4 4 2 2 4" xfId="0"/>
    <cellStyle name="titulos 4 4 2 2 5" xfId="0"/>
    <cellStyle name="titulos 4 4 2 2 6" xfId="0"/>
    <cellStyle name="titulos 4 4 2 2 7" xfId="0"/>
    <cellStyle name="titulos 4 4 2 2 8" xfId="0"/>
    <cellStyle name="titulos 4 4 2 3" xfId="0"/>
    <cellStyle name="titulos 4 4 2 4" xfId="0"/>
    <cellStyle name="titulos 4 4 2 5" xfId="0"/>
    <cellStyle name="titulos 4 4 2 6" xfId="0"/>
    <cellStyle name="titulos 4 4 2 7" xfId="0"/>
    <cellStyle name="titulos 4 4 2 8" xfId="0"/>
    <cellStyle name="titulos 4 4 2 9" xfId="0"/>
    <cellStyle name="titulos 4 4 3" xfId="0"/>
    <cellStyle name="titulos 4 4 3 2" xfId="0"/>
    <cellStyle name="titulos 4 4 3 3" xfId="0"/>
    <cellStyle name="titulos 4 4 3 4" xfId="0"/>
    <cellStyle name="titulos 4 4 3 5" xfId="0"/>
    <cellStyle name="titulos 4 4 3 6" xfId="0"/>
    <cellStyle name="titulos 4 4 3 7" xfId="0"/>
    <cellStyle name="titulos 4 4 3 8" xfId="0"/>
    <cellStyle name="titulos 4 4 4" xfId="0"/>
    <cellStyle name="titulos 4 4 5" xfId="0"/>
    <cellStyle name="titulos 4 4 6" xfId="0"/>
    <cellStyle name="titulos 4 4 7" xfId="0"/>
    <cellStyle name="titulos 4 4 8" xfId="0"/>
    <cellStyle name="titulos 4 4 9" xfId="0"/>
    <cellStyle name="titulos 4 5" xfId="0"/>
    <cellStyle name="titulos 4 5 2" xfId="0"/>
    <cellStyle name="titulos 4 5 2 2" xfId="0"/>
    <cellStyle name="titulos 4 5 2 3" xfId="0"/>
    <cellStyle name="titulos 4 5 2 4" xfId="0"/>
    <cellStyle name="titulos 4 5 2 5" xfId="0"/>
    <cellStyle name="titulos 4 5 2 6" xfId="0"/>
    <cellStyle name="titulos 4 5 2 7" xfId="0"/>
    <cellStyle name="titulos 4 5 2 8" xfId="0"/>
    <cellStyle name="titulos 4 5 3" xfId="0"/>
    <cellStyle name="titulos 4 5 4" xfId="0"/>
    <cellStyle name="titulos 4 5 5" xfId="0"/>
    <cellStyle name="titulos 4 5 6" xfId="0"/>
    <cellStyle name="titulos 4 5 7" xfId="0"/>
    <cellStyle name="titulos 4 5 8" xfId="0"/>
    <cellStyle name="titulos 4 5 9" xfId="0"/>
    <cellStyle name="titulos 4 6" xfId="0"/>
    <cellStyle name="titulos 4 6 2" xfId="0"/>
    <cellStyle name="titulos 4 6 3" xfId="0"/>
    <cellStyle name="titulos 4 6 4" xfId="0"/>
    <cellStyle name="titulos 4 6 5" xfId="0"/>
    <cellStyle name="titulos 4 6 6" xfId="0"/>
    <cellStyle name="titulos 4 6 7" xfId="0"/>
    <cellStyle name="titulos 4 6 8" xfId="0"/>
    <cellStyle name="titulos 4 7" xfId="0"/>
    <cellStyle name="titulos 4 8" xfId="0"/>
    <cellStyle name="titulos 4 9" xfId="0"/>
    <cellStyle name="titulos 4_Itemização Instalações" xfId="0"/>
    <cellStyle name="titulos 5" xfId="0"/>
    <cellStyle name="titulos 5 10" xfId="0"/>
    <cellStyle name="titulos 5 11" xfId="0"/>
    <cellStyle name="titulos 5 12" xfId="0"/>
    <cellStyle name="titulos 5 13" xfId="0"/>
    <cellStyle name="titulos 5 2" xfId="0"/>
    <cellStyle name="titulos 5 2 10" xfId="0"/>
    <cellStyle name="titulos 5 2 2" xfId="0"/>
    <cellStyle name="titulos 5 2 2 2" xfId="0"/>
    <cellStyle name="titulos 5 2 2 2 2" xfId="0"/>
    <cellStyle name="titulos 5 2 2 2 3" xfId="0"/>
    <cellStyle name="titulos 5 2 2 2 4" xfId="0"/>
    <cellStyle name="titulos 5 2 2 2 5" xfId="0"/>
    <cellStyle name="titulos 5 2 2 2 6" xfId="0"/>
    <cellStyle name="titulos 5 2 2 2 7" xfId="0"/>
    <cellStyle name="titulos 5 2 2 2 8" xfId="0"/>
    <cellStyle name="titulos 5 2 2 3" xfId="0"/>
    <cellStyle name="titulos 5 2 2 4" xfId="0"/>
    <cellStyle name="titulos 5 2 2 5" xfId="0"/>
    <cellStyle name="titulos 5 2 2 6" xfId="0"/>
    <cellStyle name="titulos 5 2 2 7" xfId="0"/>
    <cellStyle name="titulos 5 2 2 8" xfId="0"/>
    <cellStyle name="titulos 5 2 2 9" xfId="0"/>
    <cellStyle name="titulos 5 2 3" xfId="0"/>
    <cellStyle name="titulos 5 2 3 2" xfId="0"/>
    <cellStyle name="titulos 5 2 3 3" xfId="0"/>
    <cellStyle name="titulos 5 2 3 4" xfId="0"/>
    <cellStyle name="titulos 5 2 3 5" xfId="0"/>
    <cellStyle name="titulos 5 2 3 6" xfId="0"/>
    <cellStyle name="titulos 5 2 3 7" xfId="0"/>
    <cellStyle name="titulos 5 2 3 8" xfId="0"/>
    <cellStyle name="titulos 5 2 4" xfId="0"/>
    <cellStyle name="titulos 5 2 5" xfId="0"/>
    <cellStyle name="titulos 5 2 6" xfId="0"/>
    <cellStyle name="titulos 5 2 7" xfId="0"/>
    <cellStyle name="titulos 5 2 8" xfId="0"/>
    <cellStyle name="titulos 5 2 9" xfId="0"/>
    <cellStyle name="titulos 5 3" xfId="0"/>
    <cellStyle name="titulos 5 3 10" xfId="0"/>
    <cellStyle name="titulos 5 3 2" xfId="0"/>
    <cellStyle name="titulos 5 3 2 2" xfId="0"/>
    <cellStyle name="titulos 5 3 2 2 2" xfId="0"/>
    <cellStyle name="titulos 5 3 2 2 3" xfId="0"/>
    <cellStyle name="titulos 5 3 2 2 4" xfId="0"/>
    <cellStyle name="titulos 5 3 2 2 5" xfId="0"/>
    <cellStyle name="titulos 5 3 2 2 6" xfId="0"/>
    <cellStyle name="titulos 5 3 2 2 7" xfId="0"/>
    <cellStyle name="titulos 5 3 2 2 8" xfId="0"/>
    <cellStyle name="titulos 5 3 2 3" xfId="0"/>
    <cellStyle name="titulos 5 3 2 4" xfId="0"/>
    <cellStyle name="titulos 5 3 2 5" xfId="0"/>
    <cellStyle name="titulos 5 3 2 6" xfId="0"/>
    <cellStyle name="titulos 5 3 2 7" xfId="0"/>
    <cellStyle name="titulos 5 3 2 8" xfId="0"/>
    <cellStyle name="titulos 5 3 2 9" xfId="0"/>
    <cellStyle name="titulos 5 3 3" xfId="0"/>
    <cellStyle name="titulos 5 3 3 2" xfId="0"/>
    <cellStyle name="titulos 5 3 3 3" xfId="0"/>
    <cellStyle name="titulos 5 3 3 4" xfId="0"/>
    <cellStyle name="titulos 5 3 3 5" xfId="0"/>
    <cellStyle name="titulos 5 3 3 6" xfId="0"/>
    <cellStyle name="titulos 5 3 3 7" xfId="0"/>
    <cellStyle name="titulos 5 3 3 8" xfId="0"/>
    <cellStyle name="titulos 5 3 4" xfId="0"/>
    <cellStyle name="titulos 5 3 5" xfId="0"/>
    <cellStyle name="titulos 5 3 6" xfId="0"/>
    <cellStyle name="titulos 5 3 7" xfId="0"/>
    <cellStyle name="titulos 5 3 8" xfId="0"/>
    <cellStyle name="titulos 5 3 9" xfId="0"/>
    <cellStyle name="titulos 5 4" xfId="0"/>
    <cellStyle name="titulos 5 4 10" xfId="0"/>
    <cellStyle name="titulos 5 4 2" xfId="0"/>
    <cellStyle name="titulos 5 4 2 2" xfId="0"/>
    <cellStyle name="titulos 5 4 2 2 2" xfId="0"/>
    <cellStyle name="titulos 5 4 2 2 3" xfId="0"/>
    <cellStyle name="titulos 5 4 2 2 4" xfId="0"/>
    <cellStyle name="titulos 5 4 2 2 5" xfId="0"/>
    <cellStyle name="titulos 5 4 2 2 6" xfId="0"/>
    <cellStyle name="titulos 5 4 2 2 7" xfId="0"/>
    <cellStyle name="titulos 5 4 2 2 8" xfId="0"/>
    <cellStyle name="titulos 5 4 2 3" xfId="0"/>
    <cellStyle name="titulos 5 4 2 4" xfId="0"/>
    <cellStyle name="titulos 5 4 2 5" xfId="0"/>
    <cellStyle name="titulos 5 4 2 6" xfId="0"/>
    <cellStyle name="titulos 5 4 2 7" xfId="0"/>
    <cellStyle name="titulos 5 4 2 8" xfId="0"/>
    <cellStyle name="titulos 5 4 2 9" xfId="0"/>
    <cellStyle name="titulos 5 4 3" xfId="0"/>
    <cellStyle name="titulos 5 4 3 2" xfId="0"/>
    <cellStyle name="titulos 5 4 3 3" xfId="0"/>
    <cellStyle name="titulos 5 4 3 4" xfId="0"/>
    <cellStyle name="titulos 5 4 3 5" xfId="0"/>
    <cellStyle name="titulos 5 4 3 6" xfId="0"/>
    <cellStyle name="titulos 5 4 3 7" xfId="0"/>
    <cellStyle name="titulos 5 4 3 8" xfId="0"/>
    <cellStyle name="titulos 5 4 4" xfId="0"/>
    <cellStyle name="titulos 5 4 5" xfId="0"/>
    <cellStyle name="titulos 5 4 6" xfId="0"/>
    <cellStyle name="titulos 5 4 7" xfId="0"/>
    <cellStyle name="titulos 5 4 8" xfId="0"/>
    <cellStyle name="titulos 5 4 9" xfId="0"/>
    <cellStyle name="titulos 5 5" xfId="0"/>
    <cellStyle name="titulos 5 5 2" xfId="0"/>
    <cellStyle name="titulos 5 5 2 2" xfId="0"/>
    <cellStyle name="titulos 5 5 2 3" xfId="0"/>
    <cellStyle name="titulos 5 5 2 4" xfId="0"/>
    <cellStyle name="titulos 5 5 2 5" xfId="0"/>
    <cellStyle name="titulos 5 5 2 6" xfId="0"/>
    <cellStyle name="titulos 5 5 2 7" xfId="0"/>
    <cellStyle name="titulos 5 5 2 8" xfId="0"/>
    <cellStyle name="titulos 5 5 3" xfId="0"/>
    <cellStyle name="titulos 5 5 4" xfId="0"/>
    <cellStyle name="titulos 5 5 5" xfId="0"/>
    <cellStyle name="titulos 5 5 6" xfId="0"/>
    <cellStyle name="titulos 5 5 7" xfId="0"/>
    <cellStyle name="titulos 5 5 8" xfId="0"/>
    <cellStyle name="titulos 5 5 9" xfId="0"/>
    <cellStyle name="titulos 5 6" xfId="0"/>
    <cellStyle name="titulos 5 6 2" xfId="0"/>
    <cellStyle name="titulos 5 6 3" xfId="0"/>
    <cellStyle name="titulos 5 6 4" xfId="0"/>
    <cellStyle name="titulos 5 6 5" xfId="0"/>
    <cellStyle name="titulos 5 6 6" xfId="0"/>
    <cellStyle name="titulos 5 6 7" xfId="0"/>
    <cellStyle name="titulos 5 6 8" xfId="0"/>
    <cellStyle name="titulos 5 7" xfId="0"/>
    <cellStyle name="titulos 5 8" xfId="0"/>
    <cellStyle name="titulos 5 9" xfId="0"/>
    <cellStyle name="titulos 5_Itemização Instalações" xfId="0"/>
    <cellStyle name="titulos 6" xfId="0"/>
    <cellStyle name="titulos 6 10" xfId="0"/>
    <cellStyle name="titulos 6 11" xfId="0"/>
    <cellStyle name="titulos 6 12" xfId="0"/>
    <cellStyle name="titulos 6 13" xfId="0"/>
    <cellStyle name="titulos 6 2" xfId="0"/>
    <cellStyle name="titulos 6 2 10" xfId="0"/>
    <cellStyle name="titulos 6 2 2" xfId="0"/>
    <cellStyle name="titulos 6 2 2 2" xfId="0"/>
    <cellStyle name="titulos 6 2 2 2 2" xfId="0"/>
    <cellStyle name="titulos 6 2 2 2 3" xfId="0"/>
    <cellStyle name="titulos 6 2 2 2 4" xfId="0"/>
    <cellStyle name="titulos 6 2 2 2 5" xfId="0"/>
    <cellStyle name="titulos 6 2 2 2 6" xfId="0"/>
    <cellStyle name="titulos 6 2 2 2 7" xfId="0"/>
    <cellStyle name="titulos 6 2 2 2 8" xfId="0"/>
    <cellStyle name="titulos 6 2 2 3" xfId="0"/>
    <cellStyle name="titulos 6 2 2 4" xfId="0"/>
    <cellStyle name="titulos 6 2 2 5" xfId="0"/>
    <cellStyle name="titulos 6 2 2 6" xfId="0"/>
    <cellStyle name="titulos 6 2 2 7" xfId="0"/>
    <cellStyle name="titulos 6 2 2 8" xfId="0"/>
    <cellStyle name="titulos 6 2 2 9" xfId="0"/>
    <cellStyle name="titulos 6 2 3" xfId="0"/>
    <cellStyle name="titulos 6 2 3 2" xfId="0"/>
    <cellStyle name="titulos 6 2 3 3" xfId="0"/>
    <cellStyle name="titulos 6 2 3 4" xfId="0"/>
    <cellStyle name="titulos 6 2 3 5" xfId="0"/>
    <cellStyle name="titulos 6 2 3 6" xfId="0"/>
    <cellStyle name="titulos 6 2 3 7" xfId="0"/>
    <cellStyle name="titulos 6 2 3 8" xfId="0"/>
    <cellStyle name="titulos 6 2 4" xfId="0"/>
    <cellStyle name="titulos 6 2 5" xfId="0"/>
    <cellStyle name="titulos 6 2 6" xfId="0"/>
    <cellStyle name="titulos 6 2 7" xfId="0"/>
    <cellStyle name="titulos 6 2 8" xfId="0"/>
    <cellStyle name="titulos 6 2 9" xfId="0"/>
    <cellStyle name="titulos 6 3" xfId="0"/>
    <cellStyle name="titulos 6 3 10" xfId="0"/>
    <cellStyle name="titulos 6 3 2" xfId="0"/>
    <cellStyle name="titulos 6 3 2 2" xfId="0"/>
    <cellStyle name="titulos 6 3 2 2 2" xfId="0"/>
    <cellStyle name="titulos 6 3 2 2 3" xfId="0"/>
    <cellStyle name="titulos 6 3 2 2 4" xfId="0"/>
    <cellStyle name="titulos 6 3 2 2 5" xfId="0"/>
    <cellStyle name="titulos 6 3 2 2 6" xfId="0"/>
    <cellStyle name="titulos 6 3 2 2 7" xfId="0"/>
    <cellStyle name="titulos 6 3 2 2 8" xfId="0"/>
    <cellStyle name="titulos 6 3 2 3" xfId="0"/>
    <cellStyle name="titulos 6 3 2 4" xfId="0"/>
    <cellStyle name="titulos 6 3 2 5" xfId="0"/>
    <cellStyle name="titulos 6 3 2 6" xfId="0"/>
    <cellStyle name="titulos 6 3 2 7" xfId="0"/>
    <cellStyle name="titulos 6 3 2 8" xfId="0"/>
    <cellStyle name="titulos 6 3 2 9" xfId="0"/>
    <cellStyle name="titulos 6 3 3" xfId="0"/>
    <cellStyle name="titulos 6 3 3 2" xfId="0"/>
    <cellStyle name="titulos 6 3 3 3" xfId="0"/>
    <cellStyle name="titulos 6 3 3 4" xfId="0"/>
    <cellStyle name="titulos 6 3 3 5" xfId="0"/>
    <cellStyle name="titulos 6 3 3 6" xfId="0"/>
    <cellStyle name="titulos 6 3 3 7" xfId="0"/>
    <cellStyle name="titulos 6 3 3 8" xfId="0"/>
    <cellStyle name="titulos 6 3 4" xfId="0"/>
    <cellStyle name="titulos 6 3 5" xfId="0"/>
    <cellStyle name="titulos 6 3 6" xfId="0"/>
    <cellStyle name="titulos 6 3 7" xfId="0"/>
    <cellStyle name="titulos 6 3 8" xfId="0"/>
    <cellStyle name="titulos 6 3 9" xfId="0"/>
    <cellStyle name="titulos 6 4" xfId="0"/>
    <cellStyle name="titulos 6 4 10" xfId="0"/>
    <cellStyle name="titulos 6 4 2" xfId="0"/>
    <cellStyle name="titulos 6 4 2 2" xfId="0"/>
    <cellStyle name="titulos 6 4 2 2 2" xfId="0"/>
    <cellStyle name="titulos 6 4 2 2 3" xfId="0"/>
    <cellStyle name="titulos 6 4 2 2 4" xfId="0"/>
    <cellStyle name="titulos 6 4 2 2 5" xfId="0"/>
    <cellStyle name="titulos 6 4 2 2 6" xfId="0"/>
    <cellStyle name="titulos 6 4 2 2 7" xfId="0"/>
    <cellStyle name="titulos 6 4 2 2 8" xfId="0"/>
    <cellStyle name="titulos 6 4 2 3" xfId="0"/>
    <cellStyle name="titulos 6 4 2 4" xfId="0"/>
    <cellStyle name="titulos 6 4 2 5" xfId="0"/>
    <cellStyle name="titulos 6 4 2 6" xfId="0"/>
    <cellStyle name="titulos 6 4 2 7" xfId="0"/>
    <cellStyle name="titulos 6 4 2 8" xfId="0"/>
    <cellStyle name="titulos 6 4 2 9" xfId="0"/>
    <cellStyle name="titulos 6 4 3" xfId="0"/>
    <cellStyle name="titulos 6 4 3 2" xfId="0"/>
    <cellStyle name="titulos 6 4 3 3" xfId="0"/>
    <cellStyle name="titulos 6 4 3 4" xfId="0"/>
    <cellStyle name="titulos 6 4 3 5" xfId="0"/>
    <cellStyle name="titulos 6 4 3 6" xfId="0"/>
    <cellStyle name="titulos 6 4 3 7" xfId="0"/>
    <cellStyle name="titulos 6 4 3 8" xfId="0"/>
    <cellStyle name="titulos 6 4 4" xfId="0"/>
    <cellStyle name="titulos 6 4 5" xfId="0"/>
    <cellStyle name="titulos 6 4 6" xfId="0"/>
    <cellStyle name="titulos 6 4 7" xfId="0"/>
    <cellStyle name="titulos 6 4 8" xfId="0"/>
    <cellStyle name="titulos 6 4 9" xfId="0"/>
    <cellStyle name="titulos 6 5" xfId="0"/>
    <cellStyle name="titulos 6 5 2" xfId="0"/>
    <cellStyle name="titulos 6 5 2 2" xfId="0"/>
    <cellStyle name="titulos 6 5 2 3" xfId="0"/>
    <cellStyle name="titulos 6 5 2 4" xfId="0"/>
    <cellStyle name="titulos 6 5 2 5" xfId="0"/>
    <cellStyle name="titulos 6 5 2 6" xfId="0"/>
    <cellStyle name="titulos 6 5 2 7" xfId="0"/>
    <cellStyle name="titulos 6 5 2 8" xfId="0"/>
    <cellStyle name="titulos 6 5 3" xfId="0"/>
    <cellStyle name="titulos 6 5 4" xfId="0"/>
    <cellStyle name="titulos 6 5 5" xfId="0"/>
    <cellStyle name="titulos 6 5 6" xfId="0"/>
    <cellStyle name="titulos 6 5 7" xfId="0"/>
    <cellStyle name="titulos 6 5 8" xfId="0"/>
    <cellStyle name="titulos 6 5 9" xfId="0"/>
    <cellStyle name="titulos 6 6" xfId="0"/>
    <cellStyle name="titulos 6 6 2" xfId="0"/>
    <cellStyle name="titulos 6 6 3" xfId="0"/>
    <cellStyle name="titulos 6 6 4" xfId="0"/>
    <cellStyle name="titulos 6 6 5" xfId="0"/>
    <cellStyle name="titulos 6 6 6" xfId="0"/>
    <cellStyle name="titulos 6 6 7" xfId="0"/>
    <cellStyle name="titulos 6 6 8" xfId="0"/>
    <cellStyle name="titulos 6 7" xfId="0"/>
    <cellStyle name="titulos 6 8" xfId="0"/>
    <cellStyle name="titulos 6 9" xfId="0"/>
    <cellStyle name="titulos 6_Itemização Instalações" xfId="0"/>
    <cellStyle name="titulos 7" xfId="0"/>
    <cellStyle name="titulos 7 10" xfId="0"/>
    <cellStyle name="titulos 7 11" xfId="0"/>
    <cellStyle name="titulos 7 12" xfId="0"/>
    <cellStyle name="titulos 7 13" xfId="0"/>
    <cellStyle name="titulos 7 2" xfId="0"/>
    <cellStyle name="titulos 7 2 10" xfId="0"/>
    <cellStyle name="titulos 7 2 2" xfId="0"/>
    <cellStyle name="titulos 7 2 2 2" xfId="0"/>
    <cellStyle name="titulos 7 2 2 2 2" xfId="0"/>
    <cellStyle name="titulos 7 2 2 2 3" xfId="0"/>
    <cellStyle name="titulos 7 2 2 2 4" xfId="0"/>
    <cellStyle name="titulos 7 2 2 2 5" xfId="0"/>
    <cellStyle name="titulos 7 2 2 2 6" xfId="0"/>
    <cellStyle name="titulos 7 2 2 2 7" xfId="0"/>
    <cellStyle name="titulos 7 2 2 2 8" xfId="0"/>
    <cellStyle name="titulos 7 2 2 3" xfId="0"/>
    <cellStyle name="titulos 7 2 2 4" xfId="0"/>
    <cellStyle name="titulos 7 2 2 5" xfId="0"/>
    <cellStyle name="titulos 7 2 2 6" xfId="0"/>
    <cellStyle name="titulos 7 2 2 7" xfId="0"/>
    <cellStyle name="titulos 7 2 2 8" xfId="0"/>
    <cellStyle name="titulos 7 2 2 9" xfId="0"/>
    <cellStyle name="titulos 7 2 3" xfId="0"/>
    <cellStyle name="titulos 7 2 3 2" xfId="0"/>
    <cellStyle name="titulos 7 2 3 3" xfId="0"/>
    <cellStyle name="titulos 7 2 3 4" xfId="0"/>
    <cellStyle name="titulos 7 2 3 5" xfId="0"/>
    <cellStyle name="titulos 7 2 3 6" xfId="0"/>
    <cellStyle name="titulos 7 2 3 7" xfId="0"/>
    <cellStyle name="titulos 7 2 3 8" xfId="0"/>
    <cellStyle name="titulos 7 2 4" xfId="0"/>
    <cellStyle name="titulos 7 2 5" xfId="0"/>
    <cellStyle name="titulos 7 2 6" xfId="0"/>
    <cellStyle name="titulos 7 2 7" xfId="0"/>
    <cellStyle name="titulos 7 2 8" xfId="0"/>
    <cellStyle name="titulos 7 2 9" xfId="0"/>
    <cellStyle name="titulos 7 3" xfId="0"/>
    <cellStyle name="titulos 7 3 10" xfId="0"/>
    <cellStyle name="titulos 7 3 2" xfId="0"/>
    <cellStyle name="titulos 7 3 2 2" xfId="0"/>
    <cellStyle name="titulos 7 3 2 2 2" xfId="0"/>
    <cellStyle name="titulos 7 3 2 2 3" xfId="0"/>
    <cellStyle name="titulos 7 3 2 2 4" xfId="0"/>
    <cellStyle name="titulos 7 3 2 2 5" xfId="0"/>
    <cellStyle name="titulos 7 3 2 2 6" xfId="0"/>
    <cellStyle name="titulos 7 3 2 2 7" xfId="0"/>
    <cellStyle name="titulos 7 3 2 2 8" xfId="0"/>
    <cellStyle name="titulos 7 3 2 3" xfId="0"/>
    <cellStyle name="titulos 7 3 2 4" xfId="0"/>
    <cellStyle name="titulos 7 3 2 5" xfId="0"/>
    <cellStyle name="titulos 7 3 2 6" xfId="0"/>
    <cellStyle name="titulos 7 3 2 7" xfId="0"/>
    <cellStyle name="titulos 7 3 2 8" xfId="0"/>
    <cellStyle name="titulos 7 3 2 9" xfId="0"/>
    <cellStyle name="titulos 7 3 3" xfId="0"/>
    <cellStyle name="titulos 7 3 3 2" xfId="0"/>
    <cellStyle name="titulos 7 3 3 3" xfId="0"/>
    <cellStyle name="titulos 7 3 3 4" xfId="0"/>
    <cellStyle name="titulos 7 3 3 5" xfId="0"/>
    <cellStyle name="titulos 7 3 3 6" xfId="0"/>
    <cellStyle name="titulos 7 3 3 7" xfId="0"/>
    <cellStyle name="titulos 7 3 3 8" xfId="0"/>
    <cellStyle name="titulos 7 3 4" xfId="0"/>
    <cellStyle name="titulos 7 3 5" xfId="0"/>
    <cellStyle name="titulos 7 3 6" xfId="0"/>
    <cellStyle name="titulos 7 3 7" xfId="0"/>
    <cellStyle name="titulos 7 3 8" xfId="0"/>
    <cellStyle name="titulos 7 3 9" xfId="0"/>
    <cellStyle name="titulos 7 4" xfId="0"/>
    <cellStyle name="titulos 7 4 10" xfId="0"/>
    <cellStyle name="titulos 7 4 2" xfId="0"/>
    <cellStyle name="titulos 7 4 2 2" xfId="0"/>
    <cellStyle name="titulos 7 4 2 2 2" xfId="0"/>
    <cellStyle name="titulos 7 4 2 2 3" xfId="0"/>
    <cellStyle name="titulos 7 4 2 2 4" xfId="0"/>
    <cellStyle name="titulos 7 4 2 2 5" xfId="0"/>
    <cellStyle name="titulos 7 4 2 2 6" xfId="0"/>
    <cellStyle name="titulos 7 4 2 2 7" xfId="0"/>
    <cellStyle name="titulos 7 4 2 2 8" xfId="0"/>
    <cellStyle name="titulos 7 4 2 3" xfId="0"/>
    <cellStyle name="titulos 7 4 2 4" xfId="0"/>
    <cellStyle name="titulos 7 4 2 5" xfId="0"/>
    <cellStyle name="titulos 7 4 2 6" xfId="0"/>
    <cellStyle name="titulos 7 4 2 7" xfId="0"/>
    <cellStyle name="titulos 7 4 2 8" xfId="0"/>
    <cellStyle name="titulos 7 4 2 9" xfId="0"/>
    <cellStyle name="titulos 7 4 3" xfId="0"/>
    <cellStyle name="titulos 7 4 3 2" xfId="0"/>
    <cellStyle name="titulos 7 4 3 3" xfId="0"/>
    <cellStyle name="titulos 7 4 3 4" xfId="0"/>
    <cellStyle name="titulos 7 4 3 5" xfId="0"/>
    <cellStyle name="titulos 7 4 3 6" xfId="0"/>
    <cellStyle name="titulos 7 4 3 7" xfId="0"/>
    <cellStyle name="titulos 7 4 3 8" xfId="0"/>
    <cellStyle name="titulos 7 4 4" xfId="0"/>
    <cellStyle name="titulos 7 4 5" xfId="0"/>
    <cellStyle name="titulos 7 4 6" xfId="0"/>
    <cellStyle name="titulos 7 4 7" xfId="0"/>
    <cellStyle name="titulos 7 4 8" xfId="0"/>
    <cellStyle name="titulos 7 4 9" xfId="0"/>
    <cellStyle name="titulos 7 5" xfId="0"/>
    <cellStyle name="titulos 7 5 2" xfId="0"/>
    <cellStyle name="titulos 7 5 2 2" xfId="0"/>
    <cellStyle name="titulos 7 5 2 3" xfId="0"/>
    <cellStyle name="titulos 7 5 2 4" xfId="0"/>
    <cellStyle name="titulos 7 5 2 5" xfId="0"/>
    <cellStyle name="titulos 7 5 2 6" xfId="0"/>
    <cellStyle name="titulos 7 5 2 7" xfId="0"/>
    <cellStyle name="titulos 7 5 2 8" xfId="0"/>
    <cellStyle name="titulos 7 5 3" xfId="0"/>
    <cellStyle name="titulos 7 5 4" xfId="0"/>
    <cellStyle name="titulos 7 5 5" xfId="0"/>
    <cellStyle name="titulos 7 5 6" xfId="0"/>
    <cellStyle name="titulos 7 5 7" xfId="0"/>
    <cellStyle name="titulos 7 5 8" xfId="0"/>
    <cellStyle name="titulos 7 5 9" xfId="0"/>
    <cellStyle name="titulos 7 6" xfId="0"/>
    <cellStyle name="titulos 7 6 2" xfId="0"/>
    <cellStyle name="titulos 7 6 3" xfId="0"/>
    <cellStyle name="titulos 7 6 4" xfId="0"/>
    <cellStyle name="titulos 7 6 5" xfId="0"/>
    <cellStyle name="titulos 7 6 6" xfId="0"/>
    <cellStyle name="titulos 7 6 7" xfId="0"/>
    <cellStyle name="titulos 7 6 8" xfId="0"/>
    <cellStyle name="titulos 7 7" xfId="0"/>
    <cellStyle name="titulos 7 8" xfId="0"/>
    <cellStyle name="titulos 7 9" xfId="0"/>
    <cellStyle name="titulos 7_Itemização Instalações" xfId="0"/>
    <cellStyle name="titulos 8" xfId="0"/>
    <cellStyle name="titulos 8 10" xfId="0"/>
    <cellStyle name="titulos 8 11" xfId="0"/>
    <cellStyle name="titulos 8 12" xfId="0"/>
    <cellStyle name="titulos 8 13" xfId="0"/>
    <cellStyle name="titulos 8 2" xfId="0"/>
    <cellStyle name="titulos 8 2 10" xfId="0"/>
    <cellStyle name="titulos 8 2 2" xfId="0"/>
    <cellStyle name="titulos 8 2 2 2" xfId="0"/>
    <cellStyle name="titulos 8 2 2 2 2" xfId="0"/>
    <cellStyle name="titulos 8 2 2 2 3" xfId="0"/>
    <cellStyle name="titulos 8 2 2 2 4" xfId="0"/>
    <cellStyle name="titulos 8 2 2 2 5" xfId="0"/>
    <cellStyle name="titulos 8 2 2 2 6" xfId="0"/>
    <cellStyle name="titulos 8 2 2 2 7" xfId="0"/>
    <cellStyle name="titulos 8 2 2 2 8" xfId="0"/>
    <cellStyle name="titulos 8 2 2 3" xfId="0"/>
    <cellStyle name="titulos 8 2 2 4" xfId="0"/>
    <cellStyle name="titulos 8 2 2 5" xfId="0"/>
    <cellStyle name="titulos 8 2 2 6" xfId="0"/>
    <cellStyle name="titulos 8 2 2 7" xfId="0"/>
    <cellStyle name="titulos 8 2 2 8" xfId="0"/>
    <cellStyle name="titulos 8 2 2 9" xfId="0"/>
    <cellStyle name="titulos 8 2 3" xfId="0"/>
    <cellStyle name="titulos 8 2 3 2" xfId="0"/>
    <cellStyle name="titulos 8 2 3 3" xfId="0"/>
    <cellStyle name="titulos 8 2 3 4" xfId="0"/>
    <cellStyle name="titulos 8 2 3 5" xfId="0"/>
    <cellStyle name="titulos 8 2 3 6" xfId="0"/>
    <cellStyle name="titulos 8 2 3 7" xfId="0"/>
    <cellStyle name="titulos 8 2 3 8" xfId="0"/>
    <cellStyle name="titulos 8 2 4" xfId="0"/>
    <cellStyle name="titulos 8 2 5" xfId="0"/>
    <cellStyle name="titulos 8 2 6" xfId="0"/>
    <cellStyle name="titulos 8 2 7" xfId="0"/>
    <cellStyle name="titulos 8 2 8" xfId="0"/>
    <cellStyle name="titulos 8 2 9" xfId="0"/>
    <cellStyle name="titulos 8 3" xfId="0"/>
    <cellStyle name="titulos 8 3 10" xfId="0"/>
    <cellStyle name="titulos 8 3 2" xfId="0"/>
    <cellStyle name="titulos 8 3 2 2" xfId="0"/>
    <cellStyle name="titulos 8 3 2 2 2" xfId="0"/>
    <cellStyle name="titulos 8 3 2 2 3" xfId="0"/>
    <cellStyle name="titulos 8 3 2 2 4" xfId="0"/>
    <cellStyle name="titulos 8 3 2 2 5" xfId="0"/>
    <cellStyle name="titulos 8 3 2 2 6" xfId="0"/>
    <cellStyle name="titulos 8 3 2 2 7" xfId="0"/>
    <cellStyle name="titulos 8 3 2 2 8" xfId="0"/>
    <cellStyle name="titulos 8 3 2 3" xfId="0"/>
    <cellStyle name="titulos 8 3 2 4" xfId="0"/>
    <cellStyle name="titulos 8 3 2 5" xfId="0"/>
    <cellStyle name="titulos 8 3 2 6" xfId="0"/>
    <cellStyle name="titulos 8 3 2 7" xfId="0"/>
    <cellStyle name="titulos 8 3 2 8" xfId="0"/>
    <cellStyle name="titulos 8 3 2 9" xfId="0"/>
    <cellStyle name="titulos 8 3 3" xfId="0"/>
    <cellStyle name="titulos 8 3 3 2" xfId="0"/>
    <cellStyle name="titulos 8 3 3 3" xfId="0"/>
    <cellStyle name="titulos 8 3 3 4" xfId="0"/>
    <cellStyle name="titulos 8 3 3 5" xfId="0"/>
    <cellStyle name="titulos 8 3 3 6" xfId="0"/>
    <cellStyle name="titulos 8 3 3 7" xfId="0"/>
    <cellStyle name="titulos 8 3 3 8" xfId="0"/>
    <cellStyle name="titulos 8 3 4" xfId="0"/>
    <cellStyle name="titulos 8 3 5" xfId="0"/>
    <cellStyle name="titulos 8 3 6" xfId="0"/>
    <cellStyle name="titulos 8 3 7" xfId="0"/>
    <cellStyle name="titulos 8 3 8" xfId="0"/>
    <cellStyle name="titulos 8 3 9" xfId="0"/>
    <cellStyle name="titulos 8 4" xfId="0"/>
    <cellStyle name="titulos 8 4 10" xfId="0"/>
    <cellStyle name="titulos 8 4 2" xfId="0"/>
    <cellStyle name="titulos 8 4 2 2" xfId="0"/>
    <cellStyle name="titulos 8 4 2 2 2" xfId="0"/>
    <cellStyle name="titulos 8 4 2 2 3" xfId="0"/>
    <cellStyle name="titulos 8 4 2 2 4" xfId="0"/>
    <cellStyle name="titulos 8 4 2 2 5" xfId="0"/>
    <cellStyle name="titulos 8 4 2 2 6" xfId="0"/>
    <cellStyle name="titulos 8 4 2 2 7" xfId="0"/>
    <cellStyle name="titulos 8 4 2 2 8" xfId="0"/>
    <cellStyle name="titulos 8 4 2 3" xfId="0"/>
    <cellStyle name="titulos 8 4 2 4" xfId="0"/>
    <cellStyle name="titulos 8 4 2 5" xfId="0"/>
    <cellStyle name="titulos 8 4 2 6" xfId="0"/>
    <cellStyle name="titulos 8 4 2 7" xfId="0"/>
    <cellStyle name="titulos 8 4 2 8" xfId="0"/>
    <cellStyle name="titulos 8 4 2 9" xfId="0"/>
    <cellStyle name="titulos 8 4 3" xfId="0"/>
    <cellStyle name="titulos 8 4 3 2" xfId="0"/>
    <cellStyle name="titulos 8 4 3 3" xfId="0"/>
    <cellStyle name="titulos 8 4 3 4" xfId="0"/>
    <cellStyle name="titulos 8 4 3 5" xfId="0"/>
    <cellStyle name="titulos 8 4 3 6" xfId="0"/>
    <cellStyle name="titulos 8 4 3 7" xfId="0"/>
    <cellStyle name="titulos 8 4 3 8" xfId="0"/>
    <cellStyle name="titulos 8 4 4" xfId="0"/>
    <cellStyle name="titulos 8 4 5" xfId="0"/>
    <cellStyle name="titulos 8 4 6" xfId="0"/>
    <cellStyle name="titulos 8 4 7" xfId="0"/>
    <cellStyle name="titulos 8 4 8" xfId="0"/>
    <cellStyle name="titulos 8 4 9" xfId="0"/>
    <cellStyle name="titulos 8 5" xfId="0"/>
    <cellStyle name="titulos 8 5 2" xfId="0"/>
    <cellStyle name="titulos 8 5 2 2" xfId="0"/>
    <cellStyle name="titulos 8 5 2 3" xfId="0"/>
    <cellStyle name="titulos 8 5 2 4" xfId="0"/>
    <cellStyle name="titulos 8 5 2 5" xfId="0"/>
    <cellStyle name="titulos 8 5 2 6" xfId="0"/>
    <cellStyle name="titulos 8 5 2 7" xfId="0"/>
    <cellStyle name="titulos 8 5 2 8" xfId="0"/>
    <cellStyle name="titulos 8 5 3" xfId="0"/>
    <cellStyle name="titulos 8 5 4" xfId="0"/>
    <cellStyle name="titulos 8 5 5" xfId="0"/>
    <cellStyle name="titulos 8 5 6" xfId="0"/>
    <cellStyle name="titulos 8 5 7" xfId="0"/>
    <cellStyle name="titulos 8 5 8" xfId="0"/>
    <cellStyle name="titulos 8 5 9" xfId="0"/>
    <cellStyle name="titulos 8 6" xfId="0"/>
    <cellStyle name="titulos 8 6 2" xfId="0"/>
    <cellStyle name="titulos 8 6 3" xfId="0"/>
    <cellStyle name="titulos 8 6 4" xfId="0"/>
    <cellStyle name="titulos 8 6 5" xfId="0"/>
    <cellStyle name="titulos 8 6 6" xfId="0"/>
    <cellStyle name="titulos 8 6 7" xfId="0"/>
    <cellStyle name="titulos 8 6 8" xfId="0"/>
    <cellStyle name="titulos 8 7" xfId="0"/>
    <cellStyle name="titulos 8 8" xfId="0"/>
    <cellStyle name="titulos 8 9" xfId="0"/>
    <cellStyle name="titulos 8_Itemização Instalações" xfId="0"/>
    <cellStyle name="titulos 9" xfId="0"/>
    <cellStyle name="titulos 9 10" xfId="0"/>
    <cellStyle name="titulos 9 11" xfId="0"/>
    <cellStyle name="titulos 9 12" xfId="0"/>
    <cellStyle name="titulos 9 13" xfId="0"/>
    <cellStyle name="titulos 9 2" xfId="0"/>
    <cellStyle name="titulos 9 2 10" xfId="0"/>
    <cellStyle name="titulos 9 2 2" xfId="0"/>
    <cellStyle name="titulos 9 2 2 2" xfId="0"/>
    <cellStyle name="titulos 9 2 2 2 2" xfId="0"/>
    <cellStyle name="titulos 9 2 2 2 3" xfId="0"/>
    <cellStyle name="titulos 9 2 2 2 4" xfId="0"/>
    <cellStyle name="titulos 9 2 2 2 5" xfId="0"/>
    <cellStyle name="titulos 9 2 2 2 6" xfId="0"/>
    <cellStyle name="titulos 9 2 2 2 7" xfId="0"/>
    <cellStyle name="titulos 9 2 2 2 8" xfId="0"/>
    <cellStyle name="titulos 9 2 2 3" xfId="0"/>
    <cellStyle name="titulos 9 2 2 4" xfId="0"/>
    <cellStyle name="titulos 9 2 2 5" xfId="0"/>
    <cellStyle name="titulos 9 2 2 6" xfId="0"/>
    <cellStyle name="titulos 9 2 2 7" xfId="0"/>
    <cellStyle name="titulos 9 2 2 8" xfId="0"/>
    <cellStyle name="titulos 9 2 2 9" xfId="0"/>
    <cellStyle name="titulos 9 2 3" xfId="0"/>
    <cellStyle name="titulos 9 2 3 2" xfId="0"/>
    <cellStyle name="titulos 9 2 3 3" xfId="0"/>
    <cellStyle name="titulos 9 2 3 4" xfId="0"/>
    <cellStyle name="titulos 9 2 3 5" xfId="0"/>
    <cellStyle name="titulos 9 2 3 6" xfId="0"/>
    <cellStyle name="titulos 9 2 3 7" xfId="0"/>
    <cellStyle name="titulos 9 2 3 8" xfId="0"/>
    <cellStyle name="titulos 9 2 4" xfId="0"/>
    <cellStyle name="titulos 9 2 5" xfId="0"/>
    <cellStyle name="titulos 9 2 6" xfId="0"/>
    <cellStyle name="titulos 9 2 7" xfId="0"/>
    <cellStyle name="titulos 9 2 8" xfId="0"/>
    <cellStyle name="titulos 9 2 9" xfId="0"/>
    <cellStyle name="titulos 9 3" xfId="0"/>
    <cellStyle name="titulos 9 3 10" xfId="0"/>
    <cellStyle name="titulos 9 3 2" xfId="0"/>
    <cellStyle name="titulos 9 3 2 2" xfId="0"/>
    <cellStyle name="titulos 9 3 2 2 2" xfId="0"/>
    <cellStyle name="titulos 9 3 2 2 3" xfId="0"/>
    <cellStyle name="titulos 9 3 2 2 4" xfId="0"/>
    <cellStyle name="titulos 9 3 2 2 5" xfId="0"/>
    <cellStyle name="titulos 9 3 2 2 6" xfId="0"/>
    <cellStyle name="titulos 9 3 2 2 7" xfId="0"/>
    <cellStyle name="titulos 9 3 2 2 8" xfId="0"/>
    <cellStyle name="titulos 9 3 2 3" xfId="0"/>
    <cellStyle name="titulos 9 3 2 4" xfId="0"/>
    <cellStyle name="titulos 9 3 2 5" xfId="0"/>
    <cellStyle name="titulos 9 3 2 6" xfId="0"/>
    <cellStyle name="titulos 9 3 2 7" xfId="0"/>
    <cellStyle name="titulos 9 3 2 8" xfId="0"/>
    <cellStyle name="titulos 9 3 2 9" xfId="0"/>
    <cellStyle name="titulos 9 3 3" xfId="0"/>
    <cellStyle name="titulos 9 3 3 2" xfId="0"/>
    <cellStyle name="titulos 9 3 3 3" xfId="0"/>
    <cellStyle name="titulos 9 3 3 4" xfId="0"/>
    <cellStyle name="titulos 9 3 3 5" xfId="0"/>
    <cellStyle name="titulos 9 3 3 6" xfId="0"/>
    <cellStyle name="titulos 9 3 3 7" xfId="0"/>
    <cellStyle name="titulos 9 3 3 8" xfId="0"/>
    <cellStyle name="titulos 9 3 4" xfId="0"/>
    <cellStyle name="titulos 9 3 5" xfId="0"/>
    <cellStyle name="titulos 9 3 6" xfId="0"/>
    <cellStyle name="titulos 9 3 7" xfId="0"/>
    <cellStyle name="titulos 9 3 8" xfId="0"/>
    <cellStyle name="titulos 9 3 9" xfId="0"/>
    <cellStyle name="titulos 9 4" xfId="0"/>
    <cellStyle name="titulos 9 4 10" xfId="0"/>
    <cellStyle name="titulos 9 4 2" xfId="0"/>
    <cellStyle name="titulos 9 4 2 2" xfId="0"/>
    <cellStyle name="titulos 9 4 2 2 2" xfId="0"/>
    <cellStyle name="titulos 9 4 2 2 3" xfId="0"/>
    <cellStyle name="titulos 9 4 2 2 4" xfId="0"/>
    <cellStyle name="titulos 9 4 2 2 5" xfId="0"/>
    <cellStyle name="titulos 9 4 2 2 6" xfId="0"/>
    <cellStyle name="titulos 9 4 2 2 7" xfId="0"/>
    <cellStyle name="titulos 9 4 2 2 8" xfId="0"/>
    <cellStyle name="titulos 9 4 2 3" xfId="0"/>
    <cellStyle name="titulos 9 4 2 4" xfId="0"/>
    <cellStyle name="titulos 9 4 2 5" xfId="0"/>
    <cellStyle name="titulos 9 4 2 6" xfId="0"/>
    <cellStyle name="titulos 9 4 2 7" xfId="0"/>
    <cellStyle name="titulos 9 4 2 8" xfId="0"/>
    <cellStyle name="titulos 9 4 2 9" xfId="0"/>
    <cellStyle name="titulos 9 4 3" xfId="0"/>
    <cellStyle name="titulos 9 4 3 2" xfId="0"/>
    <cellStyle name="titulos 9 4 3 3" xfId="0"/>
    <cellStyle name="titulos 9 4 3 4" xfId="0"/>
    <cellStyle name="titulos 9 4 3 5" xfId="0"/>
    <cellStyle name="titulos 9 4 3 6" xfId="0"/>
    <cellStyle name="titulos 9 4 3 7" xfId="0"/>
    <cellStyle name="titulos 9 4 3 8" xfId="0"/>
    <cellStyle name="titulos 9 4 4" xfId="0"/>
    <cellStyle name="titulos 9 4 5" xfId="0"/>
    <cellStyle name="titulos 9 4 6" xfId="0"/>
    <cellStyle name="titulos 9 4 7" xfId="0"/>
    <cellStyle name="titulos 9 4 8" xfId="0"/>
    <cellStyle name="titulos 9 4 9" xfId="0"/>
    <cellStyle name="titulos 9 5" xfId="0"/>
    <cellStyle name="titulos 9 5 2" xfId="0"/>
    <cellStyle name="titulos 9 5 2 2" xfId="0"/>
    <cellStyle name="titulos 9 5 2 3" xfId="0"/>
    <cellStyle name="titulos 9 5 2 4" xfId="0"/>
    <cellStyle name="titulos 9 5 2 5" xfId="0"/>
    <cellStyle name="titulos 9 5 2 6" xfId="0"/>
    <cellStyle name="titulos 9 5 2 7" xfId="0"/>
    <cellStyle name="titulos 9 5 2 8" xfId="0"/>
    <cellStyle name="titulos 9 5 3" xfId="0"/>
    <cellStyle name="titulos 9 5 4" xfId="0"/>
    <cellStyle name="titulos 9 5 5" xfId="0"/>
    <cellStyle name="titulos 9 5 6" xfId="0"/>
    <cellStyle name="titulos 9 5 7" xfId="0"/>
    <cellStyle name="titulos 9 5 8" xfId="0"/>
    <cellStyle name="titulos 9 5 9" xfId="0"/>
    <cellStyle name="titulos 9 6" xfId="0"/>
    <cellStyle name="titulos 9 6 2" xfId="0"/>
    <cellStyle name="titulos 9 6 3" xfId="0"/>
    <cellStyle name="titulos 9 6 4" xfId="0"/>
    <cellStyle name="titulos 9 6 5" xfId="0"/>
    <cellStyle name="titulos 9 6 6" xfId="0"/>
    <cellStyle name="titulos 9 6 7" xfId="0"/>
    <cellStyle name="titulos 9 6 8" xfId="0"/>
    <cellStyle name="titulos 9 7" xfId="0"/>
    <cellStyle name="titulos 9 8" xfId="0"/>
    <cellStyle name="titulos 9 9" xfId="0"/>
    <cellStyle name="titulos 9_Itemização Instalações" xfId="0"/>
    <cellStyle name="titulos_Itemização Instalações" xfId="0"/>
    <cellStyle name="Título 1 1" xfId="0"/>
    <cellStyle name="Vírgula 2" xfId="0"/>
    <cellStyle name="ÌTENS" xfId="0"/>
    <cellStyle name="*unknown*" xfId="20" builtinId="8"/>
  </cellStyles>
  <dxfs count="209"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10243E"/>
      </font>
    </dxf>
    <dxf>
      <font>
        <b val="1"/>
        <i val="0"/>
        <color rgb="FFFF0000"/>
      </font>
    </dxf>
    <dxf>
      <font>
        <b val="0"/>
        <i val="1"/>
        <color rgb="FFFF0000"/>
      </font>
    </dxf>
    <dxf>
      <font>
        <b val="1"/>
        <i val="0"/>
        <color rgb="FF0070C0"/>
      </font>
    </dxf>
    <dxf>
      <font>
        <b val="1"/>
        <i val="0"/>
        <color rgb="FFFF0000"/>
      </font>
    </dxf>
    <dxf>
      <font>
        <b val="1"/>
        <i val="0"/>
        <color rgb="FF10243E"/>
      </font>
    </dxf>
    <dxf>
      <font>
        <b val="0"/>
        <i val="1"/>
        <color rgb="FFFF0000"/>
      </font>
    </dxf>
    <dxf>
      <font>
        <b val="1"/>
        <i val="0"/>
        <color rgb="FF0070C0"/>
      </font>
    </dxf>
    <dxf>
      <font>
        <b val="1"/>
        <i val="0"/>
        <color rgb="FFFF0000"/>
      </font>
    </dxf>
    <dxf>
      <font>
        <b val="1"/>
        <i val="0"/>
        <color rgb="FF10243E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b val="1"/>
        <i val="0"/>
        <color rgb="FFFF0000"/>
      </font>
    </dxf>
    <dxf>
      <font>
        <b val="1"/>
        <i val="0"/>
        <color rgb="FF10243E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0B9311"/>
      </font>
    </dxf>
    <dxf>
      <font>
        <color rgb="FF0000FF"/>
      </font>
    </dxf>
    <dxf>
      <font>
        <color rgb="FFFF0000"/>
      </font>
    </dxf>
    <dxf>
      <font>
        <color rgb="FFFF0000"/>
      </font>
    </dxf>
    <dxf>
      <font>
        <color rgb="FF0B9311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10243E"/>
      </font>
    </dxf>
    <dxf>
      <font>
        <b val="1"/>
        <i val="0"/>
        <color rgb="FFFF0000"/>
      </font>
    </dxf>
    <dxf>
      <font>
        <b val="1"/>
        <i val="0"/>
        <color rgb="FF10243E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  <i val="0"/>
        <color rgb="00FFFFFF"/>
      </font>
    </dxf>
    <dxf>
      <font>
        <b val="1"/>
        <i val="0"/>
        <color rgb="FFFF0000"/>
      </font>
    </dxf>
    <dxf>
      <font>
        <b val="1"/>
        <i val="0"/>
        <color rgb="FF0070C0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b val="1"/>
        <i val="0"/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00FFFFFF"/>
      </font>
    </dxf>
    <dxf>
      <font>
        <color rgb="FFFF0000"/>
      </font>
    </dxf>
    <dxf>
      <font>
        <b val="1"/>
        <i val="0"/>
        <color rgb="FFFF0000"/>
      </font>
    </dxf>
  </dxfs>
  <colors>
    <indexedColors>
      <rgbColor rgb="FF000000"/>
      <rgbColor rgb="FFFFFFFF"/>
      <rgbColor rgb="FFFF0000"/>
      <rgbColor rgb="FFC8E7A7"/>
      <rgbColor rgb="FF0000FF"/>
      <rgbColor rgb="FFFFFF00"/>
      <rgbColor rgb="FFFDEADA"/>
      <rgbColor rgb="FF96FF8F"/>
      <rgbColor rgb="FFB40001"/>
      <rgbColor rgb="FF0A9310"/>
      <rgbColor rgb="FFFFFFB2"/>
      <rgbColor rgb="FFA18D17"/>
      <rgbColor rgb="FFF0F5FB"/>
      <rgbColor rgb="FFDCE6F2"/>
      <rgbColor rgb="FFBFBFBF"/>
      <rgbColor rgb="FFAAC9E9"/>
      <rgbColor rgb="FFA7C0DE"/>
      <rgbColor rgb="FFE6E0EC"/>
      <rgbColor rgb="FFFFFFCC"/>
      <rgbColor rgb="FFBFFFFF"/>
      <rgbColor rgb="FFF9F9F9"/>
      <rgbColor rgb="FFDDD9C3"/>
      <rgbColor rgb="FF0472C2"/>
      <rgbColor rgb="FFC6D9F1"/>
      <rgbColor rgb="FFFFFFB9"/>
      <rgbColor rgb="FFEFEFEF"/>
      <rgbColor rgb="FFFFFF66"/>
      <rgbColor rgb="FFBFEBFB"/>
      <rgbColor rgb="FFEDF6F9"/>
      <rgbColor rgb="FFFFFF85"/>
      <rgbColor rgb="FFCCFFE5"/>
      <rgbColor rgb="FFFFFFC0"/>
      <rgbColor rgb="FFCAD9EB"/>
      <rgbColor rgb="FFCFFFE7"/>
      <rgbColor rgb="FFCCFFCC"/>
      <rgbColor rgb="FFFFFF99"/>
      <rgbColor rgb="FF99CCFF"/>
      <rgbColor rgb="FFDAC2AE"/>
      <rgbColor rgb="FFB499CC"/>
      <rgbColor rgb="FFFFC7CE"/>
      <rgbColor rgb="FFD8E5FF"/>
      <rgbColor rgb="FFA0E0E0"/>
      <rgbColor rgb="FFADD378"/>
      <rgbColor rgb="FFFCBC00"/>
      <rgbColor rgb="FFFFE57F"/>
      <rgbColor rgb="FFD9D9D9"/>
      <rgbColor rgb="FF5A6048"/>
      <rgbColor rgb="FFC4BD97"/>
      <rgbColor rgb="FF10243E"/>
      <rgbColor rgb="FFB7DEE8"/>
      <rgbColor rgb="FF010000"/>
      <rgbColor rgb="FFF0F0F0"/>
      <rgbColor rgb="FFE8E8E8"/>
      <rgbColor rgb="FFE3E3E3"/>
      <rgbColor rgb="FF2541AC"/>
      <rgbColor rgb="FF573B6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97" strike="noStrike">
                <a:solidFill>
                  <a:srgbClr val="000000"/>
                </a:solidFill>
                <a:latin typeface="Calibri"/>
              </a:defRPr>
            </a:pPr>
            <a:r>
              <a:rPr b="1" lang="pt-BR" sz="1600" spc="97" strike="noStrike">
                <a:solidFill>
                  <a:srgbClr val="000000"/>
                </a:solidFill>
                <a:latin typeface="Calibri"/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6444695259594"/>
          <c:y val="0.0037329504666188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00677200902935"/>
          <c:y val="0.0972002871500359"/>
          <c:w val="0.889221218961625"/>
          <c:h val="0.754343144292893"/>
        </c:manualLayout>
      </c:layout>
      <c:lineChart>
        <c:grouping val="standard"/>
        <c:varyColors val="0"/>
        <c:ser>
          <c:idx val="0"/>
          <c:order val="0"/>
          <c:tx>
            <c:strRef>
              <c:f>DADOS!$A$20</c:f>
              <c:strCache>
                <c:ptCount val="1"/>
                <c:pt idx="0">
                  <c:v>% EXEC</c:v>
                </c:pt>
              </c:strCache>
            </c:strRef>
          </c:tx>
          <c:spPr>
            <a:solidFill>
              <a:srgbClr val="ff0000"/>
            </a:solidFill>
            <a:ln w="34920">
              <a:solidFill>
                <a:srgbClr val="ff0000"/>
              </a:solidFill>
              <a:round/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4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9"/>
            <c:marker>
              <c:symbol val="none"/>
            </c:marker>
          </c:dPt>
          <c:dPt>
            <c:idx val="10"/>
            <c:marker>
              <c:symbol val="none"/>
            </c:marker>
          </c:dPt>
          <c:dPt>
            <c:idx val="11"/>
            <c:marker>
              <c:symbol val="none"/>
            </c:marker>
          </c:dPt>
          <c:dPt>
            <c:idx val="12"/>
            <c:marker>
              <c:symbol val="none"/>
            </c:marker>
          </c:dPt>
          <c:dPt>
            <c:idx val="13"/>
            <c:marker>
              <c:symbol val="none"/>
            </c:marker>
          </c:dPt>
          <c:dPt>
            <c:idx val="14"/>
            <c:marker>
              <c:symbol val="none"/>
            </c:marker>
          </c:dPt>
          <c:dPt>
            <c:idx val="15"/>
            <c:marker>
              <c:symbol val="none"/>
            </c:marker>
          </c:dPt>
          <c:dPt>
            <c:idx val="17"/>
            <c:marker>
              <c:symbol val="none"/>
            </c:marke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400" spc="-1" strike="noStrike">
                    <a:solidFill>
                      <a:srgbClr val="ff000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DADOS!$E$16:$W$16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DADOS!$E$20:$W$20</c:f>
              <c:numCache>
                <c:formatCode>General</c:formatCode>
                <c:ptCount val="19"/>
                <c:pt idx="0">
                  <c:v>0.12010130790428</c:v>
                </c:pt>
                <c:pt idx="1">
                  <c:v>0.143996971718476</c:v>
                </c:pt>
                <c:pt idx="2">
                  <c:v>0.201411721999066</c:v>
                </c:pt>
                <c:pt idx="3">
                  <c:v>0.233069544180431</c:v>
                </c:pt>
                <c:pt idx="4">
                  <c:v>0.26702853514811</c:v>
                </c:pt>
                <c:pt idx="5">
                  <c:v>0.297439694595784</c:v>
                </c:pt>
                <c:pt idx="6">
                  <c:v>0.346881692837436</c:v>
                </c:pt>
                <c:pt idx="7">
                  <c:v>0.370331591117263</c:v>
                </c:pt>
                <c:pt idx="8">
                  <c:v>0.395614589977369</c:v>
                </c:pt>
                <c:pt idx="9">
                  <c:v>0.427758560925682</c:v>
                </c:pt>
                <c:pt idx="10">
                  <c:v>0.485873579591549</c:v>
                </c:pt>
                <c:pt idx="11">
                  <c:v>0.568532142686742</c:v>
                </c:pt>
                <c:pt idx="12">
                  <c:v>0.604461709671456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DADOS!$F$9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0000ff"/>
            </a:solidFill>
            <a:ln w="34920">
              <a:solidFill>
                <a:srgbClr val="0000ff"/>
              </a:solidFill>
              <a:round/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4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9"/>
            <c:marker>
              <c:symbol val="none"/>
            </c:marker>
          </c:dPt>
          <c:dPt>
            <c:idx val="10"/>
            <c:marker>
              <c:symbol val="none"/>
            </c:marker>
          </c:dPt>
          <c:dPt>
            <c:idx val="11"/>
            <c:marker>
              <c:symbol val="none"/>
            </c:marker>
          </c:dPt>
          <c:dPt>
            <c:idx val="12"/>
            <c:marker>
              <c:symbol val="none"/>
            </c:marker>
          </c:dPt>
          <c:dPt>
            <c:idx val="13"/>
            <c:marker>
              <c:symbol val="none"/>
            </c:marker>
          </c:dPt>
          <c:dPt>
            <c:idx val="14"/>
            <c:marker>
              <c:symbol val="none"/>
            </c:marker>
          </c:dPt>
          <c:dPt>
            <c:idx val="15"/>
            <c:marker>
              <c:symbol val="none"/>
            </c:marker>
          </c:dPt>
          <c:dPt>
            <c:idx val="16"/>
            <c:marker>
              <c:symbol val="none"/>
            </c:marker>
          </c:dPt>
          <c:dPt>
            <c:idx val="17"/>
            <c:marker>
              <c:symbol val="none"/>
            </c:marker>
          </c:dPt>
          <c:dPt>
            <c:idx val="18"/>
            <c:marker>
              <c:symbol val="none"/>
            </c:marke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400" spc="-1" strike="noStrike">
                    <a:solidFill>
                      <a:srgbClr val="0000ff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DADOS!$E$16:$W$16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DADOS!$E$26:$W$26</c:f>
              <c:numCache>
                <c:formatCode>General</c:formatCode>
                <c:ptCount val="19"/>
                <c:pt idx="0">
                  <c:v>0.1286</c:v>
                </c:pt>
                <c:pt idx="1">
                  <c:v>0.1454</c:v>
                </c:pt>
                <c:pt idx="2">
                  <c:v>0.1794</c:v>
                </c:pt>
                <c:pt idx="3">
                  <c:v>0.2081</c:v>
                </c:pt>
                <c:pt idx="4">
                  <c:v>0.2362</c:v>
                </c:pt>
                <c:pt idx="5">
                  <c:v>0.2849</c:v>
                </c:pt>
                <c:pt idx="6">
                  <c:v>0.3359</c:v>
                </c:pt>
                <c:pt idx="7">
                  <c:v>0.3728</c:v>
                </c:pt>
                <c:pt idx="8">
                  <c:v>0.3864</c:v>
                </c:pt>
                <c:pt idx="9">
                  <c:v>0.4038</c:v>
                </c:pt>
                <c:pt idx="10">
                  <c:v>0.4448</c:v>
                </c:pt>
                <c:pt idx="11">
                  <c:v>0.4842</c:v>
                </c:pt>
                <c:pt idx="12">
                  <c:v>0.5387</c:v>
                </c:pt>
                <c:pt idx="13">
                  <c:v>0.6563</c:v>
                </c:pt>
                <c:pt idx="14">
                  <c:v>0.7436</c:v>
                </c:pt>
                <c:pt idx="15">
                  <c:v>0.8035</c:v>
                </c:pt>
                <c:pt idx="16">
                  <c:v>0.8531</c:v>
                </c:pt>
                <c:pt idx="17">
                  <c:v>0.9433</c:v>
                </c:pt>
                <c:pt idx="18">
                  <c:v>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3719227"/>
        <c:axId val="25577545"/>
      </c:lineChart>
      <c:catAx>
        <c:axId val="23719227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9360">
            <a:solidFill>
              <a:srgbClr val="f2f2f2">
                <a:alpha val="10000"/>
              </a:srgbClr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25577545"/>
        <c:crossesAt val="0"/>
        <c:auto val="1"/>
        <c:lblAlgn val="ctr"/>
        <c:lblOffset val="100"/>
        <c:noMultiLvlLbl val="0"/>
      </c:catAx>
      <c:valAx>
        <c:axId val="25577545"/>
        <c:scaling>
          <c:orientation val="minMax"/>
          <c:max val="1.4"/>
          <c:min val="-0.3"/>
        </c:scaling>
        <c:delete val="0"/>
        <c:axPos val="l"/>
        <c:majorGridlines>
          <c:spPr>
            <a:ln w="9360">
              <a:solidFill>
                <a:srgbClr val="000000">
                  <a:alpha val="10000"/>
                </a:srgbClr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0000ff"/>
                </a:solidFill>
                <a:latin typeface="Calibri"/>
              </a:defRPr>
            </a:pPr>
          </a:p>
        </c:txPr>
        <c:crossAx val="23719227"/>
        <c:crosses val="autoZero"/>
        <c:crossBetween val="between"/>
        <c:majorUnit val="0.2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gradFill>
      <a:gsLst>
        <a:gs pos="56000">
          <a:srgbClr val="ccffcc"/>
        </a:gs>
        <a:gs pos="100000">
          <a:srgbClr val="eaeaea"/>
        </a:gs>
      </a:gsLst>
      <a:lin ang="13800000"/>
    </a:gra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97" strike="noStrike">
                <a:solidFill>
                  <a:srgbClr val="000000"/>
                </a:solidFill>
                <a:latin typeface="Calibri"/>
              </a:defRPr>
            </a:pPr>
            <a:r>
              <a:rPr b="1" lang="pt-BR" sz="1600" spc="97" strike="noStrike">
                <a:solidFill>
                  <a:srgbClr val="000000"/>
                </a:solidFill>
                <a:latin typeface="Calibri"/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8111579483407"/>
          <c:y val="0.0341436765910953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3993832574193"/>
          <c:y val="0.135208959300738"/>
          <c:w val="0.889778481907941"/>
          <c:h val="0.6887462441955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DADOS!$A$19</c:f>
              <c:strCache>
                <c:ptCount val="1"/>
                <c:pt idx="0">
                  <c:v>%  EXEC</c:v>
                </c:pt>
              </c:strCache>
            </c:strRef>
          </c:tx>
          <c:spPr>
            <a:gradFill>
              <a:gsLst>
                <a:gs pos="0">
                  <a:srgbClr val="ff0000"/>
                </a:gs>
                <a:gs pos="100000">
                  <a:srgbClr val="ffffff"/>
                </a:gs>
              </a:gsLst>
              <a:lin ang="5400000"/>
            </a:gradFill>
            <a:ln>
              <a:noFill/>
            </a:ln>
          </c:spPr>
          <c:invertIfNegative val="0"/>
          <c:dPt>
            <c:idx val="0"/>
            <c:invertIfNegative val="0"/>
            <c:spPr>
              <a:gradFill>
                <a:gsLst>
                  <a:gs pos="0">
                    <a:srgbClr val="ff0000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"/>
            <c:invertIfNegative val="0"/>
            <c:spPr>
              <a:gradFill>
                <a:gsLst>
                  <a:gs pos="0">
                    <a:srgbClr val="ff0000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7"/>
            <c:invertIfNegative val="0"/>
            <c:spPr>
              <a:gradFill>
                <a:gsLst>
                  <a:gs pos="0">
                    <a:srgbClr val="ff0000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600" spc="-1" strike="noStrike">
                    <a:solidFill>
                      <a:srgbClr val="ff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DADOS!$E$16:$W$16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DADOS!$E$19:$W$19</c:f>
              <c:numCache>
                <c:formatCode>General</c:formatCode>
                <c:ptCount val="19"/>
                <c:pt idx="0">
                  <c:v>0</c:v>
                </c:pt>
                <c:pt idx="1">
                  <c:v>0.0238956638141958</c:v>
                </c:pt>
                <c:pt idx="2">
                  <c:v>0.0574147502805902</c:v>
                </c:pt>
                <c:pt idx="3">
                  <c:v>0.0316578221813648</c:v>
                </c:pt>
                <c:pt idx="4">
                  <c:v>0.0339589909676795</c:v>
                </c:pt>
                <c:pt idx="5">
                  <c:v>0.0304111594476741</c:v>
                </c:pt>
                <c:pt idx="6">
                  <c:v>0.0494419982416513</c:v>
                </c:pt>
                <c:pt idx="7">
                  <c:v>0.0234498982798271</c:v>
                </c:pt>
                <c:pt idx="8">
                  <c:v>0.0252829988601062</c:v>
                </c:pt>
                <c:pt idx="9">
                  <c:v>0.0321439709483132</c:v>
                </c:pt>
                <c:pt idx="10">
                  <c:v>0.0581150186658668</c:v>
                </c:pt>
                <c:pt idx="11">
                  <c:v>0.0826585630951929</c:v>
                </c:pt>
                <c:pt idx="12">
                  <c:v>0.0359295669847139</c:v>
                </c:pt>
              </c:numCache>
            </c:numRef>
          </c:val>
        </c:ser>
        <c:ser>
          <c:idx val="1"/>
          <c:order val="1"/>
          <c:tx>
            <c:strRef>
              <c:f>DADOS!$B$25</c:f>
              <c:strCache>
                <c:ptCount val="1"/>
                <c:pt idx="0">
                  <c:v>%  PREV.mes</c:v>
                </c:pt>
              </c:strCache>
            </c:strRef>
          </c:tx>
          <c:spPr>
            <a:gradFill>
              <a:gsLst>
                <a:gs pos="0">
                  <a:srgbClr val="0000ff"/>
                </a:gs>
                <a:gs pos="100000">
                  <a:srgbClr val="ffffff"/>
                </a:gs>
              </a:gsLst>
              <a:lin ang="5400000"/>
            </a:gradFill>
            <a:ln>
              <a:noFill/>
            </a:ln>
          </c:spPr>
          <c:invertIfNegative val="0"/>
          <c:dPt>
            <c:idx val="0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0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7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8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600" spc="-1" strike="noStrike">
                    <a:solidFill>
                      <a:srgbClr val="0000ff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DADOS!$E$16:$W$16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DADOS!$E$25:$W$25</c:f>
              <c:numCache>
                <c:formatCode>General</c:formatCode>
                <c:ptCount val="19"/>
                <c:pt idx="0">
                  <c:v>0.0288</c:v>
                </c:pt>
                <c:pt idx="1">
                  <c:v>0.0168</c:v>
                </c:pt>
                <c:pt idx="2">
                  <c:v>0.034</c:v>
                </c:pt>
                <c:pt idx="3">
                  <c:v>0.0287</c:v>
                </c:pt>
                <c:pt idx="4">
                  <c:v>0.0281</c:v>
                </c:pt>
                <c:pt idx="5">
                  <c:v>0.0487</c:v>
                </c:pt>
                <c:pt idx="6">
                  <c:v>0.051</c:v>
                </c:pt>
                <c:pt idx="7">
                  <c:v>0.0369</c:v>
                </c:pt>
                <c:pt idx="8">
                  <c:v>0.0136</c:v>
                </c:pt>
                <c:pt idx="9">
                  <c:v>0.0174</c:v>
                </c:pt>
                <c:pt idx="10">
                  <c:v>0.0409999999999999</c:v>
                </c:pt>
                <c:pt idx="11">
                  <c:v>0.0394</c:v>
                </c:pt>
                <c:pt idx="12">
                  <c:v>0.0544999999999999</c:v>
                </c:pt>
                <c:pt idx="13">
                  <c:v>0.1176</c:v>
                </c:pt>
                <c:pt idx="14">
                  <c:v>0.0873</c:v>
                </c:pt>
                <c:pt idx="15">
                  <c:v>0.0599</c:v>
                </c:pt>
                <c:pt idx="16">
                  <c:v>0.0496</c:v>
                </c:pt>
                <c:pt idx="17">
                  <c:v>0.0902000000000001</c:v>
                </c:pt>
                <c:pt idx="18">
                  <c:v>0.0567</c:v>
                </c:pt>
              </c:numCache>
            </c:numRef>
          </c:val>
        </c:ser>
        <c:gapWidth val="100"/>
        <c:overlap val="-24"/>
        <c:axId val="97423877"/>
        <c:axId val="75559317"/>
      </c:barChart>
      <c:catAx>
        <c:axId val="97423877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12600">
            <a:solidFill>
              <a:srgbClr val="f2f2f2">
                <a:alpha val="54000"/>
              </a:srgbClr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75559317"/>
        <c:crosses val="autoZero"/>
        <c:auto val="1"/>
        <c:lblAlgn val="ctr"/>
        <c:lblOffset val="100"/>
        <c:noMultiLvlLbl val="0"/>
      </c:catAx>
      <c:valAx>
        <c:axId val="75559317"/>
        <c:scaling>
          <c:orientation val="minMax"/>
          <c:max val="0.18"/>
          <c:min val="0"/>
        </c:scaling>
        <c:delete val="0"/>
        <c:axPos val="l"/>
        <c:majorGridlines>
          <c:spPr>
            <a:ln w="9360">
              <a:solidFill>
                <a:srgbClr val="000000">
                  <a:alpha val="10000"/>
                </a:srgbClr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0000ff"/>
                </a:solidFill>
                <a:latin typeface="Calibri"/>
              </a:defRPr>
            </a:pPr>
          </a:p>
        </c:txPr>
        <c:crossAx val="97423877"/>
        <c:crosses val="autoZero"/>
        <c:crossBetween val="between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gradFill>
      <a:gsLst>
        <a:gs pos="0">
          <a:srgbClr val="eaeaea"/>
        </a:gs>
        <a:gs pos="100000">
          <a:srgbClr val="cdffcd"/>
        </a:gs>
      </a:gsLst>
      <a:lin ang="3000000"/>
    </a:gra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97" strike="noStrike">
                <a:solidFill>
                  <a:srgbClr val="000000"/>
                </a:solidFill>
                <a:latin typeface="Calibri"/>
              </a:defRPr>
            </a:pPr>
            <a:r>
              <a:rPr b="1" lang="pt-BR" sz="1600" spc="97" strike="noStrike">
                <a:solidFill>
                  <a:srgbClr val="000000"/>
                </a:solidFill>
                <a:latin typeface="Calibri"/>
              </a:rPr>
              <a:t>DESPESAS TOTAIS (DD+DI) PREVISTAS X REALIZADAS</a:t>
            </a:r>
          </a:p>
        </c:rich>
      </c:tx>
      <c:layout>
        <c:manualLayout>
          <c:xMode val="edge"/>
          <c:yMode val="edge"/>
          <c:x val="0.160468397291196"/>
          <c:y val="0.0279861511829198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00677200902935"/>
          <c:y val="0.0972302365839584"/>
          <c:w val="0.889221218961625"/>
          <c:h val="0.754327755337565"/>
        </c:manualLayout>
      </c:layout>
      <c:lineChart>
        <c:grouping val="standard"/>
        <c:varyColors val="0"/>
        <c:ser>
          <c:idx val="0"/>
          <c:order val="0"/>
          <c:tx>
            <c:strRef>
              <c:f>DADOS!$A$7</c:f>
              <c:strCache>
                <c:ptCount val="1"/>
                <c:pt idx="0">
                  <c:v>% EXEC</c:v>
                </c:pt>
              </c:strCache>
            </c:strRef>
          </c:tx>
          <c:spPr>
            <a:solidFill>
              <a:srgbClr val="ff0000"/>
            </a:solidFill>
            <a:ln w="34920">
              <a:solidFill>
                <a:srgbClr val="ff0000"/>
              </a:solidFill>
              <a:round/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4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9"/>
            <c:marker>
              <c:symbol val="none"/>
            </c:marker>
          </c:dPt>
          <c:dPt>
            <c:idx val="10"/>
            <c:marker>
              <c:symbol val="none"/>
            </c:marker>
          </c:dPt>
          <c:dPt>
            <c:idx val="11"/>
            <c:marker>
              <c:symbol val="none"/>
            </c:marker>
          </c:dPt>
          <c:dPt>
            <c:idx val="12"/>
            <c:marker>
              <c:symbol val="none"/>
            </c:marker>
          </c:dPt>
          <c:dPt>
            <c:idx val="13"/>
            <c:marker>
              <c:symbol val="none"/>
            </c:marker>
          </c:dPt>
          <c:dPt>
            <c:idx val="14"/>
            <c:marker>
              <c:symbol val="none"/>
            </c:marke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400" spc="-1" strike="noStrike">
                    <a:solidFill>
                      <a:srgbClr val="ff000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DADOS!$E$4:$W$4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DADOS!$E$7:$W$7</c:f>
              <c:numCache>
                <c:formatCode>General</c:formatCode>
                <c:ptCount val="19"/>
                <c:pt idx="0">
                  <c:v>0.110619556281618</c:v>
                </c:pt>
                <c:pt idx="1">
                  <c:v>0.137026441104492</c:v>
                </c:pt>
                <c:pt idx="2">
                  <c:v>0.194627196695293</c:v>
                </c:pt>
                <c:pt idx="3">
                  <c:v>0.229152248705314</c:v>
                </c:pt>
                <c:pt idx="4">
                  <c:v>0.265983514549393</c:v>
                </c:pt>
                <c:pt idx="5">
                  <c:v>0.296698230719009</c:v>
                </c:pt>
                <c:pt idx="6">
                  <c:v>0.351347766631705</c:v>
                </c:pt>
                <c:pt idx="7">
                  <c:v>0.381865501131291</c:v>
                </c:pt>
                <c:pt idx="8">
                  <c:v>0.419834861505312</c:v>
                </c:pt>
                <c:pt idx="9">
                  <c:v>0.463085397304536</c:v>
                </c:pt>
                <c:pt idx="10">
                  <c:v>0.507247039306979</c:v>
                </c:pt>
                <c:pt idx="11">
                  <c:v>0.589664619800704</c:v>
                </c:pt>
                <c:pt idx="12">
                  <c:v>0.628065327213341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DADOS!$B$13</c:f>
              <c:strCache>
                <c:ptCount val="1"/>
                <c:pt idx="0">
                  <c:v>% PREV.</c:v>
                </c:pt>
              </c:strCache>
            </c:strRef>
          </c:tx>
          <c:spPr>
            <a:solidFill>
              <a:srgbClr val="0000ff"/>
            </a:solidFill>
            <a:ln w="34920">
              <a:solidFill>
                <a:srgbClr val="0000ff"/>
              </a:solidFill>
              <a:round/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4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9"/>
            <c:marker>
              <c:symbol val="none"/>
            </c:marker>
          </c:dPt>
          <c:dPt>
            <c:idx val="10"/>
            <c:marker>
              <c:symbol val="none"/>
            </c:marker>
          </c:dPt>
          <c:dPt>
            <c:idx val="11"/>
            <c:marker>
              <c:symbol val="none"/>
            </c:marker>
          </c:dPt>
          <c:dPt>
            <c:idx val="12"/>
            <c:marker>
              <c:symbol val="none"/>
            </c:marker>
          </c:dPt>
          <c:dPt>
            <c:idx val="13"/>
            <c:marker>
              <c:symbol val="none"/>
            </c:marker>
          </c:dPt>
          <c:dPt>
            <c:idx val="14"/>
            <c:marker>
              <c:symbol val="none"/>
            </c:marker>
          </c:dPt>
          <c:dPt>
            <c:idx val="15"/>
            <c:marker>
              <c:symbol val="none"/>
            </c:marker>
          </c:dPt>
          <c:dPt>
            <c:idx val="16"/>
            <c:marker>
              <c:symbol val="none"/>
            </c:marker>
          </c:dPt>
          <c:dPt>
            <c:idx val="17"/>
            <c:marker>
              <c:symbol val="none"/>
            </c:marke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400" spc="-1" strike="noStrike">
                    <a:solidFill>
                      <a:srgbClr val="0000ff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DADOS!$E$4:$W$4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DADOS!$E$13:$W$13</c:f>
              <c:numCache>
                <c:formatCode>General</c:formatCode>
                <c:ptCount val="19"/>
                <c:pt idx="0">
                  <c:v>0.1265</c:v>
                </c:pt>
                <c:pt idx="1">
                  <c:v>0.1502</c:v>
                </c:pt>
                <c:pt idx="2">
                  <c:v>0.1855</c:v>
                </c:pt>
                <c:pt idx="3">
                  <c:v>0.22</c:v>
                </c:pt>
                <c:pt idx="4">
                  <c:v>0.254</c:v>
                </c:pt>
                <c:pt idx="5">
                  <c:v>0.3033</c:v>
                </c:pt>
                <c:pt idx="6">
                  <c:v>0.354</c:v>
                </c:pt>
                <c:pt idx="7">
                  <c:v>0.3953</c:v>
                </c:pt>
                <c:pt idx="8">
                  <c:v>0.4215</c:v>
                </c:pt>
                <c:pt idx="9">
                  <c:v>0.4499</c:v>
                </c:pt>
                <c:pt idx="10">
                  <c:v>0.4934</c:v>
                </c:pt>
                <c:pt idx="11">
                  <c:v>0.5365</c:v>
                </c:pt>
                <c:pt idx="12">
                  <c:v>0.5914</c:v>
                </c:pt>
                <c:pt idx="13">
                  <c:v>0.6838</c:v>
                </c:pt>
                <c:pt idx="14">
                  <c:v>0.7589</c:v>
                </c:pt>
                <c:pt idx="15">
                  <c:v>0.8158</c:v>
                </c:pt>
                <c:pt idx="16">
                  <c:v>0.8648</c:v>
                </c:pt>
                <c:pt idx="17">
                  <c:v>0.9433</c:v>
                </c:pt>
                <c:pt idx="18">
                  <c:v>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2144610"/>
        <c:axId val="58271922"/>
      </c:lineChart>
      <c:catAx>
        <c:axId val="82144610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9360">
            <a:solidFill>
              <a:srgbClr val="f2f2f2">
                <a:alpha val="10000"/>
              </a:srgbClr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58271922"/>
        <c:crossesAt val="0"/>
        <c:auto val="1"/>
        <c:lblAlgn val="ctr"/>
        <c:lblOffset val="100"/>
        <c:noMultiLvlLbl val="0"/>
      </c:catAx>
      <c:valAx>
        <c:axId val="58271922"/>
        <c:scaling>
          <c:orientation val="minMax"/>
          <c:max val="1.4"/>
          <c:min val="-0.3"/>
        </c:scaling>
        <c:delete val="0"/>
        <c:axPos val="l"/>
        <c:majorGridlines>
          <c:spPr>
            <a:ln w="9360">
              <a:solidFill>
                <a:srgbClr val="000000">
                  <a:alpha val="10000"/>
                </a:srgbClr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0000ff"/>
                </a:solidFill>
                <a:latin typeface="Calibri"/>
              </a:defRPr>
            </a:pPr>
          </a:p>
        </c:txPr>
        <c:crossAx val="82144610"/>
        <c:crosses val="autoZero"/>
        <c:crossBetween val="between"/>
        <c:majorUnit val="0.2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gradFill>
      <a:gsLst>
        <a:gs pos="0">
          <a:srgbClr val="99ff99"/>
        </a:gs>
        <a:gs pos="50000">
          <a:srgbClr val="99ff99"/>
        </a:gs>
        <a:gs pos="100000">
          <a:srgbClr val="99ff99"/>
        </a:gs>
      </a:gsLst>
      <a:lin ang="3000000"/>
    </a:gra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97" strike="noStrike">
                <a:solidFill>
                  <a:srgbClr val="000000"/>
                </a:solidFill>
                <a:latin typeface="Calibri"/>
              </a:defRPr>
            </a:pPr>
            <a:r>
              <a:rPr b="1" lang="pt-BR" sz="1600" spc="97" strike="noStrike">
                <a:solidFill>
                  <a:srgbClr val="000000"/>
                </a:solidFill>
                <a:latin typeface="Calibri"/>
              </a:rPr>
              <a:t>DESPESAS TOTAIS (DD+DI) PREVISTAS X REALIZADAS</a:t>
            </a:r>
          </a:p>
        </c:rich>
      </c:tx>
      <c:layout>
        <c:manualLayout>
          <c:xMode val="edge"/>
          <c:yMode val="edge"/>
          <c:x val="0.248083288539339"/>
          <c:y val="0.0341436765910953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3993832574193"/>
          <c:y val="0.135208959300738"/>
          <c:w val="0.889778481907941"/>
          <c:h val="0.6887462441955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DADOS!$A$6</c:f>
              <c:strCache>
                <c:ptCount val="1"/>
                <c:pt idx="0">
                  <c:v>%  EXEC</c:v>
                </c:pt>
              </c:strCache>
            </c:strRef>
          </c:tx>
          <c:spPr>
            <a:gradFill>
              <a:gsLst>
                <a:gs pos="0">
                  <a:srgbClr val="ff0000"/>
                </a:gs>
                <a:gs pos="100000">
                  <a:srgbClr val="ffffff"/>
                </a:gs>
              </a:gsLst>
              <a:lin ang="5400000"/>
            </a:gradFill>
            <a:ln>
              <a:noFill/>
            </a:ln>
          </c:spPr>
          <c:invertIfNegative val="0"/>
          <c:dPt>
            <c:idx val="0"/>
            <c:invertIfNegative val="0"/>
            <c:spPr>
              <a:gradFill>
                <a:gsLst>
                  <a:gs pos="0">
                    <a:srgbClr val="ff0000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0.00%" sourceLinked="1"/>
            <c:dLbl>
              <c:idx val="0"/>
              <c:txPr>
                <a:bodyPr/>
                <a:lstStyle/>
                <a:p>
                  <a:pPr>
                    <a:defRPr b="0" sz="1600" spc="-1" strike="noStrike">
                      <a:solidFill>
                        <a:srgbClr val="ff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600" spc="-1" strike="noStrike">
                    <a:solidFill>
                      <a:srgbClr val="ff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DADOS!$E$4:$W$4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DADOS!$E$6:$W$6</c:f>
              <c:numCache>
                <c:formatCode>General</c:formatCode>
                <c:ptCount val="19"/>
                <c:pt idx="0">
                  <c:v>0</c:v>
                </c:pt>
                <c:pt idx="1">
                  <c:v>0.0264068848228741</c:v>
                </c:pt>
                <c:pt idx="2">
                  <c:v>0.0576007555908013</c:v>
                </c:pt>
                <c:pt idx="3">
                  <c:v>0.0345250520100215</c:v>
                </c:pt>
                <c:pt idx="4">
                  <c:v>0.0368312658440789</c:v>
                </c:pt>
                <c:pt idx="5">
                  <c:v>0.0307147161696151</c:v>
                </c:pt>
                <c:pt idx="6">
                  <c:v>0.0546495359126964</c:v>
                </c:pt>
                <c:pt idx="7">
                  <c:v>0.0305177344995864</c:v>
                </c:pt>
                <c:pt idx="8">
                  <c:v>0.0379693603740209</c:v>
                </c:pt>
                <c:pt idx="9">
                  <c:v>0.0432505357992239</c:v>
                </c:pt>
                <c:pt idx="10">
                  <c:v>0.0441616420024429</c:v>
                </c:pt>
                <c:pt idx="11">
                  <c:v>0.0824175804937247</c:v>
                </c:pt>
                <c:pt idx="12">
                  <c:v>0.038400707412637</c:v>
                </c:pt>
              </c:numCache>
            </c:numRef>
          </c:val>
        </c:ser>
        <c:ser>
          <c:idx val="1"/>
          <c:order val="1"/>
          <c:tx>
            <c:strRef>
              <c:f>DADOS!$B$12</c:f>
              <c:strCache>
                <c:ptCount val="1"/>
                <c:pt idx="0">
                  <c:v>%  PREV.mes</c:v>
                </c:pt>
              </c:strCache>
            </c:strRef>
          </c:tx>
          <c:spPr>
            <a:gradFill>
              <a:gsLst>
                <a:gs pos="0">
                  <a:srgbClr val="0000ff"/>
                </a:gs>
                <a:gs pos="100000">
                  <a:srgbClr val="ffffff"/>
                </a:gs>
              </a:gsLst>
              <a:lin ang="5400000"/>
            </a:gradFill>
            <a:ln>
              <a:noFill/>
            </a:ln>
          </c:spPr>
          <c:invertIfNegative val="0"/>
          <c:dPt>
            <c:idx val="0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0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7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Pt>
            <c:idx val="18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ffffff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1600" spc="-1" strike="noStrike">
                    <a:solidFill>
                      <a:srgbClr val="0000ff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DADOS!$E$4:$W$4</c:f>
              <c:strCache>
                <c:ptCount val="19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</c:strCache>
            </c:strRef>
          </c:cat>
          <c:val>
            <c:numRef>
              <c:f>DADOS!$E$12:$W$12</c:f>
              <c:numCache>
                <c:formatCode>General</c:formatCode>
                <c:ptCount val="19"/>
                <c:pt idx="0">
                  <c:v>0.0322</c:v>
                </c:pt>
                <c:pt idx="1">
                  <c:v>0.0237</c:v>
                </c:pt>
                <c:pt idx="2">
                  <c:v>0.0353</c:v>
                </c:pt>
                <c:pt idx="3">
                  <c:v>0.0345</c:v>
                </c:pt>
                <c:pt idx="4">
                  <c:v>0.034</c:v>
                </c:pt>
                <c:pt idx="5">
                  <c:v>0.0493</c:v>
                </c:pt>
                <c:pt idx="6">
                  <c:v>0.0507</c:v>
                </c:pt>
                <c:pt idx="7">
                  <c:v>0.0413</c:v>
                </c:pt>
                <c:pt idx="8">
                  <c:v>0.0262</c:v>
                </c:pt>
                <c:pt idx="9">
                  <c:v>0.0284</c:v>
                </c:pt>
                <c:pt idx="10">
                  <c:v>0.0435</c:v>
                </c:pt>
                <c:pt idx="11">
                  <c:v>0.0430999999999999</c:v>
                </c:pt>
                <c:pt idx="12">
                  <c:v>0.0549000000000001</c:v>
                </c:pt>
                <c:pt idx="13">
                  <c:v>0.0923999999999999</c:v>
                </c:pt>
                <c:pt idx="14">
                  <c:v>0.0751000000000001</c:v>
                </c:pt>
                <c:pt idx="15">
                  <c:v>0.0569</c:v>
                </c:pt>
                <c:pt idx="16">
                  <c:v>0.049</c:v>
                </c:pt>
                <c:pt idx="17">
                  <c:v>0.0785</c:v>
                </c:pt>
                <c:pt idx="18">
                  <c:v>0.0567</c:v>
                </c:pt>
              </c:numCache>
            </c:numRef>
          </c:val>
        </c:ser>
        <c:gapWidth val="100"/>
        <c:overlap val="-24"/>
        <c:axId val="38545914"/>
        <c:axId val="23454267"/>
      </c:barChart>
      <c:catAx>
        <c:axId val="38545914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12600">
            <a:solidFill>
              <a:srgbClr val="f2f2f2">
                <a:alpha val="54000"/>
              </a:srgbClr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23454267"/>
        <c:crosses val="autoZero"/>
        <c:auto val="1"/>
        <c:lblAlgn val="ctr"/>
        <c:lblOffset val="100"/>
        <c:noMultiLvlLbl val="0"/>
      </c:catAx>
      <c:valAx>
        <c:axId val="23454267"/>
        <c:scaling>
          <c:orientation val="minMax"/>
          <c:max val="0.12"/>
          <c:min val="0"/>
        </c:scaling>
        <c:delete val="0"/>
        <c:axPos val="l"/>
        <c:majorGridlines>
          <c:spPr>
            <a:ln w="9360">
              <a:solidFill>
                <a:srgbClr val="000000">
                  <a:alpha val="10000"/>
                </a:srgbClr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0000ff"/>
                </a:solidFill>
                <a:latin typeface="Calibri"/>
              </a:defRPr>
            </a:pPr>
          </a:p>
        </c:txPr>
        <c:crossAx val="38545914"/>
        <c:crosses val="autoZero"/>
        <c:crossBetween val="between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gradFill>
      <a:gsLst>
        <a:gs pos="0">
          <a:srgbClr val="99ff99"/>
        </a:gs>
        <a:gs pos="50000">
          <a:srgbClr val="99ff99"/>
        </a:gs>
        <a:gs pos="100000">
          <a:srgbClr val="99ff99"/>
        </a:gs>
      </a:gsLst>
      <a:lin ang="3000000"/>
    </a:gra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-1" strike="noStrike">
                <a:solidFill>
                  <a:srgbClr val="ffc000"/>
                </a:solidFill>
                <a:latin typeface="Calibri"/>
              </a:defRPr>
            </a:pPr>
            <a:r>
              <a:rPr b="1" lang="pt-BR" sz="1600" spc="-1" strike="noStrike">
                <a:solidFill>
                  <a:srgbClr val="ffc000"/>
                </a:solidFill>
                <a:latin typeface="Calibri"/>
              </a:rPr>
              <a:t>ÍNDICE DE DESEMPENHO FÍSICO</a:t>
            </a:r>
          </a:p>
        </c:rich>
      </c:tx>
      <c:layout>
        <c:manualLayout>
          <c:xMode val="edge"/>
          <c:yMode val="edge"/>
          <c:x val="0.363232104121475"/>
          <c:y val="0.0174443959877889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4070860448301"/>
          <c:y val="0.135194068905364"/>
          <c:w val="0.889768618944324"/>
          <c:h val="0.6887265590928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DADOS!$B$18</c:f>
              <c:strCache>
                <c:ptCount val="1"/>
                <c:pt idx="0">
                  <c:v>IDF</c:v>
                </c:pt>
              </c:strCache>
            </c:strRef>
          </c:tx>
          <c:spPr>
            <a:gradFill>
              <a:gsLst>
                <a:gs pos="0">
                  <a:srgbClr val="8c4000"/>
                </a:gs>
                <a:gs pos="100000">
                  <a:srgbClr val="b75300"/>
                </a:gs>
              </a:gsLst>
              <a:lin ang="16200000"/>
            </a:gradFill>
            <a:ln>
              <a:noFill/>
            </a:ln>
          </c:spPr>
          <c:invertIfNegative val="0"/>
          <c:dPt>
            <c:idx val="10"/>
            <c:invertIfNegative val="0"/>
            <c:spPr>
              <a:gradFill>
                <a:gsLst>
                  <a:gs pos="0">
                    <a:srgbClr val="8c4000"/>
                  </a:gs>
                  <a:gs pos="100000">
                    <a:srgbClr val="b75300"/>
                  </a:gs>
                </a:gsLst>
                <a:lin ang="16200000"/>
              </a:gradFill>
              <a:ln>
                <a:noFill/>
              </a:ln>
            </c:spPr>
          </c:dPt>
          <c:dLbls>
            <c:numFmt formatCode="#,##0.0000" sourceLinked="0"/>
            <c:dLbl>
              <c:idx val="10"/>
              <c:numFmt formatCode="#,##0.0000" sourceLinked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DADOS!$E$16:$Z$16</c:f>
              <c:strCache>
                <c:ptCount val="22"/>
                <c:pt idx="0">
                  <c:v>out/19</c:v>
                </c:pt>
                <c:pt idx="1">
                  <c:v>nov/19</c:v>
                </c:pt>
                <c:pt idx="2">
                  <c:v>dez/19</c:v>
                </c:pt>
                <c:pt idx="3">
                  <c:v>jan/20</c:v>
                </c:pt>
                <c:pt idx="4">
                  <c:v>fev/20</c:v>
                </c:pt>
                <c:pt idx="5">
                  <c:v>mar/20</c:v>
                </c:pt>
                <c:pt idx="6">
                  <c:v>abr/20</c:v>
                </c:pt>
                <c:pt idx="7">
                  <c:v>mai/20</c:v>
                </c:pt>
                <c:pt idx="8">
                  <c:v>jun/20</c:v>
                </c:pt>
                <c:pt idx="9">
                  <c:v>jul/20</c:v>
                </c:pt>
                <c:pt idx="10">
                  <c:v>ago/20</c:v>
                </c:pt>
                <c:pt idx="11">
                  <c:v>set/20</c:v>
                </c:pt>
                <c:pt idx="12">
                  <c:v>out/20</c:v>
                </c:pt>
                <c:pt idx="13">
                  <c:v>nov/20</c:v>
                </c:pt>
                <c:pt idx="14">
                  <c:v>dez/20</c:v>
                </c:pt>
                <c:pt idx="15">
                  <c:v>jan/21</c:v>
                </c:pt>
                <c:pt idx="16">
                  <c:v>fev/21</c:v>
                </c:pt>
                <c:pt idx="17">
                  <c:v>mar/21</c:v>
                </c:pt>
                <c:pt idx="18">
                  <c:v>abr/21</c:v>
                </c:pt>
                <c:pt idx="19">
                  <c:v>mai/21</c:v>
                </c:pt>
                <c:pt idx="20">
                  <c:v>jun/21</c:v>
                </c:pt>
                <c:pt idx="21">
                  <c:v>jul/21</c:v>
                </c:pt>
              </c:strCache>
            </c:strRef>
          </c:cat>
          <c:val>
            <c:numRef>
              <c:f>DADOS!$E$18:$Z$18</c:f>
              <c:numCache>
                <c:formatCode>General</c:formatCode>
                <c:ptCount val="22"/>
                <c:pt idx="0">
                  <c:v>1.22427385786281</c:v>
                </c:pt>
                <c:pt idx="1">
                  <c:v>1.28539066209616</c:v>
                </c:pt>
                <c:pt idx="2">
                  <c:v>1.13562992372005</c:v>
                </c:pt>
                <c:pt idx="3">
                  <c:v>1.13946348276905</c:v>
                </c:pt>
                <c:pt idx="4">
                  <c:v>1.15852333168</c:v>
                </c:pt>
                <c:pt idx="5">
                  <c:v>1.04549978221433</c:v>
                </c:pt>
                <c:pt idx="6">
                  <c:v>1.02871201909085</c:v>
                </c:pt>
                <c:pt idx="7">
                  <c:v>0.988869402182277</c:v>
                </c:pt>
                <c:pt idx="8">
                  <c:v>1.01465655290425</c:v>
                </c:pt>
                <c:pt idx="9">
                  <c:v>1.05100383519824</c:v>
                </c:pt>
                <c:pt idx="10">
                  <c:v>1.09209615552158</c:v>
                </c:pt>
                <c:pt idx="11">
                  <c:v>1.17416799398336</c:v>
                </c:pt>
                <c:pt idx="12">
                  <c:v>1.12207482768045</c:v>
                </c:pt>
              </c:numCache>
            </c:numRef>
          </c:val>
        </c:ser>
        <c:gapWidth val="100"/>
        <c:overlap val="-24"/>
        <c:axId val="17076057"/>
        <c:axId val="44567625"/>
      </c:barChart>
      <c:catAx>
        <c:axId val="17076057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4567625"/>
        <c:crossesAt val="1"/>
        <c:auto val="1"/>
        <c:lblAlgn val="ctr"/>
        <c:lblOffset val="100"/>
        <c:noMultiLvlLbl val="0"/>
      </c:catAx>
      <c:valAx>
        <c:axId val="44567625"/>
        <c:scaling>
          <c:orientation val="minMax"/>
          <c:max val="2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076057"/>
        <c:crosses val="autoZero"/>
        <c:crossBetween val="between"/>
        <c:majorUnit val="0.2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-1" strike="noStrike">
                <a:solidFill>
                  <a:srgbClr val="92d050"/>
                </a:solidFill>
                <a:latin typeface="Calibri"/>
              </a:defRPr>
            </a:pPr>
            <a:r>
              <a:rPr b="1" lang="pt-BR" sz="1600" spc="-1" strike="noStrike">
                <a:solidFill>
                  <a:srgbClr val="92d050"/>
                </a:solidFill>
                <a:latin typeface="Calibri"/>
              </a:rPr>
              <a:t>ÍNDICE ECONÔMICO GLOBAL</a:t>
            </a:r>
          </a:p>
        </c:rich>
      </c:tx>
      <c:layout>
        <c:manualLayout>
          <c:xMode val="edge"/>
          <c:yMode val="edge"/>
          <c:x val="0.358592790580077"/>
          <c:y val="0.016886371064386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3953622769631"/>
          <c:y val="0.135199912844536"/>
          <c:w val="0.889763779527559"/>
          <c:h val="0.688746050768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'Dados Finan'!$A$10</c:f>
              <c:strCache>
                <c:ptCount val="1"/>
                <c:pt idx="0">
                  <c:v>IDE</c:v>
                </c:pt>
              </c:strCache>
            </c:strRef>
          </c:tx>
          <c:spPr>
            <a:gradFill>
              <a:gsLst>
                <a:gs pos="0">
                  <a:srgbClr val="5e772b"/>
                </a:gs>
                <a:gs pos="100000">
                  <a:srgbClr val="7a9939"/>
                </a:gs>
              </a:gsLst>
              <a:lin ang="16200000"/>
            </a:gradFill>
            <a:ln>
              <a:noFill/>
            </a:ln>
          </c:spPr>
          <c:invertIfNegative val="0"/>
          <c:dPt>
            <c:idx val="10"/>
            <c:invertIfNegative val="0"/>
            <c:spPr>
              <a:gradFill>
                <a:gsLst>
                  <a:gs pos="0">
                    <a:srgbClr val="5e772b"/>
                  </a:gs>
                  <a:gs pos="100000">
                    <a:srgbClr val="7a9939"/>
                  </a:gs>
                </a:gsLst>
                <a:lin ang="16200000"/>
              </a:gradFill>
              <a:ln>
                <a:noFill/>
              </a:ln>
            </c:spPr>
          </c:dPt>
          <c:dPt>
            <c:idx val="20"/>
            <c:invertIfNegative val="0"/>
            <c:spPr>
              <a:gradFill>
                <a:gsLst>
                  <a:gs pos="0">
                    <a:srgbClr val="5e772b"/>
                  </a:gs>
                  <a:gs pos="100000">
                    <a:srgbClr val="7a9939"/>
                  </a:gs>
                </a:gsLst>
                <a:lin ang="16200000"/>
              </a:gradFill>
              <a:ln>
                <a:noFill/>
              </a:ln>
            </c:spPr>
          </c:dPt>
          <c:dLbls>
            <c:numFmt formatCode="#,##0.0000" sourceLinked="0"/>
            <c:dLbl>
              <c:idx val="10"/>
              <c:numFmt formatCode="#,##0.0000" sourceLinked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0"/>
              <c:numFmt formatCode="#,##0.0000" sourceLinked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'Dados Finan'!$G$6:$AA$6</c:f>
              <c:strCache>
                <c:ptCount val="21"/>
                <c:pt idx="0">
                  <c:v>nov/19</c:v>
                </c:pt>
                <c:pt idx="1">
                  <c:v>dez/19</c:v>
                </c:pt>
                <c:pt idx="2">
                  <c:v>jan/20</c:v>
                </c:pt>
                <c:pt idx="3">
                  <c:v>fev/20</c:v>
                </c:pt>
                <c:pt idx="4">
                  <c:v>mar/20</c:v>
                </c:pt>
                <c:pt idx="5">
                  <c:v>abr/20</c:v>
                </c:pt>
                <c:pt idx="6">
                  <c:v>mai/20</c:v>
                </c:pt>
                <c:pt idx="7">
                  <c:v>jun/20</c:v>
                </c:pt>
                <c:pt idx="8">
                  <c:v>jul/20</c:v>
                </c:pt>
                <c:pt idx="9">
                  <c:v>ago/20</c:v>
                </c:pt>
                <c:pt idx="10">
                  <c:v>set/20</c:v>
                </c:pt>
                <c:pt idx="11">
                  <c:v>out/20</c:v>
                </c:pt>
                <c:pt idx="12">
                  <c:v>nov/20</c:v>
                </c:pt>
                <c:pt idx="13">
                  <c:v>dez/20</c:v>
                </c:pt>
                <c:pt idx="14">
                  <c:v>jan/21</c:v>
                </c:pt>
                <c:pt idx="15">
                  <c:v>fev/21</c:v>
                </c:pt>
                <c:pt idx="16">
                  <c:v>mar/21</c:v>
                </c:pt>
                <c:pt idx="17">
                  <c:v>abr/21</c:v>
                </c:pt>
                <c:pt idx="18">
                  <c:v>mai/21</c:v>
                </c:pt>
                <c:pt idx="19">
                  <c:v>jun/21</c:v>
                </c:pt>
                <c:pt idx="20">
                  <c:v>jul/21</c:v>
                </c:pt>
              </c:strCache>
            </c:strRef>
          </c:cat>
          <c:val>
            <c:numRef>
              <c:f>'Dados Finan'!$G$10:$AA$10</c:f>
              <c:numCache>
                <c:formatCode>General</c:formatCode>
                <c:ptCount val="21"/>
                <c:pt idx="0">
                  <c:v>0.974618932135377</c:v>
                </c:pt>
                <c:pt idx="1">
                  <c:v>0.895314625800711</c:v>
                </c:pt>
                <c:pt idx="2">
                  <c:v>0.875502755773988</c:v>
                </c:pt>
                <c:pt idx="3">
                  <c:v>0.885585588174543</c:v>
                </c:pt>
                <c:pt idx="4">
                  <c:v>0.905076697606959</c:v>
                </c:pt>
                <c:pt idx="5">
                  <c:v>0.901855734429192</c:v>
                </c:pt>
                <c:pt idx="6">
                  <c:v>0.922231659962459</c:v>
                </c:pt>
                <c:pt idx="7">
                  <c:v>0.917394967331634</c:v>
                </c:pt>
                <c:pt idx="8">
                  <c:v>0.925151811764469</c:v>
                </c:pt>
                <c:pt idx="9">
                  <c:v>0.926055267818896</c:v>
                </c:pt>
                <c:pt idx="10">
                  <c:v>0.929982067557013</c:v>
                </c:pt>
                <c:pt idx="11">
                  <c:v>0.913369435910414</c:v>
                </c:pt>
              </c:numCache>
            </c:numRef>
          </c:val>
        </c:ser>
        <c:gapWidth val="100"/>
        <c:overlap val="-24"/>
        <c:axId val="62309096"/>
        <c:axId val="3509659"/>
      </c:barChart>
      <c:catAx>
        <c:axId val="62309096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09659"/>
        <c:crossesAt val="1"/>
        <c:auto val="1"/>
        <c:lblAlgn val="ctr"/>
        <c:lblOffset val="100"/>
        <c:noMultiLvlLbl val="0"/>
      </c:catAx>
      <c:valAx>
        <c:axId val="3509659"/>
        <c:scaling>
          <c:orientation val="minMax"/>
          <c:max val="2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309096"/>
        <c:crosses val="autoZero"/>
        <c:crossBetween val="between"/>
        <c:majorUnit val="0.2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-1" strike="noStrike">
                <a:solidFill>
                  <a:srgbClr val="7030a0"/>
                </a:solidFill>
                <a:latin typeface="Calibri"/>
              </a:defRPr>
            </a:pPr>
            <a:r>
              <a:rPr b="1" lang="pt-BR" sz="1600" spc="-1" strike="noStrike">
                <a:solidFill>
                  <a:srgbClr val="7030a0"/>
                </a:solidFill>
                <a:latin typeface="Calibri"/>
              </a:rPr>
              <a:t>ÍNDICE ECONÔMICO DESPESAS DIRETAS</a:t>
            </a:r>
          </a:p>
        </c:rich>
      </c:tx>
      <c:layout>
        <c:manualLayout>
          <c:xMode val="edge"/>
          <c:yMode val="edge"/>
          <c:x val="0.29233154352265"/>
          <c:y val="0.0056651051312779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38969976556"/>
          <c:y val="0.135199912844536"/>
          <c:w val="0.889775391363533"/>
          <c:h val="0.688746050768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'Dados Finan'!$A$8</c:f>
              <c:strCache>
                <c:ptCount val="1"/>
                <c:pt idx="0">
                  <c:v>IDE</c:v>
                </c:pt>
              </c:strCache>
            </c:strRef>
          </c:tx>
          <c:spPr>
            <a:gradFill>
              <a:gsLst>
                <a:gs pos="0">
                  <a:srgbClr val="5e437f"/>
                </a:gs>
                <a:gs pos="100000">
                  <a:srgbClr val="7b57a5"/>
                </a:gs>
              </a:gsLst>
              <a:lin ang="16200000"/>
            </a:gradFill>
            <a:ln>
              <a:noFill/>
            </a:ln>
          </c:spPr>
          <c:invertIfNegative val="0"/>
          <c:dPt>
            <c:idx val="10"/>
            <c:invertIfNegative val="0"/>
            <c:spPr>
              <a:gradFill>
                <a:gsLst>
                  <a:gs pos="0">
                    <a:srgbClr val="5e437f"/>
                  </a:gs>
                  <a:gs pos="100000">
                    <a:srgbClr val="7b57a5"/>
                  </a:gs>
                </a:gsLst>
                <a:lin ang="16200000"/>
              </a:gradFill>
              <a:ln>
                <a:noFill/>
              </a:ln>
            </c:spPr>
          </c:dPt>
          <c:dLbls>
            <c:numFmt formatCode="#,##0.0000" sourceLinked="0"/>
            <c:dLbl>
              <c:idx val="10"/>
              <c:numFmt formatCode="#,##0.0000" sourceLinked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'Dados Finan'!$G$6:$AA$6</c:f>
              <c:strCache>
                <c:ptCount val="21"/>
                <c:pt idx="0">
                  <c:v>nov/19</c:v>
                </c:pt>
                <c:pt idx="1">
                  <c:v>dez/19</c:v>
                </c:pt>
                <c:pt idx="2">
                  <c:v>jan/20</c:v>
                </c:pt>
                <c:pt idx="3">
                  <c:v>fev/20</c:v>
                </c:pt>
                <c:pt idx="4">
                  <c:v>mar/20</c:v>
                </c:pt>
                <c:pt idx="5">
                  <c:v>abr/20</c:v>
                </c:pt>
                <c:pt idx="6">
                  <c:v>mai/20</c:v>
                </c:pt>
                <c:pt idx="7">
                  <c:v>jun/20</c:v>
                </c:pt>
                <c:pt idx="8">
                  <c:v>jul/20</c:v>
                </c:pt>
                <c:pt idx="9">
                  <c:v>ago/20</c:v>
                </c:pt>
                <c:pt idx="10">
                  <c:v>set/20</c:v>
                </c:pt>
                <c:pt idx="11">
                  <c:v>out/20</c:v>
                </c:pt>
                <c:pt idx="12">
                  <c:v>nov/20</c:v>
                </c:pt>
                <c:pt idx="13">
                  <c:v>dez/20</c:v>
                </c:pt>
                <c:pt idx="14">
                  <c:v>jan/21</c:v>
                </c:pt>
                <c:pt idx="15">
                  <c:v>fev/21</c:v>
                </c:pt>
                <c:pt idx="16">
                  <c:v>mar/21</c:v>
                </c:pt>
                <c:pt idx="17">
                  <c:v>abr/21</c:v>
                </c:pt>
                <c:pt idx="18">
                  <c:v>mai/21</c:v>
                </c:pt>
                <c:pt idx="19">
                  <c:v>jun/21</c:v>
                </c:pt>
                <c:pt idx="20">
                  <c:v>jul/21</c:v>
                </c:pt>
              </c:strCache>
            </c:strRef>
          </c:cat>
          <c:val>
            <c:numRef>
              <c:f>'Dados Finan'!$G$8:$AA$8</c:f>
              <c:numCache>
                <c:formatCode>General</c:formatCode>
                <c:ptCount val="21"/>
                <c:pt idx="0">
                  <c:v>0.970201645610568</c:v>
                </c:pt>
                <c:pt idx="1">
                  <c:v>0.902599189209247</c:v>
                </c:pt>
                <c:pt idx="2">
                  <c:v>0.881816068473851</c:v>
                </c:pt>
                <c:pt idx="3">
                  <c:v>0.895470610476529</c:v>
                </c:pt>
                <c:pt idx="4">
                  <c:v>0.907217048155076</c:v>
                </c:pt>
                <c:pt idx="5">
                  <c:v>0.93775522784808</c:v>
                </c:pt>
                <c:pt idx="6">
                  <c:v>0.929107933171517</c:v>
                </c:pt>
                <c:pt idx="7">
                  <c:v>0.911362746537159</c:v>
                </c:pt>
                <c:pt idx="8">
                  <c:v>0.932856389216261</c:v>
                </c:pt>
                <c:pt idx="9">
                  <c:v>0.935258143446632</c:v>
                </c:pt>
                <c:pt idx="10">
                  <c:v>0.947852795677602</c:v>
                </c:pt>
                <c:pt idx="11">
                  <c:v>0.909143133934295</c:v>
                </c:pt>
              </c:numCache>
            </c:numRef>
          </c:val>
        </c:ser>
        <c:gapWidth val="100"/>
        <c:overlap val="-24"/>
        <c:axId val="65558119"/>
        <c:axId val="94423215"/>
      </c:barChart>
      <c:catAx>
        <c:axId val="65558119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423215"/>
        <c:crossesAt val="1"/>
        <c:auto val="1"/>
        <c:lblAlgn val="ctr"/>
        <c:lblOffset val="100"/>
        <c:noMultiLvlLbl val="0"/>
      </c:catAx>
      <c:valAx>
        <c:axId val="94423215"/>
        <c:scaling>
          <c:orientation val="minMax"/>
          <c:max val="2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558119"/>
        <c:crosses val="autoZero"/>
        <c:crossBetween val="between"/>
        <c:majorUnit val="0.2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pt-BR" sz="1600" spc="-1" strike="noStrike">
                <a:solidFill>
                  <a:srgbClr val="595959"/>
                </a:solidFill>
                <a:latin typeface="Calibri"/>
              </a:rPr>
              <a:t>ÍNDICE ECONÔMICO DESPESAS INDIRETAS</a:t>
            </a:r>
          </a:p>
        </c:rich>
      </c:tx>
      <c:layout>
        <c:manualLayout>
          <c:xMode val="edge"/>
          <c:yMode val="edge"/>
          <c:x val="0.292255917719126"/>
          <c:y val="0.00566448801742919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38969976556"/>
          <c:y val="0.135185185185185"/>
          <c:w val="0.889775391363533"/>
          <c:h val="0.6886710239651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'Dados Finan'!$A$9</c:f>
              <c:strCache>
                <c:ptCount val="1"/>
                <c:pt idx="0">
                  <c:v>IDE</c:v>
                </c:pt>
              </c:strCache>
            </c:strRef>
          </c:tx>
          <c:spPr>
            <a:gradFill>
              <a:gsLst>
                <a:gs pos="0">
                  <a:srgbClr val="82a0ac"/>
                </a:gs>
                <a:gs pos="100000">
                  <a:srgbClr val="a9d0df"/>
                </a:gs>
              </a:gsLst>
              <a:lin ang="16200000"/>
            </a:gradFill>
            <a:ln>
              <a:noFill/>
            </a:ln>
          </c:spPr>
          <c:invertIfNegative val="0"/>
          <c:dPt>
            <c:idx val="10"/>
            <c:invertIfNegative val="0"/>
            <c:spPr>
              <a:gradFill>
                <a:gsLst>
                  <a:gs pos="0">
                    <a:srgbClr val="82a0ac"/>
                  </a:gs>
                  <a:gs pos="100000">
                    <a:srgbClr val="a9d0df"/>
                  </a:gs>
                </a:gsLst>
                <a:lin ang="16200000"/>
              </a:gradFill>
              <a:ln>
                <a:noFill/>
              </a:ln>
            </c:spPr>
          </c:dPt>
          <c:dLbls>
            <c:numFmt formatCode="#,##0.0000" sourceLinked="0"/>
            <c:dLbl>
              <c:idx val="10"/>
              <c:numFmt formatCode="#,##0.0000" sourceLinked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'Dados Finan'!$G$6:$AA$6</c:f>
              <c:strCache>
                <c:ptCount val="21"/>
                <c:pt idx="0">
                  <c:v>nov/19</c:v>
                </c:pt>
                <c:pt idx="1">
                  <c:v>dez/19</c:v>
                </c:pt>
                <c:pt idx="2">
                  <c:v>jan/20</c:v>
                </c:pt>
                <c:pt idx="3">
                  <c:v>fev/20</c:v>
                </c:pt>
                <c:pt idx="4">
                  <c:v>mar/20</c:v>
                </c:pt>
                <c:pt idx="5">
                  <c:v>abr/20</c:v>
                </c:pt>
                <c:pt idx="6">
                  <c:v>mai/20</c:v>
                </c:pt>
                <c:pt idx="7">
                  <c:v>jun/20</c:v>
                </c:pt>
                <c:pt idx="8">
                  <c:v>jul/20</c:v>
                </c:pt>
                <c:pt idx="9">
                  <c:v>ago/20</c:v>
                </c:pt>
                <c:pt idx="10">
                  <c:v>set/20</c:v>
                </c:pt>
                <c:pt idx="11">
                  <c:v>out/20</c:v>
                </c:pt>
                <c:pt idx="12">
                  <c:v>nov/20</c:v>
                </c:pt>
                <c:pt idx="13">
                  <c:v>dez/20</c:v>
                </c:pt>
                <c:pt idx="14">
                  <c:v>jan/21</c:v>
                </c:pt>
                <c:pt idx="15">
                  <c:v>fev/21</c:v>
                </c:pt>
                <c:pt idx="16">
                  <c:v>mar/21</c:v>
                </c:pt>
                <c:pt idx="17">
                  <c:v>abr/21</c:v>
                </c:pt>
                <c:pt idx="18">
                  <c:v>mai/21</c:v>
                </c:pt>
                <c:pt idx="19">
                  <c:v>jun/21</c:v>
                </c:pt>
                <c:pt idx="20">
                  <c:v>jul/21</c:v>
                </c:pt>
              </c:strCache>
            </c:strRef>
          </c:cat>
          <c:val>
            <c:numRef>
              <c:f>'Dados Finan'!$G$9:$AA$9</c:f>
              <c:numCache>
                <c:formatCode>General</c:formatCode>
                <c:ptCount val="21"/>
                <c:pt idx="0">
                  <c:v>0.984045031548283</c:v>
                </c:pt>
                <c:pt idx="1">
                  <c:v>0.878338638113148</c:v>
                </c:pt>
                <c:pt idx="2">
                  <c:v>0.861471570490233</c:v>
                </c:pt>
                <c:pt idx="3">
                  <c:v>0.864369951201155</c:v>
                </c:pt>
                <c:pt idx="4">
                  <c:v>0.900480607918168</c:v>
                </c:pt>
                <c:pt idx="5">
                  <c:v>0.82820637246545</c:v>
                </c:pt>
                <c:pt idx="6">
                  <c:v>0.90876163790383</c:v>
                </c:pt>
                <c:pt idx="7">
                  <c:v>0.929075914694293</c:v>
                </c:pt>
                <c:pt idx="8">
                  <c:v>0.91105917455172</c:v>
                </c:pt>
                <c:pt idx="9">
                  <c:v>0.908882027815102</c:v>
                </c:pt>
                <c:pt idx="10">
                  <c:v>0.896731665270933</c:v>
                </c:pt>
                <c:pt idx="11">
                  <c:v>0.920779858448745</c:v>
                </c:pt>
              </c:numCache>
            </c:numRef>
          </c:val>
        </c:ser>
        <c:gapWidth val="100"/>
        <c:overlap val="-24"/>
        <c:axId val="64674884"/>
        <c:axId val="12164546"/>
      </c:barChart>
      <c:catAx>
        <c:axId val="64674884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164546"/>
        <c:crossesAt val="1"/>
        <c:auto val="1"/>
        <c:lblAlgn val="ctr"/>
        <c:lblOffset val="100"/>
        <c:noMultiLvlLbl val="0"/>
      </c:catAx>
      <c:valAx>
        <c:axId val="12164546"/>
        <c:scaling>
          <c:orientation val="minMax"/>
          <c:max val="2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674884"/>
        <c:crosses val="autoZero"/>
        <c:crossBetween val="between"/>
        <c:majorUnit val="0.2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71782674011017"/>
          <c:y val="0.226678367705134"/>
          <c:w val="0.914997496244366"/>
          <c:h val="0.461605967529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"CUSTO ORÇADO"</c:f>
              <c:strCache>
                <c:ptCount val="1"/>
                <c:pt idx="0">
                  <c:v>CUSTO ORÇADO</c:v>
                </c:pt>
              </c:strCache>
            </c:strRef>
          </c:tx>
          <c:spPr>
            <a:gradFill>
              <a:gsLst>
                <a:gs pos="0">
                  <a:srgbClr val="2e5f99"/>
                </a:gs>
                <a:gs pos="100000">
                  <a:srgbClr val="3c7ac7"/>
                </a:gs>
              </a:gsLst>
              <a:lin ang="16200000"/>
            </a:gradFill>
            <a:ln>
              <a:noFill/>
            </a:ln>
          </c:spPr>
          <c:invertIfNegative val="0"/>
          <c:dPt>
            <c:idx val="5"/>
            <c:invertIfNegative val="0"/>
            <c:spPr>
              <a:gradFill>
                <a:gsLst>
                  <a:gs pos="0">
                    <a:srgbClr val="2e5f99"/>
                  </a:gs>
                  <a:gs pos="100000">
                    <a:srgbClr val="3c7ac7"/>
                  </a:gs>
                </a:gsLst>
                <a:lin ang="16200000"/>
              </a:gradFill>
              <a:ln>
                <a:noFill/>
              </a:ln>
            </c:spPr>
          </c:dPt>
          <c:dPt>
            <c:idx val="16"/>
            <c:invertIfNegative val="0"/>
            <c:spPr>
              <a:gradFill>
                <a:gsLst>
                  <a:gs pos="0">
                    <a:srgbClr val="2e5f99"/>
                  </a:gs>
                  <a:gs pos="100000">
                    <a:srgbClr val="3c7ac7"/>
                  </a:gs>
                </a:gsLst>
                <a:lin ang="16200000"/>
              </a:gradFill>
              <a:ln>
                <a:noFill/>
              </a:ln>
            </c:spPr>
          </c:dPt>
          <c:dPt>
            <c:idx val="22"/>
            <c:invertIfNegative val="0"/>
            <c:spPr>
              <a:gradFill>
                <a:gsLst>
                  <a:gs pos="0">
                    <a:srgbClr val="2e5f99"/>
                  </a:gs>
                  <a:gs pos="100000">
                    <a:srgbClr val="3c7ac7"/>
                  </a:gs>
                </a:gsLst>
                <a:lin ang="16200000"/>
              </a:gradFill>
              <a:ln>
                <a:noFill/>
              </a:ln>
            </c:spPr>
          </c:dPt>
          <c:dLbls>
            <c:numFmt formatCode="#,##0.00" sourceLinked="1"/>
            <c:dLbl>
              <c:idx val="5"/>
              <c:numFmt formatCode="#,##0.0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#,##0.0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,##0.0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0000ff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'Econômico Macro'!$C$18:$C$37;'Econômico Macro'!$C$41:$C$46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'Econômico Macro'!$D$18:$D$37;'Econômico Macro'!$D$41:$D$46</c:f>
              <c:numCache>
                <c:formatCode>General</c:formatCode>
                <c:ptCount val="26"/>
                <c:pt idx="0">
                  <c:v>292658.265714362</c:v>
                </c:pt>
                <c:pt idx="1">
                  <c:v>55821.9801030016</c:v>
                </c:pt>
                <c:pt idx="2">
                  <c:v>65086.7977630106</c:v>
                </c:pt>
                <c:pt idx="3">
                  <c:v>143143.612082918</c:v>
                </c:pt>
                <c:pt idx="4">
                  <c:v>531854.807380663</c:v>
                </c:pt>
                <c:pt idx="5">
                  <c:v>1072268.56236388</c:v>
                </c:pt>
                <c:pt idx="6">
                  <c:v>259147.735520857</c:v>
                </c:pt>
                <c:pt idx="7">
                  <c:v>88216.6034359971</c:v>
                </c:pt>
                <c:pt idx="8">
                  <c:v>495621.214489158</c:v>
                </c:pt>
                <c:pt idx="9">
                  <c:v>391290.107596948</c:v>
                </c:pt>
                <c:pt idx="10">
                  <c:v>120691.141308942</c:v>
                </c:pt>
                <c:pt idx="11">
                  <c:v>356856.052181655</c:v>
                </c:pt>
                <c:pt idx="12">
                  <c:v>786539.597648663</c:v>
                </c:pt>
                <c:pt idx="13">
                  <c:v>69389.2242168177</c:v>
                </c:pt>
                <c:pt idx="14">
                  <c:v>107615.577240266</c:v>
                </c:pt>
                <c:pt idx="15">
                  <c:v>1307180.66822157</c:v>
                </c:pt>
                <c:pt idx="16">
                  <c:v>105419.297673252</c:v>
                </c:pt>
                <c:pt idx="17">
                  <c:v>102849.026438928</c:v>
                </c:pt>
                <c:pt idx="18">
                  <c:v>230486.011440468</c:v>
                </c:pt>
                <c:pt idx="19">
                  <c:v>194035.518688433</c:v>
                </c:pt>
                <c:pt idx="20">
                  <c:v>156335.332821213</c:v>
                </c:pt>
                <c:pt idx="21">
                  <c:v>77649.6460588488</c:v>
                </c:pt>
                <c:pt idx="22">
                  <c:v>1320823.29736924</c:v>
                </c:pt>
                <c:pt idx="23">
                  <c:v>226023.168306541</c:v>
                </c:pt>
                <c:pt idx="24">
                  <c:v>297137.471657416</c:v>
                </c:pt>
                <c:pt idx="25">
                  <c:v>1327846.15008352</c:v>
                </c:pt>
              </c:numCache>
            </c:numRef>
          </c:val>
        </c:ser>
        <c:ser>
          <c:idx val="1"/>
          <c:order val="1"/>
          <c:tx>
            <c:strRef>
              <c:f>"CUSTO PROJETADO"</c:f>
              <c:strCache>
                <c:ptCount val="1"/>
                <c:pt idx="0">
                  <c:v>CUSTO PROJETADO</c:v>
                </c:pt>
              </c:strCache>
            </c:strRef>
          </c:tx>
          <c:spPr>
            <a:gradFill>
              <a:gsLst>
                <a:gs pos="85000">
                  <a:srgbClr val="ffc000"/>
                </a:gs>
                <a:gs pos="100000">
                  <a:srgbClr val="ffc000"/>
                </a:gs>
              </a:gsLst>
              <a:lin ang="16200000"/>
            </a:gradFill>
            <a:ln>
              <a:noFill/>
            </a:ln>
          </c:spPr>
          <c:invertIfNegative val="0"/>
          <c:dPt>
            <c:idx val="5"/>
            <c:invertIfNegative val="0"/>
            <c:spPr>
              <a:gradFill>
                <a:gsLst>
                  <a:gs pos="85000">
                    <a:srgbClr val="ffc000"/>
                  </a:gs>
                  <a:gs pos="100000">
                    <a:srgbClr val="ffc000"/>
                  </a:gs>
                </a:gsLst>
                <a:lin ang="16200000"/>
              </a:gradFill>
              <a:ln>
                <a:noFill/>
              </a:ln>
            </c:spPr>
          </c:dPt>
          <c:dPt>
            <c:idx val="16"/>
            <c:invertIfNegative val="0"/>
            <c:spPr>
              <a:gradFill>
                <a:gsLst>
                  <a:gs pos="85000">
                    <a:srgbClr val="ffc000"/>
                  </a:gs>
                  <a:gs pos="100000">
                    <a:srgbClr val="ffc000"/>
                  </a:gs>
                </a:gsLst>
                <a:lin ang="16200000"/>
              </a:gradFill>
              <a:ln>
                <a:noFill/>
              </a:ln>
            </c:spPr>
          </c:dPt>
          <c:dPt>
            <c:idx val="22"/>
            <c:invertIfNegative val="0"/>
            <c:spPr>
              <a:gradFill>
                <a:gsLst>
                  <a:gs pos="85000">
                    <a:srgbClr val="ffc000"/>
                  </a:gs>
                  <a:gs pos="100000">
                    <a:srgbClr val="ffc000"/>
                  </a:gs>
                </a:gsLst>
                <a:lin ang="16200000"/>
              </a:gradFill>
              <a:ln>
                <a:noFill/>
              </a:ln>
            </c:spPr>
          </c:dPt>
          <c:dPt>
            <c:idx val="23"/>
            <c:invertIfNegative val="0"/>
            <c:spPr>
              <a:gradFill>
                <a:gsLst>
                  <a:gs pos="85000">
                    <a:srgbClr val="ffc000"/>
                  </a:gs>
                  <a:gs pos="100000">
                    <a:srgbClr val="ffc000"/>
                  </a:gs>
                </a:gsLst>
                <a:lin ang="16200000"/>
              </a:gradFill>
              <a:ln>
                <a:noFill/>
              </a:ln>
            </c:spPr>
          </c:dPt>
          <c:dLbls>
            <c:numFmt formatCode="#,##0.00" sourceLinked="1"/>
            <c:dLbl>
              <c:idx val="5"/>
              <c:numFmt formatCode="#,##0.0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#,##0.0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,##0.0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3"/>
              <c:numFmt formatCode="#,##0.0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a77e09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'Econômico Macro'!$C$18:$C$37;'Econômico Macro'!$C$41:$C$46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'Econômico Macro'!$R$18:$R$37;'Econômico Macro'!$R$41:$R$46</c:f>
              <c:numCache>
                <c:formatCode>General</c:formatCode>
                <c:ptCount val="26"/>
                <c:pt idx="0">
                  <c:v>311001.883930405</c:v>
                </c:pt>
                <c:pt idx="1">
                  <c:v>42044.18</c:v>
                </c:pt>
                <c:pt idx="2">
                  <c:v>46312.89</c:v>
                </c:pt>
                <c:pt idx="3">
                  <c:v>134998.68</c:v>
                </c:pt>
                <c:pt idx="4">
                  <c:v>517710.98</c:v>
                </c:pt>
                <c:pt idx="5">
                  <c:v>1119127.85</c:v>
                </c:pt>
                <c:pt idx="6">
                  <c:v>239233.754795009</c:v>
                </c:pt>
                <c:pt idx="7">
                  <c:v>58258.0579944632</c:v>
                </c:pt>
                <c:pt idx="8">
                  <c:v>465346.58660887</c:v>
                </c:pt>
                <c:pt idx="9">
                  <c:v>553315.090808925</c:v>
                </c:pt>
                <c:pt idx="10">
                  <c:v>120691.141308942</c:v>
                </c:pt>
                <c:pt idx="11">
                  <c:v>283772.547230506</c:v>
                </c:pt>
                <c:pt idx="12">
                  <c:v>786539.597648663</c:v>
                </c:pt>
                <c:pt idx="13">
                  <c:v>69389.2242168177</c:v>
                </c:pt>
                <c:pt idx="14">
                  <c:v>107615.577240266</c:v>
                </c:pt>
                <c:pt idx="15">
                  <c:v>847478.151628224</c:v>
                </c:pt>
                <c:pt idx="16">
                  <c:v>105419.297673252</c:v>
                </c:pt>
                <c:pt idx="17">
                  <c:v>102849.026438928</c:v>
                </c:pt>
                <c:pt idx="18">
                  <c:v>230486.011440468</c:v>
                </c:pt>
                <c:pt idx="19">
                  <c:v>194035.518688433</c:v>
                </c:pt>
                <c:pt idx="20">
                  <c:v>140288.526000931</c:v>
                </c:pt>
                <c:pt idx="21">
                  <c:v>68286.8810339893</c:v>
                </c:pt>
                <c:pt idx="22">
                  <c:v>1273137.6227497</c:v>
                </c:pt>
                <c:pt idx="23">
                  <c:v>130321.922715358</c:v>
                </c:pt>
                <c:pt idx="24">
                  <c:v>257678.680800325</c:v>
                </c:pt>
                <c:pt idx="25">
                  <c:v>1322437.75005184</c:v>
                </c:pt>
              </c:numCache>
            </c:numRef>
          </c:val>
        </c:ser>
        <c:gapWidth val="100"/>
        <c:overlap val="-24"/>
        <c:axId val="43262838"/>
        <c:axId val="44802929"/>
      </c:barChart>
      <c:catAx>
        <c:axId val="4326283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4802929"/>
        <c:crosses val="autoZero"/>
        <c:auto val="1"/>
        <c:lblAlgn val="ctr"/>
        <c:lblOffset val="100"/>
        <c:noMultiLvlLbl val="0"/>
      </c:catAx>
      <c:valAx>
        <c:axId val="448029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26283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411131961628855"/>
          <c:y val="0.894231536317449"/>
          <c:w val="0.298004232620558"/>
          <c:h val="0.083660980850186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400" spc="-1" strike="noStrike">
                <a:solidFill>
                  <a:srgbClr val="2800d0"/>
                </a:solidFill>
                <a:latin typeface="Calibri"/>
              </a:defRPr>
            </a:pPr>
            <a:r>
              <a:rPr b="1" lang="pt-BR" sz="1400" spc="-1" strike="noStrike">
                <a:solidFill>
                  <a:srgbClr val="2800d0"/>
                </a:solidFill>
                <a:latin typeface="Calibri"/>
              </a:rPr>
              <a:t>EVOLUÇÃO ACUMULADA DAS DESPESAS TOTAIS</a:t>
            </a:r>
          </a:p>
        </c:rich>
      </c:tx>
      <c:layout>
        <c:manualLayout>
          <c:xMode val="edge"/>
          <c:yMode val="edge"/>
          <c:x val="0.319129772050163"/>
          <c:y val="0.00830235439900867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00713642347398"/>
          <c:y val="0.0971499380421314"/>
          <c:w val="0.88921222199127"/>
          <c:h val="0.754399008674102"/>
        </c:manualLayout>
      </c:layout>
      <c:lineChart>
        <c:grouping val="standard"/>
        <c:varyColors val="0"/>
        <c:ser>
          <c:idx val="0"/>
          <c:order val="0"/>
          <c:tx>
            <c:strRef>
              <c:f>'Dados Finan'!$A$24</c:f>
              <c:strCache>
                <c:ptCount val="1"/>
                <c:pt idx="0">
                  <c:v>%F.ACUM</c:v>
                </c:pt>
              </c:strCache>
            </c:strRef>
          </c:tx>
          <c:spPr>
            <a:solidFill>
              <a:srgbClr val="ff0000"/>
            </a:solidFill>
            <a:ln w="28440">
              <a:solidFill>
                <a:srgbClr val="ff0000"/>
              </a:solidFill>
              <a:round/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4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9"/>
            <c:marker>
              <c:symbol val="none"/>
            </c:marker>
          </c:dPt>
          <c:dPt>
            <c:idx val="10"/>
            <c:marker>
              <c:symbol val="none"/>
            </c:marker>
          </c:dPt>
          <c:dPt>
            <c:idx val="11"/>
            <c:marker>
              <c:symbol val="none"/>
            </c:marker>
          </c:dPt>
          <c:dPt>
            <c:idx val="12"/>
            <c:marker>
              <c:symbol val="none"/>
            </c:marker>
          </c:dPt>
          <c:dPt>
            <c:idx val="13"/>
            <c:marker>
              <c:symbol val="none"/>
            </c:marker>
          </c:dPt>
          <c:dPt>
            <c:idx val="14"/>
            <c:marker>
              <c:symbol val="none"/>
            </c:marke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ff000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'Dados Finan'!$G$6:$AA$6</c:f>
              <c:strCache>
                <c:ptCount val="21"/>
                <c:pt idx="0">
                  <c:v>nov/19</c:v>
                </c:pt>
                <c:pt idx="1">
                  <c:v>dez/19</c:v>
                </c:pt>
                <c:pt idx="2">
                  <c:v>jan/20</c:v>
                </c:pt>
                <c:pt idx="3">
                  <c:v>fev/20</c:v>
                </c:pt>
                <c:pt idx="4">
                  <c:v>mar/20</c:v>
                </c:pt>
                <c:pt idx="5">
                  <c:v>abr/20</c:v>
                </c:pt>
                <c:pt idx="6">
                  <c:v>mai/20</c:v>
                </c:pt>
                <c:pt idx="7">
                  <c:v>jun/20</c:v>
                </c:pt>
                <c:pt idx="8">
                  <c:v>jul/20</c:v>
                </c:pt>
                <c:pt idx="9">
                  <c:v>ago/20</c:v>
                </c:pt>
                <c:pt idx="10">
                  <c:v>set/20</c:v>
                </c:pt>
                <c:pt idx="11">
                  <c:v>out/20</c:v>
                </c:pt>
                <c:pt idx="12">
                  <c:v>nov/20</c:v>
                </c:pt>
                <c:pt idx="13">
                  <c:v>dez/20</c:v>
                </c:pt>
                <c:pt idx="14">
                  <c:v>jan/21</c:v>
                </c:pt>
                <c:pt idx="15">
                  <c:v>fev/21</c:v>
                </c:pt>
                <c:pt idx="16">
                  <c:v>mar/21</c:v>
                </c:pt>
                <c:pt idx="17">
                  <c:v>abr/21</c:v>
                </c:pt>
                <c:pt idx="18">
                  <c:v>mai/21</c:v>
                </c:pt>
                <c:pt idx="19">
                  <c:v>jun/21</c:v>
                </c:pt>
                <c:pt idx="20">
                  <c:v>jul/21</c:v>
                </c:pt>
              </c:strCache>
            </c:strRef>
          </c:cat>
          <c:val>
            <c:numRef>
              <c:f>'Dados Finan'!$G$24:$AA$24</c:f>
              <c:numCache>
                <c:formatCode>General</c:formatCode>
                <c:ptCount val="21"/>
                <c:pt idx="0">
                  <c:v>0.136904105650387</c:v>
                </c:pt>
                <c:pt idx="1">
                  <c:v>0.202419419817414</c:v>
                </c:pt>
                <c:pt idx="2">
                  <c:v>0.239316082284536</c:v>
                </c:pt>
                <c:pt idx="3">
                  <c:v>0.278530694220222</c:v>
                </c:pt>
                <c:pt idx="4">
                  <c:v>0.311692270427556</c:v>
                </c:pt>
                <c:pt idx="5">
                  <c:v>0.368699142967822</c:v>
                </c:pt>
                <c:pt idx="6">
                  <c:v>0.401673516221459</c:v>
                </c:pt>
                <c:pt idx="7">
                  <c:v>0.460689934344357</c:v>
                </c:pt>
                <c:pt idx="8">
                  <c:v>0.505285190014274</c:v>
                </c:pt>
                <c:pt idx="9">
                  <c:v>0.549415561545082</c:v>
                </c:pt>
                <c:pt idx="10">
                  <c:v>0.605336086064048</c:v>
                </c:pt>
                <c:pt idx="11">
                  <c:v>0.621282119290306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'Dados Finan'!$B$20</c:f>
              <c:strCache>
                <c:ptCount val="1"/>
                <c:pt idx="0">
                  <c:v>% PREV.</c:v>
                </c:pt>
              </c:strCache>
            </c:strRef>
          </c:tx>
          <c:spPr>
            <a:solidFill>
              <a:srgbClr val="0000ff"/>
            </a:solidFill>
            <a:ln w="28440">
              <a:solidFill>
                <a:srgbClr val="0000ff"/>
              </a:solidFill>
              <a:round/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4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9"/>
            <c:marker>
              <c:symbol val="none"/>
            </c:marker>
          </c:dPt>
          <c:dPt>
            <c:idx val="10"/>
            <c:marker>
              <c:symbol val="none"/>
            </c:marker>
          </c:dPt>
          <c:dPt>
            <c:idx val="11"/>
            <c:marker>
              <c:symbol val="none"/>
            </c:marker>
          </c:dPt>
          <c:dPt>
            <c:idx val="12"/>
            <c:marker>
              <c:symbol val="none"/>
            </c:marker>
          </c:dPt>
          <c:dPt>
            <c:idx val="13"/>
            <c:marker>
              <c:symbol val="none"/>
            </c:marker>
          </c:dPt>
          <c:dPt>
            <c:idx val="14"/>
            <c:marker>
              <c:symbol val="none"/>
            </c:marker>
          </c:dPt>
          <c:dPt>
            <c:idx val="15"/>
            <c:marker>
              <c:symbol val="none"/>
            </c:marker>
          </c:dPt>
          <c:dPt>
            <c:idx val="16"/>
            <c:marker>
              <c:symbol val="none"/>
            </c:marker>
          </c:dPt>
          <c:dPt>
            <c:idx val="17"/>
            <c:marker>
              <c:symbol val="none"/>
            </c:marker>
          </c:dPt>
          <c:dLbls>
            <c:numFmt formatCode="0.00%" sourceLinked="1"/>
            <c:dLbl>
              <c:idx val="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2800d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'Dados Finan'!$G$6:$AA$6</c:f>
              <c:strCache>
                <c:ptCount val="21"/>
                <c:pt idx="0">
                  <c:v>nov/19</c:v>
                </c:pt>
                <c:pt idx="1">
                  <c:v>dez/19</c:v>
                </c:pt>
                <c:pt idx="2">
                  <c:v>jan/20</c:v>
                </c:pt>
                <c:pt idx="3">
                  <c:v>fev/20</c:v>
                </c:pt>
                <c:pt idx="4">
                  <c:v>mar/20</c:v>
                </c:pt>
                <c:pt idx="5">
                  <c:v>abr/20</c:v>
                </c:pt>
                <c:pt idx="6">
                  <c:v>mai/20</c:v>
                </c:pt>
                <c:pt idx="7">
                  <c:v>jun/20</c:v>
                </c:pt>
                <c:pt idx="8">
                  <c:v>jul/20</c:v>
                </c:pt>
                <c:pt idx="9">
                  <c:v>ago/20</c:v>
                </c:pt>
                <c:pt idx="10">
                  <c:v>set/20</c:v>
                </c:pt>
                <c:pt idx="11">
                  <c:v>out/20</c:v>
                </c:pt>
                <c:pt idx="12">
                  <c:v>nov/20</c:v>
                </c:pt>
                <c:pt idx="13">
                  <c:v>dez/20</c:v>
                </c:pt>
                <c:pt idx="14">
                  <c:v>jan/21</c:v>
                </c:pt>
                <c:pt idx="15">
                  <c:v>fev/21</c:v>
                </c:pt>
                <c:pt idx="16">
                  <c:v>mar/21</c:v>
                </c:pt>
                <c:pt idx="17">
                  <c:v>abr/21</c:v>
                </c:pt>
                <c:pt idx="18">
                  <c:v>mai/21</c:v>
                </c:pt>
                <c:pt idx="19">
                  <c:v>jun/21</c:v>
                </c:pt>
                <c:pt idx="20">
                  <c:v>jul/21</c:v>
                </c:pt>
              </c:strCache>
            </c:strRef>
          </c:cat>
          <c:val>
            <c:numRef>
              <c:f>'Dados Finan'!$G$20:$AA$20</c:f>
              <c:numCache>
                <c:formatCode>General</c:formatCode>
                <c:ptCount val="21"/>
                <c:pt idx="0">
                  <c:v>0.1502</c:v>
                </c:pt>
                <c:pt idx="1">
                  <c:v>0.1855</c:v>
                </c:pt>
                <c:pt idx="2">
                  <c:v>0.22</c:v>
                </c:pt>
                <c:pt idx="3">
                  <c:v>0.254</c:v>
                </c:pt>
                <c:pt idx="4">
                  <c:v>0.3033</c:v>
                </c:pt>
                <c:pt idx="5">
                  <c:v>0.354</c:v>
                </c:pt>
                <c:pt idx="6">
                  <c:v>0.3953</c:v>
                </c:pt>
                <c:pt idx="7">
                  <c:v>0.4215</c:v>
                </c:pt>
                <c:pt idx="8">
                  <c:v>0.4499</c:v>
                </c:pt>
                <c:pt idx="9">
                  <c:v>0.4934</c:v>
                </c:pt>
                <c:pt idx="10">
                  <c:v>0.5365</c:v>
                </c:pt>
                <c:pt idx="11">
                  <c:v>0.5914</c:v>
                </c:pt>
                <c:pt idx="12">
                  <c:v>0.6838</c:v>
                </c:pt>
                <c:pt idx="13">
                  <c:v>0.7589</c:v>
                </c:pt>
                <c:pt idx="14">
                  <c:v>0.8158</c:v>
                </c:pt>
                <c:pt idx="15">
                  <c:v>0.8648</c:v>
                </c:pt>
                <c:pt idx="16">
                  <c:v>0.9433</c:v>
                </c:pt>
                <c:pt idx="17">
                  <c:v>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5443908"/>
        <c:axId val="28967367"/>
      </c:lineChart>
      <c:catAx>
        <c:axId val="65443908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8967367"/>
        <c:crossesAt val="0"/>
        <c:auto val="1"/>
        <c:lblAlgn val="ctr"/>
        <c:lblOffset val="100"/>
        <c:noMultiLvlLbl val="0"/>
      </c:catAx>
      <c:valAx>
        <c:axId val="28967367"/>
        <c:scaling>
          <c:orientation val="minMax"/>
          <c:max val="1.4"/>
          <c:min val="-0.3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443908"/>
        <c:crosses val="autoZero"/>
        <c:crossBetween val="between"/>
        <c:majorUnit val="0.2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400" spc="-1" strike="noStrike">
                <a:solidFill>
                  <a:srgbClr val="2800d0"/>
                </a:solidFill>
                <a:latin typeface="Calibri"/>
              </a:defRPr>
            </a:pPr>
            <a:r>
              <a:rPr b="1" lang="pt-BR" sz="1400" spc="-1" strike="noStrike">
                <a:solidFill>
                  <a:srgbClr val="2800d0"/>
                </a:solidFill>
                <a:latin typeface="Calibri"/>
              </a:rPr>
              <a:t>EVOLUÇÃO MENSAL DAS DESPESAS TOTAIS</a:t>
            </a:r>
          </a:p>
        </c:rich>
      </c:tx>
      <c:layout>
        <c:manualLayout>
          <c:xMode val="edge"/>
          <c:yMode val="edge"/>
          <c:x val="0.3206430071254"/>
          <c:y val="0.0629501200320085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3945130976559"/>
          <c:y val="0.13523606295012"/>
          <c:w val="0.889780041995112"/>
          <c:h val="0.688716991197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'Dados Finan'!$A$23</c:f>
              <c:strCache>
                <c:ptCount val="1"/>
                <c:pt idx="0">
                  <c:v>%F.MÊS</c:v>
                </c:pt>
              </c:strCache>
            </c:strRef>
          </c:tx>
          <c:spPr>
            <a:gradFill>
              <a:gsLst>
                <a:gs pos="0">
                  <a:srgbClr val="e46c0a"/>
                </a:gs>
                <a:gs pos="100000">
                  <a:srgbClr val="ff0000"/>
                </a:gs>
              </a:gsLst>
              <a:lin ang="5400000"/>
            </a:gradFill>
            <a:ln>
              <a:noFill/>
            </a:ln>
          </c:spPr>
          <c:invertIfNegative val="0"/>
          <c:dLbls>
            <c:numFmt formatCode="0.00%" sourceLinked="1"/>
            <c:txPr>
              <a:bodyPr rot="-5400000"/>
              <a:lstStyle/>
              <a:p>
                <a:pPr>
                  <a:defRPr b="0" sz="900" spc="-1" strike="noStrike">
                    <a:solidFill>
                      <a:srgbClr val="ff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'Dados Finan'!$G$6:$AA$6</c:f>
              <c:strCache>
                <c:ptCount val="21"/>
                <c:pt idx="0">
                  <c:v>nov/19</c:v>
                </c:pt>
                <c:pt idx="1">
                  <c:v>dez/19</c:v>
                </c:pt>
                <c:pt idx="2">
                  <c:v>jan/20</c:v>
                </c:pt>
                <c:pt idx="3">
                  <c:v>fev/20</c:v>
                </c:pt>
                <c:pt idx="4">
                  <c:v>mar/20</c:v>
                </c:pt>
                <c:pt idx="5">
                  <c:v>abr/20</c:v>
                </c:pt>
                <c:pt idx="6">
                  <c:v>mai/20</c:v>
                </c:pt>
                <c:pt idx="7">
                  <c:v>jun/20</c:v>
                </c:pt>
                <c:pt idx="8">
                  <c:v>jul/20</c:v>
                </c:pt>
                <c:pt idx="9">
                  <c:v>ago/20</c:v>
                </c:pt>
                <c:pt idx="10">
                  <c:v>set/20</c:v>
                </c:pt>
                <c:pt idx="11">
                  <c:v>out/20</c:v>
                </c:pt>
                <c:pt idx="12">
                  <c:v>nov/20</c:v>
                </c:pt>
                <c:pt idx="13">
                  <c:v>dez/20</c:v>
                </c:pt>
                <c:pt idx="14">
                  <c:v>jan/21</c:v>
                </c:pt>
                <c:pt idx="15">
                  <c:v>fev/21</c:v>
                </c:pt>
                <c:pt idx="16">
                  <c:v>mar/21</c:v>
                </c:pt>
                <c:pt idx="17">
                  <c:v>abr/21</c:v>
                </c:pt>
                <c:pt idx="18">
                  <c:v>mai/21</c:v>
                </c:pt>
                <c:pt idx="19">
                  <c:v>jun/21</c:v>
                </c:pt>
                <c:pt idx="20">
                  <c:v>jul/21</c:v>
                </c:pt>
              </c:strCache>
            </c:strRef>
          </c:cat>
          <c:val>
            <c:numRef>
              <c:f>'Dados Finan'!$G$23:$AA$23</c:f>
              <c:numCache>
                <c:formatCode>General</c:formatCode>
                <c:ptCount val="21"/>
                <c:pt idx="0">
                  <c:v>0.0262845493687692</c:v>
                </c:pt>
                <c:pt idx="1">
                  <c:v>0.0655153141670271</c:v>
                </c:pt>
                <c:pt idx="2">
                  <c:v>0.036896662467122</c:v>
                </c:pt>
                <c:pt idx="3">
                  <c:v>0.0392146119356857</c:v>
                </c:pt>
                <c:pt idx="4">
                  <c:v>0.0331615762073348</c:v>
                </c:pt>
                <c:pt idx="5">
                  <c:v>0.0570068725402658</c:v>
                </c:pt>
                <c:pt idx="6">
                  <c:v>0.0329743732536365</c:v>
                </c:pt>
                <c:pt idx="7">
                  <c:v>0.0590164181228982</c:v>
                </c:pt>
                <c:pt idx="8">
                  <c:v>0.0445952556699171</c:v>
                </c:pt>
                <c:pt idx="9">
                  <c:v>0.0441303715308077</c:v>
                </c:pt>
                <c:pt idx="10">
                  <c:v>0.0559205245189662</c:v>
                </c:pt>
                <c:pt idx="11">
                  <c:v>0.0159460332262577</c:v>
                </c:pt>
              </c:numCache>
            </c:numRef>
          </c:val>
        </c:ser>
        <c:ser>
          <c:idx val="1"/>
          <c:order val="1"/>
          <c:tx>
            <c:strRef>
              <c:f>'Dados Finan'!$B$19</c:f>
              <c:strCache>
                <c:ptCount val="1"/>
                <c:pt idx="0">
                  <c:v>%  PREV.mes</c:v>
                </c:pt>
              </c:strCache>
            </c:strRef>
          </c:tx>
          <c:spPr>
            <a:gradFill>
              <a:gsLst>
                <a:gs pos="0">
                  <a:srgbClr val="0000ff"/>
                </a:gs>
                <a:gs pos="100000">
                  <a:srgbClr val="0000ff"/>
                </a:gs>
              </a:gsLst>
              <a:lin ang="5400000"/>
            </a:gradFill>
            <a:ln>
              <a:noFill/>
            </a:ln>
          </c:spPr>
          <c:invertIfNegative val="0"/>
          <c:dPt>
            <c:idx val="10"/>
            <c:invertIfNegative val="0"/>
            <c:spPr>
              <a:gradFill>
                <a:gsLst>
                  <a:gs pos="0">
                    <a:srgbClr val="0000ff"/>
                  </a:gs>
                  <a:gs pos="100000">
                    <a:srgbClr val="0000ff"/>
                  </a:gs>
                </a:gsLst>
                <a:lin ang="5400000"/>
              </a:gradFill>
              <a:ln>
                <a:noFill/>
              </a:ln>
            </c:spPr>
          </c:dPt>
          <c:dLbls>
            <c:numFmt formatCode="0.00%" sourceLinked="1"/>
            <c:dLbl>
              <c:idx val="10"/>
              <c:numFmt formatCode="0.00%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/>
              <a:lstStyle/>
              <a:p>
                <a:pPr>
                  <a:defRPr b="0" sz="900" spc="-1" strike="noStrike">
                    <a:solidFill>
                      <a:srgbClr val="2800d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'Dados Finan'!$G$6:$AA$6</c:f>
              <c:strCache>
                <c:ptCount val="21"/>
                <c:pt idx="0">
                  <c:v>nov/19</c:v>
                </c:pt>
                <c:pt idx="1">
                  <c:v>dez/19</c:v>
                </c:pt>
                <c:pt idx="2">
                  <c:v>jan/20</c:v>
                </c:pt>
                <c:pt idx="3">
                  <c:v>fev/20</c:v>
                </c:pt>
                <c:pt idx="4">
                  <c:v>mar/20</c:v>
                </c:pt>
                <c:pt idx="5">
                  <c:v>abr/20</c:v>
                </c:pt>
                <c:pt idx="6">
                  <c:v>mai/20</c:v>
                </c:pt>
                <c:pt idx="7">
                  <c:v>jun/20</c:v>
                </c:pt>
                <c:pt idx="8">
                  <c:v>jul/20</c:v>
                </c:pt>
                <c:pt idx="9">
                  <c:v>ago/20</c:v>
                </c:pt>
                <c:pt idx="10">
                  <c:v>set/20</c:v>
                </c:pt>
                <c:pt idx="11">
                  <c:v>out/20</c:v>
                </c:pt>
                <c:pt idx="12">
                  <c:v>nov/20</c:v>
                </c:pt>
                <c:pt idx="13">
                  <c:v>dez/20</c:v>
                </c:pt>
                <c:pt idx="14">
                  <c:v>jan/21</c:v>
                </c:pt>
                <c:pt idx="15">
                  <c:v>fev/21</c:v>
                </c:pt>
                <c:pt idx="16">
                  <c:v>mar/21</c:v>
                </c:pt>
                <c:pt idx="17">
                  <c:v>abr/21</c:v>
                </c:pt>
                <c:pt idx="18">
                  <c:v>mai/21</c:v>
                </c:pt>
                <c:pt idx="19">
                  <c:v>jun/21</c:v>
                </c:pt>
                <c:pt idx="20">
                  <c:v>jul/21</c:v>
                </c:pt>
              </c:strCache>
            </c:strRef>
          </c:cat>
          <c:val>
            <c:numRef>
              <c:f>'Dados Finan'!$G$19:$AA$19</c:f>
              <c:numCache>
                <c:formatCode>General</c:formatCode>
                <c:ptCount val="21"/>
                <c:pt idx="0">
                  <c:v>0.0237</c:v>
                </c:pt>
                <c:pt idx="1">
                  <c:v>0.0353</c:v>
                </c:pt>
                <c:pt idx="2">
                  <c:v>0.0345</c:v>
                </c:pt>
                <c:pt idx="3">
                  <c:v>0.034</c:v>
                </c:pt>
                <c:pt idx="4">
                  <c:v>0.0493</c:v>
                </c:pt>
                <c:pt idx="5">
                  <c:v>0.0507</c:v>
                </c:pt>
                <c:pt idx="6">
                  <c:v>0.0413</c:v>
                </c:pt>
                <c:pt idx="7">
                  <c:v>0.0262</c:v>
                </c:pt>
                <c:pt idx="8">
                  <c:v>0.0284</c:v>
                </c:pt>
                <c:pt idx="9">
                  <c:v>0.0435</c:v>
                </c:pt>
                <c:pt idx="10">
                  <c:v>0.0430999999999999</c:v>
                </c:pt>
                <c:pt idx="11">
                  <c:v>0.0549000000000001</c:v>
                </c:pt>
                <c:pt idx="12">
                  <c:v>0.0923999999999999</c:v>
                </c:pt>
                <c:pt idx="13">
                  <c:v>0.0751000000000001</c:v>
                </c:pt>
                <c:pt idx="14">
                  <c:v>0.0569</c:v>
                </c:pt>
                <c:pt idx="15">
                  <c:v>0.049</c:v>
                </c:pt>
                <c:pt idx="16">
                  <c:v>0.0785</c:v>
                </c:pt>
                <c:pt idx="17">
                  <c:v>0.0567</c:v>
                </c:pt>
              </c:numCache>
            </c:numRef>
          </c:val>
        </c:ser>
        <c:gapWidth val="100"/>
        <c:overlap val="-24"/>
        <c:axId val="64120276"/>
        <c:axId val="18480698"/>
      </c:barChart>
      <c:catAx>
        <c:axId val="64120276"/>
        <c:scaling>
          <c:orientation val="minMax"/>
        </c:scaling>
        <c:delete val="0"/>
        <c:axPos val="b"/>
        <c:numFmt formatCode="mmm/yy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480698"/>
        <c:crosses val="autoZero"/>
        <c:auto val="1"/>
        <c:lblAlgn val="ctr"/>
        <c:lblOffset val="100"/>
        <c:noMultiLvlLbl val="0"/>
      </c:catAx>
      <c:valAx>
        <c:axId val="18480698"/>
        <c:scaling>
          <c:orientation val="minMax"/>
          <c:max val="0.12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120276"/>
        <c:crosses val="autoZero"/>
        <c:crossBetween val="between"/>
      </c:valAx>
      <c:dTable>
        <c:showHorzBorder val="1"/>
        <c:showVertBorder val="1"/>
        <c:showOutline val="1"/>
      </c:dTable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image" Target="../media/image2.png"/><Relationship Id="rId6" Type="http://schemas.openxmlformats.org/officeDocument/2006/relationships/image" Target="../media/image3.jpeg"/><Relationship Id="rId7" Type="http://schemas.openxmlformats.org/officeDocument/2006/relationships/image" Target="../media/image4.jpeg"/><Relationship Id="rId8" Type="http://schemas.openxmlformats.org/officeDocument/2006/relationships/image" Target="../media/image5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image" Target="../media/image12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image" Target="../media/image14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5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9360</xdr:rowOff>
    </xdr:from>
    <xdr:to>
      <xdr:col>1</xdr:col>
      <xdr:colOff>1504800</xdr:colOff>
      <xdr:row>1</xdr:row>
      <xdr:rowOff>246960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24000" y="9360"/>
          <a:ext cx="1865880" cy="49968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146880</xdr:colOff>
      <xdr:row>42</xdr:row>
      <xdr:rowOff>131040</xdr:rowOff>
    </xdr:from>
    <xdr:to>
      <xdr:col>14</xdr:col>
      <xdr:colOff>568080</xdr:colOff>
      <xdr:row>55</xdr:row>
      <xdr:rowOff>37800</xdr:rowOff>
    </xdr:to>
    <xdr:graphicFrame>
      <xdr:nvGraphicFramePr>
        <xdr:cNvPr id="1" name="Gráfico 8"/>
        <xdr:cNvGraphicFramePr/>
      </xdr:nvGraphicFramePr>
      <xdr:xfrm>
        <a:off x="549360" y="10981080"/>
        <a:ext cx="12758040" cy="250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178560</xdr:colOff>
      <xdr:row>29</xdr:row>
      <xdr:rowOff>35640</xdr:rowOff>
    </xdr:from>
    <xdr:to>
      <xdr:col>14</xdr:col>
      <xdr:colOff>566280</xdr:colOff>
      <xdr:row>42</xdr:row>
      <xdr:rowOff>70920</xdr:rowOff>
    </xdr:to>
    <xdr:graphicFrame>
      <xdr:nvGraphicFramePr>
        <xdr:cNvPr id="2" name="Gráfico 9"/>
        <xdr:cNvGraphicFramePr/>
      </xdr:nvGraphicFramePr>
      <xdr:xfrm>
        <a:off x="581040" y="8285400"/>
        <a:ext cx="12724560" cy="263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133200</xdr:colOff>
      <xdr:row>69</xdr:row>
      <xdr:rowOff>0</xdr:rowOff>
    </xdr:from>
    <xdr:to>
      <xdr:col>14</xdr:col>
      <xdr:colOff>554400</xdr:colOff>
      <xdr:row>81</xdr:row>
      <xdr:rowOff>95040</xdr:rowOff>
    </xdr:to>
    <xdr:graphicFrame>
      <xdr:nvGraphicFramePr>
        <xdr:cNvPr id="3" name="Gráfico 11"/>
        <xdr:cNvGraphicFramePr/>
      </xdr:nvGraphicFramePr>
      <xdr:xfrm>
        <a:off x="535680" y="16250760"/>
        <a:ext cx="12758040" cy="249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145800</xdr:colOff>
      <xdr:row>55</xdr:row>
      <xdr:rowOff>114480</xdr:rowOff>
    </xdr:from>
    <xdr:to>
      <xdr:col>14</xdr:col>
      <xdr:colOff>533520</xdr:colOff>
      <xdr:row>68</xdr:row>
      <xdr:rowOff>149760</xdr:rowOff>
    </xdr:to>
    <xdr:graphicFrame>
      <xdr:nvGraphicFramePr>
        <xdr:cNvPr id="4" name="Gráfico 12"/>
        <xdr:cNvGraphicFramePr/>
      </xdr:nvGraphicFramePr>
      <xdr:xfrm>
        <a:off x="548280" y="13564800"/>
        <a:ext cx="12724560" cy="263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52920</xdr:colOff>
      <xdr:row>1</xdr:row>
      <xdr:rowOff>63360</xdr:rowOff>
    </xdr:from>
    <xdr:to>
      <xdr:col>1</xdr:col>
      <xdr:colOff>814680</xdr:colOff>
      <xdr:row>2</xdr:row>
      <xdr:rowOff>200160</xdr:rowOff>
    </xdr:to>
    <xdr:pic>
      <xdr:nvPicPr>
        <xdr:cNvPr id="5" name="Imagem 7" descr=""/>
        <xdr:cNvPicPr/>
      </xdr:nvPicPr>
      <xdr:blipFill>
        <a:blip r:embed="rId5"/>
        <a:stretch/>
      </xdr:blipFill>
      <xdr:spPr>
        <a:xfrm>
          <a:off x="455400" y="234720"/>
          <a:ext cx="761760" cy="46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1055520</xdr:colOff>
      <xdr:row>14</xdr:row>
      <xdr:rowOff>177120</xdr:rowOff>
    </xdr:from>
    <xdr:to>
      <xdr:col>7</xdr:col>
      <xdr:colOff>312120</xdr:colOff>
      <xdr:row>25</xdr:row>
      <xdr:rowOff>275400</xdr:rowOff>
    </xdr:to>
    <xdr:pic>
      <xdr:nvPicPr>
        <xdr:cNvPr id="6" name="Imagem 1" descr=""/>
        <xdr:cNvPicPr/>
      </xdr:nvPicPr>
      <xdr:blipFill>
        <a:blip r:embed="rId6"/>
        <a:stretch/>
      </xdr:blipFill>
      <xdr:spPr>
        <a:xfrm rot="5400000">
          <a:off x="1249560" y="4209480"/>
          <a:ext cx="3399480" cy="326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518760</xdr:colOff>
      <xdr:row>85</xdr:row>
      <xdr:rowOff>0</xdr:rowOff>
    </xdr:from>
    <xdr:to>
      <xdr:col>3</xdr:col>
      <xdr:colOff>994680</xdr:colOff>
      <xdr:row>102</xdr:row>
      <xdr:rowOff>31320</xdr:rowOff>
    </xdr:to>
    <xdr:pic>
      <xdr:nvPicPr>
        <xdr:cNvPr id="7" name="Imagem 2" descr=""/>
        <xdr:cNvPicPr/>
      </xdr:nvPicPr>
      <xdr:blipFill>
        <a:blip r:embed="rId7"/>
        <a:stretch/>
      </xdr:blipFill>
      <xdr:spPr>
        <a:xfrm>
          <a:off x="921240" y="19441440"/>
          <a:ext cx="3600720" cy="341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180000</xdr:colOff>
      <xdr:row>85</xdr:row>
      <xdr:rowOff>0</xdr:rowOff>
    </xdr:from>
    <xdr:to>
      <xdr:col>8</xdr:col>
      <xdr:colOff>73800</xdr:colOff>
      <xdr:row>102</xdr:row>
      <xdr:rowOff>20880</xdr:rowOff>
    </xdr:to>
    <xdr:pic>
      <xdr:nvPicPr>
        <xdr:cNvPr id="8" name="Imagem 3" descr=""/>
        <xdr:cNvPicPr/>
      </xdr:nvPicPr>
      <xdr:blipFill>
        <a:blip r:embed="rId8"/>
        <a:stretch/>
      </xdr:blipFill>
      <xdr:spPr>
        <a:xfrm>
          <a:off x="4977360" y="19441440"/>
          <a:ext cx="3633120" cy="3402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63360</xdr:colOff>
      <xdr:row>10</xdr:row>
      <xdr:rowOff>47520</xdr:rowOff>
    </xdr:from>
    <xdr:to>
      <xdr:col>4</xdr:col>
      <xdr:colOff>1237680</xdr:colOff>
      <xdr:row>11</xdr:row>
      <xdr:rowOff>364680</xdr:rowOff>
    </xdr:to>
    <xdr:pic>
      <xdr:nvPicPr>
        <xdr:cNvPr id="9" name="Imagem 2" descr=""/>
        <xdr:cNvPicPr/>
      </xdr:nvPicPr>
      <xdr:blipFill>
        <a:blip r:embed="rId1"/>
        <a:stretch/>
      </xdr:blipFill>
      <xdr:spPr>
        <a:xfrm>
          <a:off x="2462040" y="294840"/>
          <a:ext cx="1174320" cy="707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35640</xdr:colOff>
      <xdr:row>1</xdr:row>
      <xdr:rowOff>35640</xdr:rowOff>
    </xdr:from>
    <xdr:to>
      <xdr:col>1</xdr:col>
      <xdr:colOff>1225800</xdr:colOff>
      <xdr:row>3</xdr:row>
      <xdr:rowOff>225720</xdr:rowOff>
    </xdr:to>
    <xdr:pic>
      <xdr:nvPicPr>
        <xdr:cNvPr id="10" name="Imagem 1" descr=""/>
        <xdr:cNvPicPr/>
      </xdr:nvPicPr>
      <xdr:blipFill>
        <a:blip r:embed="rId1"/>
        <a:stretch/>
      </xdr:blipFill>
      <xdr:spPr>
        <a:xfrm>
          <a:off x="337680" y="207000"/>
          <a:ext cx="1190160" cy="778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190440</xdr:colOff>
      <xdr:row>1</xdr:row>
      <xdr:rowOff>35640</xdr:rowOff>
    </xdr:from>
    <xdr:to>
      <xdr:col>7</xdr:col>
      <xdr:colOff>940320</xdr:colOff>
      <xdr:row>3</xdr:row>
      <xdr:rowOff>225720</xdr:rowOff>
    </xdr:to>
    <xdr:pic>
      <xdr:nvPicPr>
        <xdr:cNvPr id="11" name="Imagem 2" descr=""/>
        <xdr:cNvPicPr/>
      </xdr:nvPicPr>
      <xdr:blipFill>
        <a:blip r:embed="rId2"/>
        <a:srcRect l="41616" t="46594" r="53973" b="45605"/>
        <a:stretch/>
      </xdr:blipFill>
      <xdr:spPr>
        <a:xfrm>
          <a:off x="12788640" y="207000"/>
          <a:ext cx="749880" cy="778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8</xdr:row>
      <xdr:rowOff>0</xdr:rowOff>
    </xdr:from>
    <xdr:to>
      <xdr:col>22</xdr:col>
      <xdr:colOff>16920</xdr:colOff>
      <xdr:row>8</xdr:row>
      <xdr:rowOff>360</xdr:rowOff>
    </xdr:to>
    <xdr:sp>
      <xdr:nvSpPr>
        <xdr:cNvPr id="12" name="CustomShape 1"/>
        <xdr:cNvSpPr/>
      </xdr:nvSpPr>
      <xdr:spPr>
        <a:xfrm>
          <a:off x="0" y="161640"/>
          <a:ext cx="22168800" cy="360"/>
        </a:xfrm>
        <a:prstGeom prst="roundRect">
          <a:avLst>
            <a:gd name="adj" fmla="val 20000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0</xdr:colOff>
      <xdr:row>8</xdr:row>
      <xdr:rowOff>1080</xdr:rowOff>
    </xdr:from>
    <xdr:to>
      <xdr:col>22</xdr:col>
      <xdr:colOff>16920</xdr:colOff>
      <xdr:row>81</xdr:row>
      <xdr:rowOff>16920</xdr:rowOff>
    </xdr:to>
    <xdr:sp>
      <xdr:nvSpPr>
        <xdr:cNvPr id="13" name="CustomShape 1"/>
        <xdr:cNvSpPr/>
      </xdr:nvSpPr>
      <xdr:spPr>
        <a:xfrm>
          <a:off x="0" y="162720"/>
          <a:ext cx="22168800" cy="27481680"/>
        </a:xfrm>
        <a:prstGeom prst="roundRect">
          <a:avLst>
            <a:gd name="adj" fmla="val 1648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171360</xdr:colOff>
      <xdr:row>8</xdr:row>
      <xdr:rowOff>57240</xdr:rowOff>
    </xdr:from>
    <xdr:to>
      <xdr:col>1</xdr:col>
      <xdr:colOff>1237680</xdr:colOff>
      <xdr:row>9</xdr:row>
      <xdr:rowOff>333720</xdr:rowOff>
    </xdr:to>
    <xdr:pic>
      <xdr:nvPicPr>
        <xdr:cNvPr id="14" name="Imagem 5" descr=""/>
        <xdr:cNvPicPr/>
      </xdr:nvPicPr>
      <xdr:blipFill>
        <a:blip r:embed="rId1"/>
        <a:stretch/>
      </xdr:blipFill>
      <xdr:spPr>
        <a:xfrm>
          <a:off x="171360" y="218880"/>
          <a:ext cx="1066320" cy="590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2209680</xdr:colOff>
      <xdr:row>0</xdr:row>
      <xdr:rowOff>57240</xdr:rowOff>
    </xdr:from>
    <xdr:to>
      <xdr:col>10</xdr:col>
      <xdr:colOff>3180960</xdr:colOff>
      <xdr:row>1</xdr:row>
      <xdr:rowOff>307440</xdr:rowOff>
    </xdr:to>
    <xdr:pic>
      <xdr:nvPicPr>
        <xdr:cNvPr id="15" name="Imagem 1" descr=""/>
        <xdr:cNvPicPr/>
      </xdr:nvPicPr>
      <xdr:blipFill>
        <a:blip r:embed="rId1"/>
        <a:stretch/>
      </xdr:blipFill>
      <xdr:spPr>
        <a:xfrm>
          <a:off x="17718840" y="57240"/>
          <a:ext cx="971280" cy="592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266400</xdr:colOff>
      <xdr:row>1</xdr:row>
      <xdr:rowOff>31680</xdr:rowOff>
    </xdr:from>
    <xdr:to>
      <xdr:col>15</xdr:col>
      <xdr:colOff>12240</xdr:colOff>
      <xdr:row>1</xdr:row>
      <xdr:rowOff>466200</xdr:rowOff>
    </xdr:to>
    <xdr:pic>
      <xdr:nvPicPr>
        <xdr:cNvPr id="16" name="Picture 1" descr=""/>
        <xdr:cNvPicPr/>
      </xdr:nvPicPr>
      <xdr:blipFill>
        <a:blip r:embed="rId1"/>
        <a:stretch/>
      </xdr:blipFill>
      <xdr:spPr>
        <a:xfrm>
          <a:off x="10879560" y="203040"/>
          <a:ext cx="1650960" cy="43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9360</xdr:colOff>
      <xdr:row>5</xdr:row>
      <xdr:rowOff>142920</xdr:rowOff>
    </xdr:from>
    <xdr:to>
      <xdr:col>13</xdr:col>
      <xdr:colOff>894960</xdr:colOff>
      <xdr:row>17</xdr:row>
      <xdr:rowOff>101880</xdr:rowOff>
    </xdr:to>
    <xdr:graphicFrame>
      <xdr:nvGraphicFramePr>
        <xdr:cNvPr id="17" name="Gráfico 5"/>
        <xdr:cNvGraphicFramePr/>
      </xdr:nvGraphicFramePr>
      <xdr:xfrm>
        <a:off x="1550880" y="1710000"/>
        <a:ext cx="9957240" cy="3301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19080</xdr:colOff>
      <xdr:row>20</xdr:row>
      <xdr:rowOff>142920</xdr:rowOff>
    </xdr:from>
    <xdr:to>
      <xdr:col>13</xdr:col>
      <xdr:colOff>914040</xdr:colOff>
      <xdr:row>32</xdr:row>
      <xdr:rowOff>101880</xdr:rowOff>
    </xdr:to>
    <xdr:graphicFrame>
      <xdr:nvGraphicFramePr>
        <xdr:cNvPr id="18" name="Gráfico 4"/>
        <xdr:cNvGraphicFramePr/>
      </xdr:nvGraphicFramePr>
      <xdr:xfrm>
        <a:off x="1560600" y="5888880"/>
        <a:ext cx="9966600" cy="330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222120</xdr:colOff>
      <xdr:row>35</xdr:row>
      <xdr:rowOff>142920</xdr:rowOff>
    </xdr:from>
    <xdr:to>
      <xdr:col>13</xdr:col>
      <xdr:colOff>670680</xdr:colOff>
      <xdr:row>47</xdr:row>
      <xdr:rowOff>101880</xdr:rowOff>
    </xdr:to>
    <xdr:graphicFrame>
      <xdr:nvGraphicFramePr>
        <xdr:cNvPr id="19" name="Gráfico 6"/>
        <xdr:cNvGraphicFramePr/>
      </xdr:nvGraphicFramePr>
      <xdr:xfrm>
        <a:off x="1763640" y="10070280"/>
        <a:ext cx="9520200" cy="330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222120</xdr:colOff>
      <xdr:row>50</xdr:row>
      <xdr:rowOff>142920</xdr:rowOff>
    </xdr:from>
    <xdr:to>
      <xdr:col>13</xdr:col>
      <xdr:colOff>670680</xdr:colOff>
      <xdr:row>62</xdr:row>
      <xdr:rowOff>101880</xdr:rowOff>
    </xdr:to>
    <xdr:graphicFrame>
      <xdr:nvGraphicFramePr>
        <xdr:cNvPr id="20" name="Gráfico 7"/>
        <xdr:cNvGraphicFramePr/>
      </xdr:nvGraphicFramePr>
      <xdr:xfrm>
        <a:off x="1763640" y="14251680"/>
        <a:ext cx="9520200" cy="3304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twoCell">
    <xdr:from>
      <xdr:col>13</xdr:col>
      <xdr:colOff>457200</xdr:colOff>
      <xdr:row>22</xdr:row>
      <xdr:rowOff>38160</xdr:rowOff>
    </xdr:from>
    <xdr:to>
      <xdr:col>13</xdr:col>
      <xdr:colOff>571320</xdr:colOff>
      <xdr:row>25</xdr:row>
      <xdr:rowOff>257040</xdr:rowOff>
    </xdr:to>
    <xdr:sp>
      <xdr:nvSpPr>
        <xdr:cNvPr id="21" name="CustomShape 1"/>
        <xdr:cNvSpPr/>
      </xdr:nvSpPr>
      <xdr:spPr>
        <a:xfrm>
          <a:off x="11070360" y="6341760"/>
          <a:ext cx="114120" cy="1055160"/>
        </a:xfrm>
        <a:prstGeom prst="downArrow">
          <a:avLst>
            <a:gd name="adj1" fmla="val 50000"/>
            <a:gd name="adj2" fmla="val 50000"/>
          </a:avLst>
        </a:prstGeom>
        <a:solidFill>
          <a:srgbClr val="ff0000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324000</xdr:colOff>
      <xdr:row>21</xdr:row>
      <xdr:rowOff>209520</xdr:rowOff>
    </xdr:from>
    <xdr:to>
      <xdr:col>13</xdr:col>
      <xdr:colOff>475920</xdr:colOff>
      <xdr:row>25</xdr:row>
      <xdr:rowOff>266400</xdr:rowOff>
    </xdr:to>
    <xdr:sp>
      <xdr:nvSpPr>
        <xdr:cNvPr id="22" name="CustomShape 1"/>
        <xdr:cNvSpPr/>
      </xdr:nvSpPr>
      <xdr:spPr>
        <a:xfrm>
          <a:off x="10937160" y="6234120"/>
          <a:ext cx="151920" cy="1172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solidFill>
                <a:srgbClr val="ff0000"/>
              </a:solidFill>
              <a:latin typeface="Calibri"/>
            </a:rPr>
            <a:t>PROJEÇÃO FINAL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twoCell">
    <xdr:from>
      <xdr:col>13</xdr:col>
      <xdr:colOff>228600</xdr:colOff>
      <xdr:row>37</xdr:row>
      <xdr:rowOff>19080</xdr:rowOff>
    </xdr:from>
    <xdr:to>
      <xdr:col>13</xdr:col>
      <xdr:colOff>342720</xdr:colOff>
      <xdr:row>40</xdr:row>
      <xdr:rowOff>237960</xdr:rowOff>
    </xdr:to>
    <xdr:sp>
      <xdr:nvSpPr>
        <xdr:cNvPr id="23" name="CustomShape 1"/>
        <xdr:cNvSpPr/>
      </xdr:nvSpPr>
      <xdr:spPr>
        <a:xfrm>
          <a:off x="10841760" y="10504080"/>
          <a:ext cx="114120" cy="1055160"/>
        </a:xfrm>
        <a:prstGeom prst="downArrow">
          <a:avLst>
            <a:gd name="adj1" fmla="val 50000"/>
            <a:gd name="adj2" fmla="val 50000"/>
          </a:avLst>
        </a:prstGeom>
        <a:solidFill>
          <a:srgbClr val="ff0000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95400</xdr:colOff>
      <xdr:row>36</xdr:row>
      <xdr:rowOff>190440</xdr:rowOff>
    </xdr:from>
    <xdr:to>
      <xdr:col>13</xdr:col>
      <xdr:colOff>247320</xdr:colOff>
      <xdr:row>40</xdr:row>
      <xdr:rowOff>247320</xdr:rowOff>
    </xdr:to>
    <xdr:sp>
      <xdr:nvSpPr>
        <xdr:cNvPr id="24" name="CustomShape 1"/>
        <xdr:cNvSpPr/>
      </xdr:nvSpPr>
      <xdr:spPr>
        <a:xfrm>
          <a:off x="10708560" y="10396440"/>
          <a:ext cx="151920" cy="1172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solidFill>
                <a:srgbClr val="ff0000"/>
              </a:solidFill>
              <a:latin typeface="Calibri"/>
            </a:rPr>
            <a:t>PROJEÇÃO FINAL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twoCell">
    <xdr:from>
      <xdr:col>13</xdr:col>
      <xdr:colOff>237960</xdr:colOff>
      <xdr:row>50</xdr:row>
      <xdr:rowOff>237960</xdr:rowOff>
    </xdr:from>
    <xdr:to>
      <xdr:col>13</xdr:col>
      <xdr:colOff>352080</xdr:colOff>
      <xdr:row>54</xdr:row>
      <xdr:rowOff>180360</xdr:rowOff>
    </xdr:to>
    <xdr:sp>
      <xdr:nvSpPr>
        <xdr:cNvPr id="25" name="CustomShape 1"/>
        <xdr:cNvSpPr/>
      </xdr:nvSpPr>
      <xdr:spPr>
        <a:xfrm>
          <a:off x="10851120" y="14346720"/>
          <a:ext cx="114120" cy="1057680"/>
        </a:xfrm>
        <a:prstGeom prst="downArrow">
          <a:avLst>
            <a:gd name="adj1" fmla="val 50000"/>
            <a:gd name="adj2" fmla="val 50000"/>
          </a:avLst>
        </a:prstGeom>
        <a:solidFill>
          <a:srgbClr val="ff0000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13</xdr:col>
      <xdr:colOff>104760</xdr:colOff>
      <xdr:row>50</xdr:row>
      <xdr:rowOff>133200</xdr:rowOff>
    </xdr:from>
    <xdr:to>
      <xdr:col>13</xdr:col>
      <xdr:colOff>256680</xdr:colOff>
      <xdr:row>54</xdr:row>
      <xdr:rowOff>190080</xdr:rowOff>
    </xdr:to>
    <xdr:sp>
      <xdr:nvSpPr>
        <xdr:cNvPr id="26" name="CustomShape 1"/>
        <xdr:cNvSpPr/>
      </xdr:nvSpPr>
      <xdr:spPr>
        <a:xfrm>
          <a:off x="10717920" y="14241960"/>
          <a:ext cx="151920" cy="1172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solidFill>
                <a:srgbClr val="ff0000"/>
              </a:solidFill>
              <a:latin typeface="Calibri"/>
            </a:rPr>
            <a:t>PROJEÇÃO FINAL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57240</xdr:colOff>
      <xdr:row>1</xdr:row>
      <xdr:rowOff>38160</xdr:rowOff>
    </xdr:from>
    <xdr:to>
      <xdr:col>1</xdr:col>
      <xdr:colOff>758520</xdr:colOff>
      <xdr:row>1</xdr:row>
      <xdr:rowOff>466560</xdr:rowOff>
    </xdr:to>
    <xdr:pic>
      <xdr:nvPicPr>
        <xdr:cNvPr id="27" name="Imagem 13" descr=""/>
        <xdr:cNvPicPr/>
      </xdr:nvPicPr>
      <xdr:blipFill>
        <a:blip r:embed="rId6"/>
        <a:stretch/>
      </xdr:blipFill>
      <xdr:spPr>
        <a:xfrm>
          <a:off x="459720" y="209520"/>
          <a:ext cx="701280" cy="428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75960</xdr:colOff>
      <xdr:row>1</xdr:row>
      <xdr:rowOff>31680</xdr:rowOff>
    </xdr:from>
    <xdr:to>
      <xdr:col>12</xdr:col>
      <xdr:colOff>575280</xdr:colOff>
      <xdr:row>1</xdr:row>
      <xdr:rowOff>437760</xdr:rowOff>
    </xdr:to>
    <xdr:pic>
      <xdr:nvPicPr>
        <xdr:cNvPr id="28" name="Picture 1" descr=""/>
        <xdr:cNvPicPr/>
      </xdr:nvPicPr>
      <xdr:blipFill>
        <a:blip r:embed="rId1"/>
        <a:stretch/>
      </xdr:blipFill>
      <xdr:spPr>
        <a:xfrm>
          <a:off x="10597680" y="203040"/>
          <a:ext cx="1558080" cy="40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98280</xdr:colOff>
      <xdr:row>39</xdr:row>
      <xdr:rowOff>70920</xdr:rowOff>
    </xdr:from>
    <xdr:to>
      <xdr:col>11</xdr:col>
      <xdr:colOff>981720</xdr:colOff>
      <xdr:row>50</xdr:row>
      <xdr:rowOff>84240</xdr:rowOff>
    </xdr:to>
    <xdr:graphicFrame>
      <xdr:nvGraphicFramePr>
        <xdr:cNvPr id="29" name="Gráfico 3"/>
        <xdr:cNvGraphicFramePr/>
      </xdr:nvGraphicFramePr>
      <xdr:xfrm>
        <a:off x="5752080" y="9059040"/>
        <a:ext cx="5751360" cy="410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0</xdr:colOff>
      <xdr:row>63</xdr:row>
      <xdr:rowOff>38520</xdr:rowOff>
    </xdr:from>
    <xdr:to>
      <xdr:col>11</xdr:col>
      <xdr:colOff>1058400</xdr:colOff>
      <xdr:row>73</xdr:row>
      <xdr:rowOff>155880</xdr:rowOff>
    </xdr:to>
    <xdr:graphicFrame>
      <xdr:nvGraphicFramePr>
        <xdr:cNvPr id="30" name="Gráfico 4"/>
        <xdr:cNvGraphicFramePr/>
      </xdr:nvGraphicFramePr>
      <xdr:xfrm>
        <a:off x="1188720" y="16696440"/>
        <a:ext cx="10391400" cy="29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730080</xdr:colOff>
      <xdr:row>53</xdr:row>
      <xdr:rowOff>0</xdr:rowOff>
    </xdr:from>
    <xdr:to>
      <xdr:col>12</xdr:col>
      <xdr:colOff>10080</xdr:colOff>
      <xdr:row>62</xdr:row>
      <xdr:rowOff>190080</xdr:rowOff>
    </xdr:to>
    <xdr:graphicFrame>
      <xdr:nvGraphicFramePr>
        <xdr:cNvPr id="31" name="Gráfico 5"/>
        <xdr:cNvGraphicFramePr/>
      </xdr:nvGraphicFramePr>
      <xdr:xfrm>
        <a:off x="1132560" y="13870080"/>
        <a:ext cx="10458000" cy="269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47520</xdr:colOff>
      <xdr:row>1</xdr:row>
      <xdr:rowOff>47520</xdr:rowOff>
    </xdr:from>
    <xdr:to>
      <xdr:col>2</xdr:col>
      <xdr:colOff>85320</xdr:colOff>
      <xdr:row>2</xdr:row>
      <xdr:rowOff>57600</xdr:rowOff>
    </xdr:to>
    <xdr:pic>
      <xdr:nvPicPr>
        <xdr:cNvPr id="32" name="Imagem 6" descr=""/>
        <xdr:cNvPicPr/>
      </xdr:nvPicPr>
      <xdr:blipFill>
        <a:blip r:embed="rId5"/>
        <a:stretch/>
      </xdr:blipFill>
      <xdr:spPr>
        <a:xfrm>
          <a:off x="450000" y="218880"/>
          <a:ext cx="824040" cy="476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54360</xdr:colOff>
      <xdr:row>1</xdr:row>
      <xdr:rowOff>27360</xdr:rowOff>
    </xdr:from>
    <xdr:to>
      <xdr:col>1</xdr:col>
      <xdr:colOff>1006560</xdr:colOff>
      <xdr:row>1</xdr:row>
      <xdr:rowOff>608760</xdr:rowOff>
    </xdr:to>
    <xdr:pic>
      <xdr:nvPicPr>
        <xdr:cNvPr id="33" name="Imagem 2" descr=""/>
        <xdr:cNvPicPr/>
      </xdr:nvPicPr>
      <xdr:blipFill>
        <a:blip r:embed="rId1"/>
        <a:stretch/>
      </xdr:blipFill>
      <xdr:spPr>
        <a:xfrm>
          <a:off x="608400" y="198720"/>
          <a:ext cx="952200" cy="581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276120</xdr:colOff>
      <xdr:row>3</xdr:row>
      <xdr:rowOff>0</xdr:rowOff>
    </xdr:from>
    <xdr:to>
      <xdr:col>17</xdr:col>
      <xdr:colOff>1652400</xdr:colOff>
      <xdr:row>4</xdr:row>
      <xdr:rowOff>209160</xdr:rowOff>
    </xdr:to>
    <xdr:sp>
      <xdr:nvSpPr>
        <xdr:cNvPr id="34" name="CustomShape 1"/>
        <xdr:cNvSpPr/>
      </xdr:nvSpPr>
      <xdr:spPr>
        <a:xfrm>
          <a:off x="276120" y="924480"/>
          <a:ext cx="24911280" cy="475920"/>
        </a:xfrm>
        <a:prstGeom prst="roundRect">
          <a:avLst>
            <a:gd name="adj" fmla="val 20000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0</xdr:col>
      <xdr:colOff>276120</xdr:colOff>
      <xdr:row>13</xdr:row>
      <xdr:rowOff>0</xdr:rowOff>
    </xdr:from>
    <xdr:to>
      <xdr:col>17</xdr:col>
      <xdr:colOff>1652400</xdr:colOff>
      <xdr:row>15</xdr:row>
      <xdr:rowOff>9000</xdr:rowOff>
    </xdr:to>
    <xdr:sp>
      <xdr:nvSpPr>
        <xdr:cNvPr id="35" name="CustomShape 1"/>
        <xdr:cNvSpPr/>
      </xdr:nvSpPr>
      <xdr:spPr>
        <a:xfrm>
          <a:off x="276120" y="3224880"/>
          <a:ext cx="24911280" cy="875880"/>
        </a:xfrm>
        <a:prstGeom prst="roundRect">
          <a:avLst>
            <a:gd name="adj" fmla="val 12903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1609560</xdr:colOff>
      <xdr:row>47</xdr:row>
      <xdr:rowOff>123840</xdr:rowOff>
    </xdr:from>
    <xdr:to>
      <xdr:col>2</xdr:col>
      <xdr:colOff>1875960</xdr:colOff>
      <xdr:row>47</xdr:row>
      <xdr:rowOff>209160</xdr:rowOff>
    </xdr:to>
    <xdr:sp>
      <xdr:nvSpPr>
        <xdr:cNvPr id="36" name="CustomShape 1"/>
        <xdr:cNvSpPr/>
      </xdr:nvSpPr>
      <xdr:spPr>
        <a:xfrm>
          <a:off x="2787840" y="15834240"/>
          <a:ext cx="266400" cy="85320"/>
        </a:xfrm>
        <a:prstGeom prst="notchedRightArrow">
          <a:avLst>
            <a:gd name="adj1" fmla="val 50000"/>
            <a:gd name="adj2" fmla="val 77778"/>
          </a:avLst>
        </a:prstGeom>
        <a:solidFill>
          <a:srgbClr val="3366ff"/>
        </a:solidFill>
        <a:ln w="9360">
          <a:solidFill>
            <a:srgbClr val="0000ff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9360</xdr:colOff>
      <xdr:row>6</xdr:row>
      <xdr:rowOff>0</xdr:rowOff>
    </xdr:from>
    <xdr:to>
      <xdr:col>17</xdr:col>
      <xdr:colOff>1652400</xdr:colOff>
      <xdr:row>12</xdr:row>
      <xdr:rowOff>9000</xdr:rowOff>
    </xdr:to>
    <xdr:sp>
      <xdr:nvSpPr>
        <xdr:cNvPr id="37" name="CustomShape 1"/>
        <xdr:cNvSpPr/>
      </xdr:nvSpPr>
      <xdr:spPr>
        <a:xfrm>
          <a:off x="311400" y="1527120"/>
          <a:ext cx="24876000" cy="1580400"/>
        </a:xfrm>
        <a:prstGeom prst="roundRect">
          <a:avLst>
            <a:gd name="adj" fmla="val 11000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0</xdr:col>
      <xdr:colOff>276120</xdr:colOff>
      <xdr:row>1</xdr:row>
      <xdr:rowOff>9360</xdr:rowOff>
    </xdr:from>
    <xdr:to>
      <xdr:col>15</xdr:col>
      <xdr:colOff>1199160</xdr:colOff>
      <xdr:row>1</xdr:row>
      <xdr:rowOff>636120</xdr:rowOff>
    </xdr:to>
    <xdr:sp>
      <xdr:nvSpPr>
        <xdr:cNvPr id="38" name="CustomShape 1"/>
        <xdr:cNvSpPr/>
      </xdr:nvSpPr>
      <xdr:spPr>
        <a:xfrm>
          <a:off x="276120" y="171000"/>
          <a:ext cx="22149720" cy="626760"/>
        </a:xfrm>
        <a:prstGeom prst="roundRect">
          <a:avLst>
            <a:gd name="adj" fmla="val 16667"/>
          </a:avLst>
        </a:prstGeom>
        <a:noFill/>
        <a:ln w="19080">
          <a:solidFill>
            <a:srgbClr val="d8e5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0</xdr:col>
      <xdr:colOff>276120</xdr:colOff>
      <xdr:row>3</xdr:row>
      <xdr:rowOff>0</xdr:rowOff>
    </xdr:from>
    <xdr:to>
      <xdr:col>17</xdr:col>
      <xdr:colOff>1652400</xdr:colOff>
      <xdr:row>4</xdr:row>
      <xdr:rowOff>209160</xdr:rowOff>
    </xdr:to>
    <xdr:sp>
      <xdr:nvSpPr>
        <xdr:cNvPr id="39" name="CustomShape 1"/>
        <xdr:cNvSpPr/>
      </xdr:nvSpPr>
      <xdr:spPr>
        <a:xfrm>
          <a:off x="276120" y="924480"/>
          <a:ext cx="24911280" cy="475920"/>
        </a:xfrm>
        <a:prstGeom prst="roundRect">
          <a:avLst>
            <a:gd name="adj" fmla="val 20000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</xdr:col>
      <xdr:colOff>0</xdr:colOff>
      <xdr:row>16</xdr:row>
      <xdr:rowOff>0</xdr:rowOff>
    </xdr:from>
    <xdr:to>
      <xdr:col>17</xdr:col>
      <xdr:colOff>1652400</xdr:colOff>
      <xdr:row>48</xdr:row>
      <xdr:rowOff>47160</xdr:rowOff>
    </xdr:to>
    <xdr:sp>
      <xdr:nvSpPr>
        <xdr:cNvPr id="40" name="CustomShape 1"/>
        <xdr:cNvSpPr/>
      </xdr:nvSpPr>
      <xdr:spPr>
        <a:xfrm>
          <a:off x="302040" y="4218120"/>
          <a:ext cx="24885360" cy="11920320"/>
        </a:xfrm>
        <a:prstGeom prst="roundRect">
          <a:avLst>
            <a:gd name="adj" fmla="val 1648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1609560</xdr:colOff>
      <xdr:row>47</xdr:row>
      <xdr:rowOff>123840</xdr:rowOff>
    </xdr:from>
    <xdr:to>
      <xdr:col>2</xdr:col>
      <xdr:colOff>1875960</xdr:colOff>
      <xdr:row>47</xdr:row>
      <xdr:rowOff>209160</xdr:rowOff>
    </xdr:to>
    <xdr:sp>
      <xdr:nvSpPr>
        <xdr:cNvPr id="41" name="CustomShape 1"/>
        <xdr:cNvSpPr/>
      </xdr:nvSpPr>
      <xdr:spPr>
        <a:xfrm>
          <a:off x="2787840" y="15834240"/>
          <a:ext cx="266400" cy="85320"/>
        </a:xfrm>
        <a:prstGeom prst="notchedRightArrow">
          <a:avLst>
            <a:gd name="adj1" fmla="val 50000"/>
            <a:gd name="adj2" fmla="val 77778"/>
          </a:avLst>
        </a:prstGeom>
        <a:solidFill>
          <a:srgbClr val="3366ff"/>
        </a:solidFill>
        <a:ln w="9360">
          <a:solidFill>
            <a:srgbClr val="0000ff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0</xdr:col>
      <xdr:colOff>276120</xdr:colOff>
      <xdr:row>1</xdr:row>
      <xdr:rowOff>9360</xdr:rowOff>
    </xdr:from>
    <xdr:to>
      <xdr:col>17</xdr:col>
      <xdr:colOff>1652400</xdr:colOff>
      <xdr:row>1</xdr:row>
      <xdr:rowOff>636120</xdr:rowOff>
    </xdr:to>
    <xdr:sp>
      <xdr:nvSpPr>
        <xdr:cNvPr id="42" name="CustomShape 1"/>
        <xdr:cNvSpPr/>
      </xdr:nvSpPr>
      <xdr:spPr>
        <a:xfrm>
          <a:off x="276120" y="171000"/>
          <a:ext cx="24911280" cy="626760"/>
        </a:xfrm>
        <a:prstGeom prst="roundRect">
          <a:avLst>
            <a:gd name="adj" fmla="val 16667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0</xdr:col>
      <xdr:colOff>276120</xdr:colOff>
      <xdr:row>3</xdr:row>
      <xdr:rowOff>0</xdr:rowOff>
    </xdr:from>
    <xdr:to>
      <xdr:col>17</xdr:col>
      <xdr:colOff>1652400</xdr:colOff>
      <xdr:row>4</xdr:row>
      <xdr:rowOff>209160</xdr:rowOff>
    </xdr:to>
    <xdr:sp>
      <xdr:nvSpPr>
        <xdr:cNvPr id="43" name="CustomShape 1"/>
        <xdr:cNvSpPr/>
      </xdr:nvSpPr>
      <xdr:spPr>
        <a:xfrm>
          <a:off x="276120" y="924480"/>
          <a:ext cx="24911280" cy="475920"/>
        </a:xfrm>
        <a:prstGeom prst="roundRect">
          <a:avLst>
            <a:gd name="adj" fmla="val 20000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0</xdr:col>
      <xdr:colOff>276120</xdr:colOff>
      <xdr:row>3</xdr:row>
      <xdr:rowOff>0</xdr:rowOff>
    </xdr:from>
    <xdr:to>
      <xdr:col>17</xdr:col>
      <xdr:colOff>1652400</xdr:colOff>
      <xdr:row>4</xdr:row>
      <xdr:rowOff>209160</xdr:rowOff>
    </xdr:to>
    <xdr:sp>
      <xdr:nvSpPr>
        <xdr:cNvPr id="44" name="CustomShape 1"/>
        <xdr:cNvSpPr/>
      </xdr:nvSpPr>
      <xdr:spPr>
        <a:xfrm>
          <a:off x="276120" y="924480"/>
          <a:ext cx="24911280" cy="475920"/>
        </a:xfrm>
        <a:prstGeom prst="roundRect">
          <a:avLst>
            <a:gd name="adj" fmla="val 20000"/>
          </a:avLst>
        </a:prstGeom>
        <a:noFill/>
        <a:ln w="2844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1609560</xdr:colOff>
      <xdr:row>53</xdr:row>
      <xdr:rowOff>123840</xdr:rowOff>
    </xdr:from>
    <xdr:to>
      <xdr:col>2</xdr:col>
      <xdr:colOff>1875960</xdr:colOff>
      <xdr:row>53</xdr:row>
      <xdr:rowOff>209160</xdr:rowOff>
    </xdr:to>
    <xdr:sp>
      <xdr:nvSpPr>
        <xdr:cNvPr id="45" name="CustomShape 1"/>
        <xdr:cNvSpPr/>
      </xdr:nvSpPr>
      <xdr:spPr>
        <a:xfrm>
          <a:off x="2787840" y="18046440"/>
          <a:ext cx="266400" cy="85320"/>
        </a:xfrm>
        <a:prstGeom prst="notchedRightArrow">
          <a:avLst>
            <a:gd name="adj1" fmla="val 50000"/>
            <a:gd name="adj2" fmla="val 77778"/>
          </a:avLst>
        </a:prstGeom>
        <a:solidFill>
          <a:srgbClr val="3366ff"/>
        </a:solidFill>
        <a:ln w="9360">
          <a:solidFill>
            <a:srgbClr val="0000ff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</xdr:col>
      <xdr:colOff>1609560</xdr:colOff>
      <xdr:row>53</xdr:row>
      <xdr:rowOff>123840</xdr:rowOff>
    </xdr:from>
    <xdr:to>
      <xdr:col>2</xdr:col>
      <xdr:colOff>1875960</xdr:colOff>
      <xdr:row>53</xdr:row>
      <xdr:rowOff>209160</xdr:rowOff>
    </xdr:to>
    <xdr:sp>
      <xdr:nvSpPr>
        <xdr:cNvPr id="46" name="CustomShape 1"/>
        <xdr:cNvSpPr/>
      </xdr:nvSpPr>
      <xdr:spPr>
        <a:xfrm>
          <a:off x="2787840" y="18046440"/>
          <a:ext cx="266400" cy="85320"/>
        </a:xfrm>
        <a:prstGeom prst="notchedRightArrow">
          <a:avLst>
            <a:gd name="adj1" fmla="val 50000"/>
            <a:gd name="adj2" fmla="val 77778"/>
          </a:avLst>
        </a:prstGeom>
        <a:solidFill>
          <a:srgbClr val="3366ff"/>
        </a:solidFill>
        <a:ln w="9360">
          <a:solidFill>
            <a:srgbClr val="0000ff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95400</xdr:colOff>
      <xdr:row>1</xdr:row>
      <xdr:rowOff>31680</xdr:rowOff>
    </xdr:from>
    <xdr:to>
      <xdr:col>2</xdr:col>
      <xdr:colOff>206280</xdr:colOff>
      <xdr:row>1</xdr:row>
      <xdr:rowOff>603360</xdr:rowOff>
    </xdr:to>
    <xdr:pic>
      <xdr:nvPicPr>
        <xdr:cNvPr id="47" name="Imagem 17" descr=""/>
        <xdr:cNvPicPr/>
      </xdr:nvPicPr>
      <xdr:blipFill>
        <a:blip r:embed="rId1"/>
        <a:stretch/>
      </xdr:blipFill>
      <xdr:spPr>
        <a:xfrm>
          <a:off x="397440" y="193320"/>
          <a:ext cx="987120" cy="571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DF2565"/>
  <sheetViews>
    <sheetView showFormulas="false" showGridLines="true" showRowColHeaders="true" showZeros="true" rightToLeft="false" tabSelected="false" showOutlineSymbols="true" defaultGridColor="true" view="normal" topLeftCell="A9" colorId="64" zoomScale="130" zoomScaleNormal="130" zoomScalePageLayoutView="100" workbookViewId="0">
      <pane xSplit="4" ySplit="7" topLeftCell="H499" activePane="bottomRight" state="frozen"/>
      <selection pane="topLeft" activeCell="A9" activeCellId="0" sqref="A9"/>
      <selection pane="topRight" activeCell="H9" activeCellId="0" sqref="H9"/>
      <selection pane="bottomLeft" activeCell="A499" activeCellId="0" sqref="A499"/>
      <selection pane="bottomRight" activeCell="I505" activeCellId="0" sqref="I505"/>
    </sheetView>
  </sheetViews>
  <sheetFormatPr defaultColWidth="9.15625" defaultRowHeight="12.75" zeroHeight="false" outlineLevelRow="0" outlineLevelCol="0"/>
  <cols>
    <col collapsed="false" customWidth="true" hidden="false" outlineLevel="0" max="1" min="1" style="1" width="15.42"/>
    <col collapsed="false" customWidth="true" hidden="false" outlineLevel="0" max="2" min="2" style="0" width="10.71"/>
    <col collapsed="false" customWidth="true" hidden="false" outlineLevel="0" max="3" min="3" style="0" width="53.57"/>
    <col collapsed="false" customWidth="true" hidden="false" outlineLevel="0" max="4" min="4" style="0" width="11.86"/>
    <col collapsed="false" customWidth="true" hidden="false" outlineLevel="0" max="5" min="5" style="0" width="10.99"/>
    <col collapsed="false" customWidth="true" hidden="false" outlineLevel="0" max="6" min="6" style="0" width="11.57"/>
    <col collapsed="false" customWidth="true" hidden="false" outlineLevel="0" max="7" min="7" style="0" width="11.29"/>
    <col collapsed="false" customWidth="true" hidden="false" outlineLevel="0" max="8" min="8" style="0" width="9"/>
    <col collapsed="false" customWidth="true" hidden="false" outlineLevel="0" max="9" min="9" style="0" width="10.14"/>
    <col collapsed="false" customWidth="true" hidden="false" outlineLevel="0" max="10" min="10" style="0" width="13.57"/>
    <col collapsed="false" customWidth="true" hidden="false" outlineLevel="0" max="11" min="11" style="0" width="8"/>
    <col collapsed="false" customWidth="true" hidden="false" outlineLevel="0" max="14" min="12" style="0" width="9.71"/>
    <col collapsed="false" customWidth="true" hidden="false" outlineLevel="0" max="15" min="15" style="0" width="10"/>
    <col collapsed="false" customWidth="true" hidden="false" outlineLevel="0" max="17" min="17" style="0" width="7.42"/>
    <col collapsed="false" customWidth="true" hidden="false" outlineLevel="0" max="18" min="18" style="0" width="10"/>
    <col collapsed="false" customWidth="true" hidden="false" outlineLevel="0" max="20" min="19" style="0" width="9.42"/>
    <col collapsed="false" customWidth="true" hidden="false" outlineLevel="0" max="22" min="22" style="0" width="10"/>
    <col collapsed="false" customWidth="true" hidden="false" outlineLevel="0" max="23" min="23" style="0" width="10.71"/>
    <col collapsed="false" customWidth="true" hidden="false" outlineLevel="0" max="24" min="24" style="0" width="10"/>
    <col collapsed="false" customWidth="true" hidden="false" outlineLevel="0" max="26" min="26" style="0" width="10"/>
    <col collapsed="false" customWidth="true" hidden="false" outlineLevel="0" max="28" min="28" style="0" width="10"/>
    <col collapsed="false" customWidth="true" hidden="false" outlineLevel="0" max="30" min="30" style="0" width="9.85"/>
    <col collapsed="false" customWidth="true" hidden="false" outlineLevel="0" max="32" min="32" style="0" width="10"/>
    <col collapsed="false" customWidth="true" hidden="false" outlineLevel="0" max="33" min="33" style="0" width="9.85"/>
    <col collapsed="false" customWidth="true" hidden="false" outlineLevel="0" max="34" min="34" style="0" width="10"/>
    <col collapsed="false" customWidth="true" hidden="false" outlineLevel="0" max="36" min="36" style="0" width="10.29"/>
    <col collapsed="false" customWidth="true" hidden="false" outlineLevel="0" max="38" min="38" style="0" width="10"/>
    <col collapsed="false" customWidth="true" hidden="false" outlineLevel="0" max="39" min="39" style="0" width="12.29"/>
    <col collapsed="false" customWidth="true" hidden="false" outlineLevel="0" max="40" min="40" style="0" width="10.29"/>
    <col collapsed="false" customWidth="true" hidden="false" outlineLevel="0" max="45" min="45" style="0" width="10.85"/>
    <col collapsed="false" customWidth="true" hidden="false" outlineLevel="0" max="49" min="49" style="0" width="9.71"/>
    <col collapsed="false" customWidth="true" hidden="false" outlineLevel="0" max="51" min="51" style="0" width="9.85"/>
    <col collapsed="false" customWidth="true" hidden="false" outlineLevel="0" max="54" min="54" style="0" width="10.14"/>
    <col collapsed="false" customWidth="true" hidden="false" outlineLevel="0" max="55" min="55" style="0" width="9.42"/>
    <col collapsed="false" customWidth="true" hidden="false" outlineLevel="0" max="57" min="57" style="0" width="10.14"/>
    <col collapsed="false" customWidth="true" hidden="false" outlineLevel="0" max="60" min="60" style="0" width="9.85"/>
    <col collapsed="false" customWidth="true" hidden="false" outlineLevel="0" max="61" min="61" style="0" width="9.42"/>
    <col collapsed="false" customWidth="true" hidden="false" outlineLevel="0" max="62" min="62" style="0" width="7.86"/>
    <col collapsed="false" customWidth="true" hidden="false" outlineLevel="0" max="64" min="64" style="0" width="9.42"/>
    <col collapsed="false" customWidth="true" hidden="false" outlineLevel="0" max="75" min="75" style="0" width="10"/>
    <col collapsed="false" customWidth="true" hidden="false" outlineLevel="0" max="76" min="76" style="0" width="9.42"/>
    <col collapsed="false" customWidth="true" hidden="false" outlineLevel="0" max="82" min="82" style="0" width="9.71"/>
    <col collapsed="false" customWidth="true" hidden="false" outlineLevel="0" max="84" min="84" style="0" width="10.58"/>
    <col collapsed="false" customWidth="true" hidden="false" outlineLevel="0" max="88" min="88" style="0" width="9.42"/>
  </cols>
  <sheetData>
    <row r="1" customFormat="false" ht="12.75" hidden="false" customHeight="false" outlineLevel="0" collapsed="false">
      <c r="C1" s="1" t="s">
        <v>0</v>
      </c>
    </row>
    <row r="2" customFormat="false" ht="12.75" hidden="false" customHeight="false" outlineLevel="0" collapsed="false">
      <c r="C2" s="2" t="s">
        <v>1</v>
      </c>
    </row>
    <row r="3" customFormat="false" ht="12.75" hidden="false" customHeight="false" outlineLevel="0" collapsed="false">
      <c r="C3" s="1" t="s">
        <v>2</v>
      </c>
    </row>
    <row r="4" customFormat="false" ht="12.75" hidden="false" customHeight="false" outlineLevel="0" collapsed="false">
      <c r="C4" s="2" t="s">
        <v>3</v>
      </c>
    </row>
    <row r="5" customFormat="false" ht="12.75" hidden="false" customHeight="false" outlineLevel="0" collapsed="false">
      <c r="C5" s="2" t="s">
        <v>4</v>
      </c>
    </row>
    <row r="6" customFormat="false" ht="12.75" hidden="false" customHeight="false" outlineLevel="0" collapsed="false">
      <c r="C6" s="2" t="s">
        <v>5</v>
      </c>
    </row>
    <row r="7" customFormat="false" ht="12.75" hidden="false" customHeight="false" outlineLevel="0" collapsed="false">
      <c r="C7" s="2" t="s">
        <v>6</v>
      </c>
    </row>
    <row r="8" customFormat="false" ht="12.75" hidden="false" customHeight="false" outlineLevel="0" collapsed="false">
      <c r="C8" s="0" t="s">
        <v>7</v>
      </c>
    </row>
    <row r="9" customFormat="false" ht="12.75" hidden="false" customHeight="false" outlineLevel="0" collapsed="false">
      <c r="C9" s="2" t="s">
        <v>8</v>
      </c>
      <c r="J9" s="3" t="n">
        <f aca="false">MONTH(J10)+YEAR(J10)</f>
        <v>2027</v>
      </c>
      <c r="K9" s="3"/>
      <c r="L9" s="3"/>
      <c r="M9" s="3" t="n">
        <f aca="false">MONTH(M10)+YEAR(M10)</f>
        <v>2028</v>
      </c>
      <c r="N9" s="3"/>
      <c r="O9" s="3"/>
      <c r="P9" s="3" t="n">
        <f aca="false">MONTH(P10)+YEAR(P10)</f>
        <v>2029</v>
      </c>
      <c r="Q9" s="3"/>
      <c r="R9" s="3"/>
      <c r="S9" s="3" t="n">
        <f aca="false">MONTH(S10)+YEAR(S10)</f>
        <v>2030</v>
      </c>
      <c r="T9" s="3"/>
      <c r="U9" s="3"/>
      <c r="V9" s="3" t="n">
        <f aca="false">MONTH(V10)+YEAR(V10)</f>
        <v>2031</v>
      </c>
      <c r="W9" s="3"/>
      <c r="X9" s="3"/>
      <c r="Y9" s="3" t="n">
        <f aca="false">MONTH(Y10)+YEAR(Y10)</f>
        <v>2021</v>
      </c>
      <c r="Z9" s="3"/>
      <c r="AA9" s="3"/>
      <c r="AB9" s="3" t="n">
        <f aca="false">MONTH(AB10)+YEAR(AB10)</f>
        <v>2022</v>
      </c>
      <c r="AC9" s="3"/>
      <c r="AD9" s="3"/>
      <c r="AE9" s="3" t="n">
        <f aca="false">MONTH(AE10)+YEAR(AE10)</f>
        <v>2023</v>
      </c>
      <c r="AF9" s="3"/>
      <c r="AG9" s="3"/>
      <c r="AH9" s="3" t="n">
        <f aca="false">MONTH(AH10)+YEAR(AH10)</f>
        <v>2024</v>
      </c>
      <c r="AI9" s="3"/>
      <c r="AJ9" s="3"/>
      <c r="AK9" s="3" t="n">
        <f aca="false">MONTH(AK10)+YEAR(AK10)</f>
        <v>2025</v>
      </c>
      <c r="AL9" s="3"/>
      <c r="AM9" s="3"/>
      <c r="AN9" s="3" t="n">
        <f aca="false">MONTH(AN10)+YEAR(AN10)</f>
        <v>2026</v>
      </c>
      <c r="AO9" s="3"/>
      <c r="AP9" s="3"/>
      <c r="AQ9" s="3" t="n">
        <f aca="false">MONTH(AQ10)+YEAR(AQ10)</f>
        <v>2027</v>
      </c>
      <c r="AR9" s="3"/>
      <c r="AS9" s="3"/>
      <c r="AT9" s="3" t="n">
        <f aca="false">MONTH(AT10)+YEAR(AT10)</f>
        <v>2028</v>
      </c>
      <c r="AU9" s="3"/>
      <c r="AV9" s="3"/>
      <c r="AW9" s="3" t="n">
        <f aca="false">MONTH(AW10)+YEAR(AW10)</f>
        <v>2029</v>
      </c>
      <c r="AX9" s="3"/>
      <c r="AY9" s="3"/>
      <c r="AZ9" s="3" t="n">
        <f aca="false">MONTH(AZ10)+YEAR(AZ10)</f>
        <v>2030</v>
      </c>
      <c r="BA9" s="3"/>
      <c r="BB9" s="3"/>
      <c r="BC9" s="3" t="n">
        <f aca="false">MONTH(BC10)+YEAR(BC10)</f>
        <v>2031</v>
      </c>
      <c r="BD9" s="3"/>
      <c r="BE9" s="3"/>
      <c r="BF9" s="3" t="n">
        <f aca="false">MONTH(BF10)+YEAR(BF10)</f>
        <v>2032</v>
      </c>
      <c r="BG9" s="3"/>
      <c r="BH9" s="3"/>
      <c r="BI9" s="3" t="n">
        <f aca="false">MONTH(BI10)+YEAR(BI10)</f>
        <v>2022</v>
      </c>
      <c r="BJ9" s="3"/>
      <c r="BK9" s="3"/>
      <c r="BL9" s="3" t="n">
        <f aca="false">MONTH(BL10)+YEAR(BL10)</f>
        <v>2023</v>
      </c>
      <c r="BM9" s="3"/>
      <c r="BN9" s="3"/>
      <c r="BO9" s="3" t="n">
        <f aca="false">MONTH(BO10)+YEAR(BO10)</f>
        <v>2024</v>
      </c>
      <c r="BP9" s="3"/>
      <c r="BQ9" s="3"/>
      <c r="BR9" s="3" t="n">
        <f aca="false">MONTH(BR10)+YEAR(BR10)</f>
        <v>2025</v>
      </c>
      <c r="BS9" s="3"/>
      <c r="BT9" s="3"/>
      <c r="BU9" s="3" t="n">
        <f aca="false">MONTH(BU10)+YEAR(BU10)</f>
        <v>2026</v>
      </c>
      <c r="BV9" s="3"/>
      <c r="BW9" s="3"/>
      <c r="BX9" s="3" t="n">
        <f aca="false">MONTH(BX10)+YEAR(BX10)</f>
        <v>2027</v>
      </c>
      <c r="BY9" s="3"/>
      <c r="BZ9" s="3"/>
      <c r="CA9" s="3" t="n">
        <f aca="false">MONTH(CA10)+YEAR(CA10)</f>
        <v>2028</v>
      </c>
      <c r="CB9" s="3"/>
      <c r="CC9" s="3"/>
      <c r="CD9" s="3"/>
      <c r="CE9" s="3"/>
      <c r="CF9" s="3"/>
      <c r="CG9" s="3"/>
      <c r="CH9" s="3"/>
    </row>
    <row r="10" customFormat="false" ht="12.75" hidden="false" customHeight="false" outlineLevel="0" collapsed="false">
      <c r="J10" s="0" t="n">
        <v>43708</v>
      </c>
      <c r="M10" s="0" t="n">
        <v>43738</v>
      </c>
      <c r="P10" s="0" t="n">
        <v>43769</v>
      </c>
      <c r="S10" s="0" t="n">
        <v>43799</v>
      </c>
      <c r="V10" s="0" t="n">
        <v>43830</v>
      </c>
      <c r="Y10" s="0" t="n">
        <v>43861</v>
      </c>
      <c r="AB10" s="0" t="n">
        <v>43890</v>
      </c>
      <c r="AE10" s="0" t="n">
        <v>43921</v>
      </c>
      <c r="AH10" s="0" t="n">
        <v>43951</v>
      </c>
      <c r="AK10" s="0" t="n">
        <v>43982</v>
      </c>
      <c r="AN10" s="0" t="n">
        <v>44012</v>
      </c>
      <c r="AQ10" s="0" t="n">
        <v>44043</v>
      </c>
      <c r="AT10" s="0" t="n">
        <v>44074</v>
      </c>
      <c r="AW10" s="0" t="n">
        <v>44104</v>
      </c>
      <c r="AZ10" s="0" t="n">
        <v>44135</v>
      </c>
      <c r="BC10" s="0" t="n">
        <v>44165</v>
      </c>
      <c r="BF10" s="0" t="n">
        <v>44196</v>
      </c>
      <c r="BI10" s="0" t="n">
        <v>44227</v>
      </c>
      <c r="BL10" s="0" t="n">
        <v>44255</v>
      </c>
      <c r="BO10" s="0" t="n">
        <v>44286</v>
      </c>
      <c r="BR10" s="0" t="n">
        <v>44316</v>
      </c>
      <c r="BU10" s="0" t="n">
        <v>44347</v>
      </c>
      <c r="BX10" s="0" t="n">
        <v>44377</v>
      </c>
      <c r="CA10" s="0" t="n">
        <v>44408</v>
      </c>
      <c r="CD10" s="0" t="n">
        <v>44439</v>
      </c>
      <c r="CG10" s="0" t="n">
        <v>44469</v>
      </c>
      <c r="CJ10" s="0" t="n">
        <v>44500</v>
      </c>
      <c r="CM10" s="0" t="n">
        <v>44530</v>
      </c>
    </row>
    <row r="11" customFormat="false" ht="12.75" hidden="false" customHeight="false" outlineLevel="0" collapsed="false">
      <c r="A11" s="4"/>
      <c r="B11" s="5"/>
      <c r="C11" s="5"/>
      <c r="D11" s="5"/>
      <c r="E11" s="5"/>
      <c r="F11" s="5"/>
      <c r="G11" s="5"/>
      <c r="H11" s="5"/>
      <c r="I11" s="5"/>
      <c r="J11" s="5" t="n">
        <v>1</v>
      </c>
      <c r="K11" s="5"/>
      <c r="L11" s="5"/>
      <c r="M11" s="5" t="n">
        <v>2</v>
      </c>
      <c r="N11" s="5"/>
      <c r="O11" s="5"/>
      <c r="P11" s="5" t="n">
        <v>3</v>
      </c>
      <c r="Q11" s="5"/>
      <c r="R11" s="5"/>
      <c r="S11" s="5" t="n">
        <v>4</v>
      </c>
      <c r="T11" s="5"/>
      <c r="U11" s="5"/>
      <c r="V11" s="5" t="n">
        <v>5</v>
      </c>
      <c r="W11" s="5"/>
      <c r="X11" s="5"/>
      <c r="Y11" s="5" t="n">
        <v>6</v>
      </c>
      <c r="Z11" s="5"/>
      <c r="AA11" s="5"/>
      <c r="AB11" s="5" t="n">
        <v>7</v>
      </c>
      <c r="AC11" s="5"/>
      <c r="AD11" s="5"/>
      <c r="AE11" s="5" t="n">
        <v>8</v>
      </c>
      <c r="AF11" s="5"/>
      <c r="AG11" s="5"/>
      <c r="AH11" s="5" t="n">
        <v>9</v>
      </c>
      <c r="AI11" s="5"/>
      <c r="AJ11" s="5"/>
      <c r="AK11" s="5" t="n">
        <v>10</v>
      </c>
      <c r="AL11" s="5"/>
      <c r="AM11" s="5"/>
      <c r="AN11" s="5" t="n">
        <v>11</v>
      </c>
      <c r="AO11" s="5"/>
      <c r="AP11" s="5"/>
      <c r="AQ11" s="5" t="n">
        <v>12</v>
      </c>
      <c r="AR11" s="5"/>
      <c r="AS11" s="5"/>
      <c r="AT11" s="5" t="n">
        <v>13</v>
      </c>
      <c r="AU11" s="5"/>
      <c r="AV11" s="5"/>
      <c r="AW11" s="5" t="n">
        <v>14</v>
      </c>
      <c r="AX11" s="5"/>
      <c r="AY11" s="5"/>
      <c r="AZ11" s="5" t="n">
        <v>15</v>
      </c>
      <c r="BA11" s="5"/>
      <c r="BB11" s="5"/>
      <c r="BC11" s="5" t="n">
        <v>16</v>
      </c>
      <c r="BD11" s="5"/>
      <c r="BE11" s="5"/>
      <c r="BF11" s="5" t="n">
        <v>17</v>
      </c>
      <c r="BG11" s="5"/>
      <c r="BH11" s="5"/>
      <c r="BI11" s="5" t="n">
        <v>18</v>
      </c>
      <c r="BJ11" s="5"/>
      <c r="BK11" s="5"/>
      <c r="BL11" s="5" t="n">
        <v>19</v>
      </c>
      <c r="BM11" s="5"/>
      <c r="BN11" s="5"/>
      <c r="BO11" s="5" t="n">
        <v>20</v>
      </c>
      <c r="BP11" s="5"/>
      <c r="BQ11" s="5"/>
      <c r="BR11" s="5" t="n">
        <v>21</v>
      </c>
      <c r="BS11" s="5"/>
      <c r="BT11" s="5"/>
      <c r="BU11" s="5" t="n">
        <v>22</v>
      </c>
      <c r="BV11" s="5"/>
      <c r="BW11" s="5"/>
      <c r="BX11" s="5" t="n">
        <v>23</v>
      </c>
      <c r="BY11" s="5"/>
      <c r="BZ11" s="5"/>
      <c r="CA11" s="5" t="n">
        <v>24</v>
      </c>
      <c r="CB11" s="5"/>
      <c r="CC11" s="5"/>
      <c r="CD11" s="5" t="n">
        <v>25</v>
      </c>
      <c r="CE11" s="5"/>
      <c r="CF11" s="5"/>
      <c r="CG11" s="5" t="n">
        <v>26</v>
      </c>
      <c r="CH11" s="5"/>
      <c r="CJ11" s="5" t="n">
        <v>27</v>
      </c>
      <c r="CM11" s="5" t="n">
        <v>28</v>
      </c>
    </row>
    <row r="12" s="8" customFormat="true" ht="15" hidden="false" customHeight="true" outlineLevel="0" collapsed="false">
      <c r="A12" s="6" t="n">
        <v>1</v>
      </c>
      <c r="B12" s="7" t="n">
        <v>2</v>
      </c>
      <c r="C12" s="6" t="n">
        <v>3</v>
      </c>
      <c r="D12" s="7" t="n">
        <v>4</v>
      </c>
      <c r="E12" s="6" t="n">
        <v>5</v>
      </c>
      <c r="F12" s="7" t="n">
        <v>6</v>
      </c>
      <c r="G12" s="6" t="n">
        <v>7</v>
      </c>
      <c r="H12" s="7" t="n">
        <v>8</v>
      </c>
      <c r="I12" s="6" t="n">
        <v>9</v>
      </c>
      <c r="J12" s="7" t="n">
        <v>10</v>
      </c>
      <c r="K12" s="6" t="n">
        <v>11</v>
      </c>
      <c r="L12" s="7" t="n">
        <v>12</v>
      </c>
      <c r="M12" s="6" t="n">
        <v>13</v>
      </c>
      <c r="N12" s="7" t="n">
        <v>14</v>
      </c>
      <c r="O12" s="6" t="n">
        <v>15</v>
      </c>
      <c r="P12" s="7" t="n">
        <v>16</v>
      </c>
      <c r="Q12" s="6" t="n">
        <v>17</v>
      </c>
      <c r="R12" s="7" t="n">
        <v>18</v>
      </c>
      <c r="S12" s="6" t="n">
        <v>19</v>
      </c>
      <c r="T12" s="7" t="n">
        <v>20</v>
      </c>
      <c r="U12" s="6" t="n">
        <v>21</v>
      </c>
      <c r="V12" s="7" t="n">
        <v>22</v>
      </c>
      <c r="W12" s="6" t="n">
        <v>23</v>
      </c>
      <c r="X12" s="7" t="n">
        <v>24</v>
      </c>
      <c r="Y12" s="6" t="n">
        <v>25</v>
      </c>
      <c r="Z12" s="7" t="n">
        <v>26</v>
      </c>
      <c r="AA12" s="6" t="n">
        <v>27</v>
      </c>
      <c r="AB12" s="7" t="n">
        <v>28</v>
      </c>
      <c r="AC12" s="6" t="n">
        <v>29</v>
      </c>
      <c r="AD12" s="7" t="n">
        <v>30</v>
      </c>
      <c r="AE12" s="6" t="n">
        <v>31</v>
      </c>
      <c r="AF12" s="7" t="n">
        <v>32</v>
      </c>
      <c r="AG12" s="6" t="n">
        <v>33</v>
      </c>
      <c r="AH12" s="7" t="n">
        <v>34</v>
      </c>
      <c r="AI12" s="6" t="n">
        <v>35</v>
      </c>
      <c r="AJ12" s="7" t="n">
        <v>36</v>
      </c>
      <c r="AK12" s="6" t="n">
        <v>37</v>
      </c>
      <c r="AL12" s="7" t="n">
        <v>38</v>
      </c>
      <c r="AM12" s="6" t="n">
        <v>39</v>
      </c>
      <c r="AN12" s="7" t="n">
        <v>40</v>
      </c>
      <c r="AO12" s="6" t="n">
        <v>41</v>
      </c>
      <c r="AP12" s="7" t="n">
        <v>42</v>
      </c>
      <c r="AQ12" s="6" t="n">
        <v>43</v>
      </c>
      <c r="AR12" s="7" t="n">
        <v>44</v>
      </c>
      <c r="AS12" s="6" t="n">
        <v>45</v>
      </c>
      <c r="AT12" s="7" t="n">
        <v>46</v>
      </c>
      <c r="AU12" s="6" t="n">
        <v>47</v>
      </c>
      <c r="AV12" s="7" t="n">
        <v>48</v>
      </c>
      <c r="AW12" s="6" t="n">
        <v>49</v>
      </c>
      <c r="AX12" s="7" t="n">
        <v>50</v>
      </c>
      <c r="AY12" s="6" t="n">
        <v>51</v>
      </c>
      <c r="AZ12" s="7" t="n">
        <v>52</v>
      </c>
      <c r="BA12" s="6" t="n">
        <v>53</v>
      </c>
      <c r="BB12" s="7" t="n">
        <v>54</v>
      </c>
      <c r="BC12" s="6" t="n">
        <v>55</v>
      </c>
      <c r="BD12" s="7" t="n">
        <v>56</v>
      </c>
      <c r="BE12" s="6" t="n">
        <v>57</v>
      </c>
      <c r="BF12" s="7" t="n">
        <v>58</v>
      </c>
      <c r="BG12" s="6" t="n">
        <v>59</v>
      </c>
      <c r="BH12" s="7" t="n">
        <v>60</v>
      </c>
      <c r="BI12" s="6" t="n">
        <v>61</v>
      </c>
      <c r="BJ12" s="7" t="n">
        <v>62</v>
      </c>
      <c r="BK12" s="6" t="n">
        <v>63</v>
      </c>
      <c r="BL12" s="7" t="n">
        <v>64</v>
      </c>
      <c r="BM12" s="6" t="n">
        <v>65</v>
      </c>
      <c r="BN12" s="7" t="n">
        <v>66</v>
      </c>
      <c r="BO12" s="6" t="n">
        <v>67</v>
      </c>
      <c r="BP12" s="7" t="n">
        <v>68</v>
      </c>
      <c r="BQ12" s="6" t="n">
        <v>69</v>
      </c>
      <c r="BR12" s="7" t="n">
        <v>70</v>
      </c>
      <c r="BS12" s="6" t="n">
        <v>71</v>
      </c>
      <c r="BT12" s="7" t="n">
        <v>72</v>
      </c>
      <c r="BU12" s="6" t="n">
        <v>73</v>
      </c>
      <c r="BV12" s="7" t="n">
        <v>74</v>
      </c>
      <c r="BW12" s="6" t="n">
        <v>75</v>
      </c>
      <c r="BX12" s="7" t="n">
        <v>76</v>
      </c>
      <c r="BY12" s="6" t="n">
        <v>77</v>
      </c>
      <c r="BZ12" s="7" t="n">
        <v>78</v>
      </c>
      <c r="CA12" s="6" t="n">
        <v>79</v>
      </c>
      <c r="CB12" s="7" t="n">
        <v>80</v>
      </c>
      <c r="CC12" s="6" t="n">
        <v>81</v>
      </c>
      <c r="CD12" s="7" t="n">
        <v>82</v>
      </c>
      <c r="CE12" s="6" t="n">
        <v>83</v>
      </c>
      <c r="CF12" s="7" t="n">
        <v>84</v>
      </c>
      <c r="CG12" s="6" t="n">
        <v>85</v>
      </c>
      <c r="CH12" s="7" t="n">
        <v>86</v>
      </c>
      <c r="CI12" s="6" t="n">
        <v>87</v>
      </c>
      <c r="CJ12" s="7" t="n">
        <v>88</v>
      </c>
      <c r="CK12" s="6" t="n">
        <v>89</v>
      </c>
      <c r="CL12" s="7" t="n">
        <v>90</v>
      </c>
      <c r="CM12" s="6" t="n">
        <v>91</v>
      </c>
      <c r="CN12" s="7" t="n">
        <v>92</v>
      </c>
    </row>
    <row r="13" customFormat="false" ht="8.45" hidden="false" customHeight="true" outlineLevel="0" collapsed="false">
      <c r="B13" s="9"/>
      <c r="C13" s="9"/>
      <c r="D13" s="9"/>
      <c r="E13" s="9"/>
      <c r="F13" s="9"/>
      <c r="G13" s="10"/>
      <c r="H13" s="10"/>
      <c r="I13" s="11" t="s">
        <v>9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 t="s">
        <v>9</v>
      </c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 t="s">
        <v>9</v>
      </c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 t="s">
        <v>9</v>
      </c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 t="s">
        <v>9</v>
      </c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 t="s">
        <v>9</v>
      </c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</row>
    <row r="14" customFormat="false" ht="8.45" hidden="false" customHeight="true" outlineLevel="0" collapsed="false">
      <c r="B14" s="14"/>
      <c r="C14" s="14"/>
      <c r="D14" s="14"/>
      <c r="E14" s="14"/>
      <c r="F14" s="14"/>
      <c r="G14" s="15" t="s">
        <v>10</v>
      </c>
      <c r="H14" s="15"/>
      <c r="I14" s="11" t="s">
        <v>11</v>
      </c>
      <c r="J14" s="11"/>
      <c r="K14" s="11"/>
      <c r="L14" s="11" t="s">
        <v>12</v>
      </c>
      <c r="M14" s="11"/>
      <c r="N14" s="11"/>
      <c r="O14" s="11" t="s">
        <v>13</v>
      </c>
      <c r="P14" s="11"/>
      <c r="Q14" s="11"/>
      <c r="R14" s="11" t="s">
        <v>14</v>
      </c>
      <c r="S14" s="11"/>
      <c r="T14" s="11"/>
      <c r="U14" s="11" t="s">
        <v>15</v>
      </c>
      <c r="V14" s="11"/>
      <c r="W14" s="11"/>
      <c r="X14" s="11" t="s">
        <v>16</v>
      </c>
      <c r="Y14" s="11"/>
      <c r="Z14" s="11"/>
      <c r="AA14" s="11" t="s">
        <v>17</v>
      </c>
      <c r="AB14" s="11"/>
      <c r="AC14" s="11"/>
      <c r="AD14" s="11" t="s">
        <v>18</v>
      </c>
      <c r="AE14" s="11"/>
      <c r="AF14" s="11"/>
      <c r="AG14" s="11" t="s">
        <v>19</v>
      </c>
      <c r="AH14" s="11"/>
      <c r="AI14" s="11"/>
      <c r="AJ14" s="11" t="s">
        <v>20</v>
      </c>
      <c r="AK14" s="11"/>
      <c r="AL14" s="11"/>
      <c r="AM14" s="11" t="s">
        <v>21</v>
      </c>
      <c r="AN14" s="11"/>
      <c r="AO14" s="11"/>
      <c r="AP14" s="11" t="s">
        <v>22</v>
      </c>
      <c r="AQ14" s="11"/>
      <c r="AR14" s="11"/>
      <c r="AS14" s="11" t="s">
        <v>23</v>
      </c>
      <c r="AT14" s="11"/>
      <c r="AU14" s="11"/>
      <c r="AV14" s="11" t="s">
        <v>24</v>
      </c>
      <c r="AW14" s="11"/>
      <c r="AX14" s="11"/>
      <c r="AY14" s="11" t="s">
        <v>25</v>
      </c>
      <c r="AZ14" s="11"/>
      <c r="BA14" s="11"/>
      <c r="BB14" s="11" t="s">
        <v>26</v>
      </c>
      <c r="BC14" s="11"/>
      <c r="BD14" s="11"/>
      <c r="BE14" s="11" t="s">
        <v>27</v>
      </c>
      <c r="BF14" s="11"/>
      <c r="BG14" s="11"/>
      <c r="BH14" s="11" t="s">
        <v>28</v>
      </c>
      <c r="BI14" s="11"/>
      <c r="BJ14" s="11"/>
      <c r="BK14" s="11" t="s">
        <v>29</v>
      </c>
      <c r="BL14" s="11"/>
      <c r="BM14" s="11"/>
      <c r="BN14" s="11" t="s">
        <v>30</v>
      </c>
      <c r="BO14" s="11"/>
      <c r="BP14" s="11"/>
      <c r="BQ14" s="11" t="s">
        <v>31</v>
      </c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</row>
    <row r="15" customFormat="false" ht="16.9" hidden="false" customHeight="true" outlineLevel="0" collapsed="false">
      <c r="B15" s="16" t="s">
        <v>32</v>
      </c>
      <c r="C15" s="16" t="s">
        <v>33</v>
      </c>
      <c r="D15" s="16" t="s">
        <v>34</v>
      </c>
      <c r="E15" s="16" t="s">
        <v>35</v>
      </c>
      <c r="F15" s="16" t="s">
        <v>36</v>
      </c>
      <c r="G15" s="17" t="s">
        <v>37</v>
      </c>
      <c r="H15" s="17" t="s">
        <v>38</v>
      </c>
      <c r="I15" s="17" t="s">
        <v>37</v>
      </c>
      <c r="J15" s="17" t="s">
        <v>39</v>
      </c>
      <c r="K15" s="17" t="s">
        <v>40</v>
      </c>
      <c r="L15" s="17" t="s">
        <v>37</v>
      </c>
      <c r="M15" s="17" t="s">
        <v>39</v>
      </c>
      <c r="N15" s="17" t="s">
        <v>40</v>
      </c>
      <c r="O15" s="17" t="s">
        <v>37</v>
      </c>
      <c r="P15" s="17" t="s">
        <v>39</v>
      </c>
      <c r="Q15" s="17" t="s">
        <v>40</v>
      </c>
      <c r="R15" s="17" t="s">
        <v>37</v>
      </c>
      <c r="S15" s="17" t="s">
        <v>39</v>
      </c>
      <c r="T15" s="17" t="s">
        <v>40</v>
      </c>
      <c r="U15" s="17" t="s">
        <v>37</v>
      </c>
      <c r="V15" s="17" t="s">
        <v>39</v>
      </c>
      <c r="W15" s="17" t="s">
        <v>40</v>
      </c>
      <c r="X15" s="17" t="s">
        <v>37</v>
      </c>
      <c r="Y15" s="17" t="s">
        <v>39</v>
      </c>
      <c r="Z15" s="17" t="s">
        <v>40</v>
      </c>
      <c r="AA15" s="17" t="s">
        <v>37</v>
      </c>
      <c r="AB15" s="17" t="s">
        <v>39</v>
      </c>
      <c r="AC15" s="17" t="s">
        <v>40</v>
      </c>
      <c r="AD15" s="17" t="s">
        <v>37</v>
      </c>
      <c r="AE15" s="17" t="s">
        <v>39</v>
      </c>
      <c r="AF15" s="17" t="s">
        <v>40</v>
      </c>
      <c r="AG15" s="17" t="s">
        <v>37</v>
      </c>
      <c r="AH15" s="17" t="s">
        <v>39</v>
      </c>
      <c r="AI15" s="17" t="s">
        <v>40</v>
      </c>
      <c r="AJ15" s="17" t="s">
        <v>37</v>
      </c>
      <c r="AK15" s="17" t="s">
        <v>39</v>
      </c>
      <c r="AL15" s="17" t="s">
        <v>40</v>
      </c>
      <c r="AM15" s="17" t="s">
        <v>37</v>
      </c>
      <c r="AN15" s="17" t="s">
        <v>39</v>
      </c>
      <c r="AO15" s="17" t="s">
        <v>40</v>
      </c>
      <c r="AP15" s="17" t="s">
        <v>37</v>
      </c>
      <c r="AQ15" s="17" t="s">
        <v>39</v>
      </c>
      <c r="AR15" s="17" t="s">
        <v>40</v>
      </c>
      <c r="AS15" s="17" t="s">
        <v>37</v>
      </c>
      <c r="AT15" s="17" t="s">
        <v>39</v>
      </c>
      <c r="AU15" s="17" t="s">
        <v>40</v>
      </c>
      <c r="AV15" s="17" t="s">
        <v>37</v>
      </c>
      <c r="AW15" s="17" t="s">
        <v>39</v>
      </c>
      <c r="AX15" s="17" t="s">
        <v>40</v>
      </c>
      <c r="AY15" s="17" t="s">
        <v>37</v>
      </c>
      <c r="AZ15" s="17" t="s">
        <v>39</v>
      </c>
      <c r="BA15" s="17" t="s">
        <v>40</v>
      </c>
      <c r="BB15" s="17" t="s">
        <v>37</v>
      </c>
      <c r="BC15" s="17" t="s">
        <v>39</v>
      </c>
      <c r="BD15" s="17" t="s">
        <v>40</v>
      </c>
      <c r="BE15" s="17" t="s">
        <v>37</v>
      </c>
      <c r="BF15" s="17" t="s">
        <v>39</v>
      </c>
      <c r="BG15" s="17" t="s">
        <v>40</v>
      </c>
      <c r="BH15" s="17" t="s">
        <v>37</v>
      </c>
      <c r="BI15" s="17" t="s">
        <v>39</v>
      </c>
      <c r="BJ15" s="17" t="s">
        <v>40</v>
      </c>
      <c r="BK15" s="17" t="s">
        <v>37</v>
      </c>
      <c r="BL15" s="17" t="s">
        <v>39</v>
      </c>
      <c r="BM15" s="17" t="s">
        <v>40</v>
      </c>
      <c r="BN15" s="17" t="s">
        <v>37</v>
      </c>
      <c r="BO15" s="17" t="s">
        <v>39</v>
      </c>
      <c r="BP15" s="17" t="s">
        <v>40</v>
      </c>
      <c r="BQ15" s="17" t="s">
        <v>37</v>
      </c>
      <c r="BR15" s="17" t="s">
        <v>39</v>
      </c>
      <c r="BS15" s="17" t="s">
        <v>40</v>
      </c>
      <c r="BT15" s="17" t="s">
        <v>37</v>
      </c>
      <c r="BU15" s="17" t="s">
        <v>39</v>
      </c>
      <c r="BV15" s="17" t="s">
        <v>40</v>
      </c>
      <c r="BW15" s="17" t="s">
        <v>37</v>
      </c>
      <c r="BX15" s="17" t="s">
        <v>39</v>
      </c>
      <c r="BY15" s="17" t="s">
        <v>40</v>
      </c>
      <c r="BZ15" s="17" t="s">
        <v>37</v>
      </c>
      <c r="CA15" s="17" t="s">
        <v>39</v>
      </c>
      <c r="CB15" s="17" t="s">
        <v>40</v>
      </c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3"/>
      <c r="CP15" s="13"/>
      <c r="CQ15" s="19"/>
      <c r="CR15" s="19"/>
      <c r="CS15" s="19"/>
      <c r="CT15" s="19"/>
      <c r="CU15" s="19"/>
      <c r="CV15" s="19"/>
      <c r="CW15" s="19"/>
      <c r="CX15" s="13"/>
      <c r="CY15" s="13"/>
      <c r="CZ15" s="19"/>
      <c r="DA15" s="19"/>
      <c r="DB15" s="13"/>
      <c r="DC15" s="13"/>
      <c r="DD15" s="13"/>
      <c r="DE15" s="13"/>
      <c r="DF15" s="19"/>
    </row>
    <row r="16" customFormat="false" ht="8.45" hidden="false" customHeight="true" outlineLevel="0" collapsed="false">
      <c r="A16" s="1" t="s">
        <v>41</v>
      </c>
      <c r="B16" s="20" t="n">
        <v>1</v>
      </c>
      <c r="C16" s="21" t="s">
        <v>42</v>
      </c>
      <c r="D16" s="22" t="n">
        <v>401</v>
      </c>
      <c r="E16" s="21" t="s">
        <v>43</v>
      </c>
      <c r="F16" s="21" t="s">
        <v>44</v>
      </c>
      <c r="G16" s="23" t="n">
        <v>292564.92</v>
      </c>
      <c r="H16" s="24" t="n">
        <v>2.98</v>
      </c>
      <c r="I16" s="23" t="n">
        <v>246759.14</v>
      </c>
      <c r="J16" s="25" t="n">
        <v>84.34</v>
      </c>
      <c r="K16" s="25" t="n">
        <v>84.34</v>
      </c>
      <c r="L16" s="18"/>
      <c r="M16" s="18"/>
      <c r="N16" s="25" t="n">
        <v>84.34</v>
      </c>
      <c r="O16" s="18"/>
      <c r="P16" s="18"/>
      <c r="Q16" s="25" t="n">
        <v>84.34</v>
      </c>
      <c r="R16" s="26" t="n">
        <v>15477.1</v>
      </c>
      <c r="S16" s="24" t="n">
        <v>5.29</v>
      </c>
      <c r="T16" s="25" t="n">
        <v>89.63</v>
      </c>
      <c r="U16" s="26" t="n">
        <v>29022.9</v>
      </c>
      <c r="V16" s="24" t="n">
        <v>9.92</v>
      </c>
      <c r="W16" s="25" t="n">
        <v>99.55</v>
      </c>
      <c r="X16" s="18"/>
      <c r="Y16" s="18"/>
      <c r="Z16" s="25" t="n">
        <v>99.55</v>
      </c>
      <c r="AA16" s="18"/>
      <c r="AB16" s="18"/>
      <c r="AC16" s="25" t="n">
        <v>99.55</v>
      </c>
      <c r="AD16" s="18"/>
      <c r="AE16" s="18"/>
      <c r="AF16" s="25" t="n">
        <v>99.55</v>
      </c>
      <c r="AG16" s="18"/>
      <c r="AH16" s="18"/>
      <c r="AI16" s="25" t="n">
        <v>99.55</v>
      </c>
      <c r="AJ16" s="18"/>
      <c r="AK16" s="18"/>
      <c r="AL16" s="25" t="n">
        <v>99.55</v>
      </c>
      <c r="AM16" s="18"/>
      <c r="AN16" s="18"/>
      <c r="AO16" s="25" t="n">
        <v>99.55</v>
      </c>
      <c r="AP16" s="18"/>
      <c r="AQ16" s="18"/>
      <c r="AR16" s="25" t="n">
        <v>99.55</v>
      </c>
      <c r="AS16" s="18"/>
      <c r="AT16" s="18"/>
      <c r="AU16" s="25" t="n">
        <v>99.55</v>
      </c>
      <c r="AV16" s="18"/>
      <c r="AW16" s="18"/>
      <c r="AX16" s="25" t="n">
        <v>99.55</v>
      </c>
      <c r="AY16" s="18"/>
      <c r="AZ16" s="18"/>
      <c r="BA16" s="25" t="n">
        <v>99.55</v>
      </c>
      <c r="BB16" s="18"/>
      <c r="BC16" s="18"/>
      <c r="BD16" s="25" t="n">
        <v>99.55</v>
      </c>
      <c r="BE16" s="18"/>
      <c r="BF16" s="18"/>
      <c r="BG16" s="25" t="n">
        <v>99.55</v>
      </c>
      <c r="BH16" s="18"/>
      <c r="BI16" s="18"/>
      <c r="BJ16" s="25" t="n">
        <v>99.55</v>
      </c>
      <c r="BK16" s="27" t="n">
        <v>1305.78</v>
      </c>
      <c r="BL16" s="24" t="n">
        <v>0.45</v>
      </c>
      <c r="BM16" s="28" t="n">
        <v>100</v>
      </c>
      <c r="BN16" s="18"/>
      <c r="BO16" s="18"/>
      <c r="BP16" s="28" t="n">
        <v>100</v>
      </c>
      <c r="BQ16" s="18"/>
      <c r="BR16" s="18"/>
      <c r="BS16" s="28" t="n">
        <v>100</v>
      </c>
      <c r="BT16" s="18"/>
      <c r="BU16" s="18"/>
      <c r="BV16" s="18"/>
      <c r="BW16" s="18"/>
      <c r="BX16" s="18"/>
      <c r="BY16" s="18"/>
      <c r="BZ16" s="18"/>
      <c r="CA16" s="18"/>
      <c r="CB16" s="18"/>
      <c r="CC16" s="27"/>
      <c r="CD16" s="24"/>
      <c r="CE16" s="25"/>
      <c r="CF16" s="27"/>
      <c r="CG16" s="24"/>
      <c r="CH16" s="28"/>
      <c r="CI16" s="18"/>
      <c r="CJ16" s="18"/>
      <c r="CK16" s="28"/>
      <c r="CL16" s="18"/>
      <c r="CM16" s="18"/>
      <c r="CN16" s="28"/>
      <c r="CO16" s="29"/>
      <c r="CP16" s="13"/>
      <c r="CQ16" s="30"/>
      <c r="CR16" s="31"/>
      <c r="CS16" s="32"/>
      <c r="CT16" s="30"/>
      <c r="CU16" s="31"/>
      <c r="CV16" s="32"/>
      <c r="CW16" s="30"/>
      <c r="CX16" s="33"/>
      <c r="CY16" s="13"/>
      <c r="CZ16" s="32"/>
      <c r="DA16" s="30"/>
      <c r="DB16" s="33"/>
      <c r="DC16" s="13"/>
      <c r="DD16" s="29"/>
      <c r="DE16" s="13"/>
      <c r="DF16" s="34"/>
    </row>
    <row r="17" customFormat="false" ht="8.45" hidden="false" customHeight="true" outlineLevel="0" collapsed="false">
      <c r="A17" s="1" t="s">
        <v>45</v>
      </c>
      <c r="B17" s="35" t="n">
        <v>2</v>
      </c>
      <c r="C17" s="36" t="s">
        <v>46</v>
      </c>
      <c r="D17" s="37" t="n">
        <v>11</v>
      </c>
      <c r="E17" s="36" t="s">
        <v>43</v>
      </c>
      <c r="F17" s="36" t="s">
        <v>47</v>
      </c>
      <c r="G17" s="38" t="n">
        <v>52002.53</v>
      </c>
      <c r="H17" s="39" t="n">
        <v>0.53</v>
      </c>
      <c r="I17" s="38" t="n">
        <v>52002.53</v>
      </c>
      <c r="J17" s="40" t="n">
        <v>100</v>
      </c>
      <c r="K17" s="40" t="n">
        <v>100</v>
      </c>
      <c r="L17" s="41"/>
      <c r="M17" s="41"/>
      <c r="N17" s="40" t="n">
        <v>100</v>
      </c>
      <c r="O17" s="41"/>
      <c r="P17" s="41"/>
      <c r="Q17" s="40" t="n">
        <v>100</v>
      </c>
      <c r="R17" s="41"/>
      <c r="S17" s="41"/>
      <c r="T17" s="40" t="n">
        <v>100</v>
      </c>
      <c r="U17" s="41"/>
      <c r="V17" s="41"/>
      <c r="W17" s="40" t="n">
        <v>100</v>
      </c>
      <c r="X17" s="41"/>
      <c r="Y17" s="41"/>
      <c r="Z17" s="40" t="n">
        <v>100</v>
      </c>
      <c r="AA17" s="41"/>
      <c r="AB17" s="41"/>
      <c r="AC17" s="40" t="n">
        <v>100</v>
      </c>
      <c r="AD17" s="41"/>
      <c r="AE17" s="41"/>
      <c r="AF17" s="40" t="n">
        <v>100</v>
      </c>
      <c r="AG17" s="41"/>
      <c r="AH17" s="41"/>
      <c r="AI17" s="40" t="n">
        <v>100</v>
      </c>
      <c r="AJ17" s="41"/>
      <c r="AK17" s="41"/>
      <c r="AL17" s="40" t="n">
        <v>100</v>
      </c>
      <c r="AM17" s="41"/>
      <c r="AN17" s="41"/>
      <c r="AO17" s="40" t="n">
        <v>100</v>
      </c>
      <c r="AP17" s="41"/>
      <c r="AQ17" s="41"/>
      <c r="AR17" s="40" t="n">
        <v>100</v>
      </c>
      <c r="AS17" s="41"/>
      <c r="AT17" s="41"/>
      <c r="AU17" s="40" t="n">
        <v>100</v>
      </c>
      <c r="AV17" s="41"/>
      <c r="AW17" s="41"/>
      <c r="AX17" s="40" t="n">
        <v>100</v>
      </c>
      <c r="AY17" s="41"/>
      <c r="AZ17" s="41"/>
      <c r="BA17" s="40" t="n">
        <v>100</v>
      </c>
      <c r="BB17" s="41"/>
      <c r="BC17" s="41"/>
      <c r="BD17" s="40" t="n">
        <v>100</v>
      </c>
      <c r="BE17" s="41"/>
      <c r="BF17" s="41"/>
      <c r="BG17" s="40" t="n">
        <v>100</v>
      </c>
      <c r="BH17" s="41"/>
      <c r="BI17" s="41"/>
      <c r="BJ17" s="40" t="n">
        <v>100</v>
      </c>
      <c r="BK17" s="41"/>
      <c r="BL17" s="41"/>
      <c r="BM17" s="40" t="n">
        <v>100</v>
      </c>
      <c r="BN17" s="41"/>
      <c r="BO17" s="41"/>
      <c r="BP17" s="40" t="n">
        <v>100</v>
      </c>
      <c r="BQ17" s="41"/>
      <c r="BR17" s="41"/>
      <c r="BS17" s="40" t="n">
        <v>100</v>
      </c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0"/>
      <c r="CF17" s="41"/>
      <c r="CG17" s="41"/>
      <c r="CH17" s="40"/>
      <c r="CI17" s="41"/>
      <c r="CJ17" s="41"/>
      <c r="CK17" s="40"/>
      <c r="CL17" s="41"/>
      <c r="CM17" s="41"/>
      <c r="CN17" s="40"/>
      <c r="CO17" s="42"/>
      <c r="CP17" s="42"/>
      <c r="CQ17" s="43"/>
      <c r="CR17" s="44"/>
      <c r="CS17" s="44"/>
      <c r="CT17" s="43"/>
      <c r="CU17" s="44"/>
      <c r="CV17" s="44"/>
      <c r="CW17" s="43"/>
      <c r="CX17" s="42"/>
      <c r="CY17" s="42"/>
      <c r="CZ17" s="44"/>
      <c r="DA17" s="43"/>
      <c r="DB17" s="42"/>
      <c r="DC17" s="42"/>
      <c r="DD17" s="42"/>
      <c r="DE17" s="42"/>
      <c r="DF17" s="43"/>
    </row>
    <row r="18" customFormat="false" ht="8.45" hidden="false" customHeight="true" outlineLevel="0" collapsed="false">
      <c r="A18" s="1" t="s">
        <v>48</v>
      </c>
      <c r="B18" s="35" t="n">
        <v>3</v>
      </c>
      <c r="C18" s="36" t="s">
        <v>49</v>
      </c>
      <c r="D18" s="37" t="n">
        <v>11</v>
      </c>
      <c r="E18" s="36" t="s">
        <v>43</v>
      </c>
      <c r="F18" s="36" t="s">
        <v>47</v>
      </c>
      <c r="G18" s="38" t="n">
        <v>17921.78</v>
      </c>
      <c r="H18" s="39" t="n">
        <v>0.18</v>
      </c>
      <c r="I18" s="38" t="n">
        <v>17921.78</v>
      </c>
      <c r="J18" s="40" t="n">
        <v>100</v>
      </c>
      <c r="K18" s="40" t="n">
        <v>100</v>
      </c>
      <c r="L18" s="41"/>
      <c r="M18" s="41"/>
      <c r="N18" s="40" t="n">
        <v>100</v>
      </c>
      <c r="O18" s="41"/>
      <c r="P18" s="41"/>
      <c r="Q18" s="40" t="n">
        <v>100</v>
      </c>
      <c r="R18" s="41"/>
      <c r="S18" s="41"/>
      <c r="T18" s="40" t="n">
        <v>100</v>
      </c>
      <c r="U18" s="41"/>
      <c r="V18" s="41"/>
      <c r="W18" s="40" t="n">
        <v>100</v>
      </c>
      <c r="X18" s="41"/>
      <c r="Y18" s="41"/>
      <c r="Z18" s="40" t="n">
        <v>100</v>
      </c>
      <c r="AA18" s="41"/>
      <c r="AB18" s="41"/>
      <c r="AC18" s="40" t="n">
        <v>100</v>
      </c>
      <c r="AD18" s="41"/>
      <c r="AE18" s="41"/>
      <c r="AF18" s="40" t="n">
        <v>100</v>
      </c>
      <c r="AG18" s="41"/>
      <c r="AH18" s="41"/>
      <c r="AI18" s="40" t="n">
        <v>100</v>
      </c>
      <c r="AJ18" s="41"/>
      <c r="AK18" s="41"/>
      <c r="AL18" s="40" t="n">
        <v>100</v>
      </c>
      <c r="AM18" s="41"/>
      <c r="AN18" s="41"/>
      <c r="AO18" s="40" t="n">
        <v>100</v>
      </c>
      <c r="AP18" s="41"/>
      <c r="AQ18" s="41"/>
      <c r="AR18" s="40" t="n">
        <v>100</v>
      </c>
      <c r="AS18" s="41"/>
      <c r="AT18" s="41"/>
      <c r="AU18" s="40" t="n">
        <v>100</v>
      </c>
      <c r="AV18" s="41"/>
      <c r="AW18" s="41"/>
      <c r="AX18" s="40" t="n">
        <v>100</v>
      </c>
      <c r="AY18" s="41"/>
      <c r="AZ18" s="41"/>
      <c r="BA18" s="40" t="n">
        <v>100</v>
      </c>
      <c r="BB18" s="41"/>
      <c r="BC18" s="41"/>
      <c r="BD18" s="40" t="n">
        <v>100</v>
      </c>
      <c r="BE18" s="41"/>
      <c r="BF18" s="41"/>
      <c r="BG18" s="40" t="n">
        <v>100</v>
      </c>
      <c r="BH18" s="41"/>
      <c r="BI18" s="41"/>
      <c r="BJ18" s="40" t="n">
        <v>100</v>
      </c>
      <c r="BK18" s="41"/>
      <c r="BL18" s="41"/>
      <c r="BM18" s="40" t="n">
        <v>100</v>
      </c>
      <c r="BN18" s="41"/>
      <c r="BO18" s="41"/>
      <c r="BP18" s="40" t="n">
        <v>100</v>
      </c>
      <c r="BQ18" s="41"/>
      <c r="BR18" s="41"/>
      <c r="BS18" s="40" t="n">
        <v>100</v>
      </c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0"/>
      <c r="CF18" s="41"/>
      <c r="CG18" s="41"/>
      <c r="CH18" s="40"/>
      <c r="CI18" s="41"/>
      <c r="CJ18" s="41"/>
      <c r="CK18" s="40"/>
      <c r="CL18" s="41"/>
      <c r="CM18" s="41"/>
      <c r="CN18" s="40"/>
      <c r="CO18" s="42"/>
      <c r="CP18" s="42"/>
      <c r="CQ18" s="43"/>
      <c r="CR18" s="44"/>
      <c r="CS18" s="44"/>
      <c r="CT18" s="43"/>
      <c r="CU18" s="44"/>
      <c r="CV18" s="44"/>
      <c r="CW18" s="43"/>
      <c r="CX18" s="42"/>
      <c r="CY18" s="42"/>
      <c r="CZ18" s="44"/>
      <c r="DA18" s="43"/>
      <c r="DB18" s="42"/>
      <c r="DC18" s="42"/>
      <c r="DD18" s="42"/>
      <c r="DE18" s="42"/>
      <c r="DF18" s="43"/>
    </row>
    <row r="19" customFormat="false" ht="8.45" hidden="false" customHeight="true" outlineLevel="0" collapsed="false">
      <c r="A19" s="1" t="s">
        <v>50</v>
      </c>
      <c r="B19" s="35" t="n">
        <v>4</v>
      </c>
      <c r="C19" s="36" t="s">
        <v>51</v>
      </c>
      <c r="D19" s="37" t="n">
        <v>11</v>
      </c>
      <c r="E19" s="36" t="s">
        <v>43</v>
      </c>
      <c r="F19" s="36" t="s">
        <v>47</v>
      </c>
      <c r="G19" s="38" t="n">
        <v>10000</v>
      </c>
      <c r="H19" s="39" t="n">
        <v>0.1</v>
      </c>
      <c r="I19" s="38" t="n">
        <v>10000</v>
      </c>
      <c r="J19" s="40" t="n">
        <v>100</v>
      </c>
      <c r="K19" s="40" t="n">
        <v>100</v>
      </c>
      <c r="L19" s="41"/>
      <c r="M19" s="41"/>
      <c r="N19" s="40" t="n">
        <v>100</v>
      </c>
      <c r="O19" s="41"/>
      <c r="P19" s="41"/>
      <c r="Q19" s="40" t="n">
        <v>100</v>
      </c>
      <c r="R19" s="41"/>
      <c r="S19" s="41"/>
      <c r="T19" s="40" t="n">
        <v>100</v>
      </c>
      <c r="U19" s="41"/>
      <c r="V19" s="41"/>
      <c r="W19" s="40" t="n">
        <v>100</v>
      </c>
      <c r="X19" s="41"/>
      <c r="Y19" s="41"/>
      <c r="Z19" s="40" t="n">
        <v>100</v>
      </c>
      <c r="AA19" s="41"/>
      <c r="AB19" s="41"/>
      <c r="AC19" s="40" t="n">
        <v>100</v>
      </c>
      <c r="AD19" s="41"/>
      <c r="AE19" s="41"/>
      <c r="AF19" s="40" t="n">
        <v>100</v>
      </c>
      <c r="AG19" s="41"/>
      <c r="AH19" s="41"/>
      <c r="AI19" s="40" t="n">
        <v>100</v>
      </c>
      <c r="AJ19" s="41"/>
      <c r="AK19" s="41"/>
      <c r="AL19" s="40" t="n">
        <v>100</v>
      </c>
      <c r="AM19" s="41"/>
      <c r="AN19" s="41"/>
      <c r="AO19" s="40" t="n">
        <v>100</v>
      </c>
      <c r="AP19" s="41"/>
      <c r="AQ19" s="41"/>
      <c r="AR19" s="40" t="n">
        <v>100</v>
      </c>
      <c r="AS19" s="41"/>
      <c r="AT19" s="41"/>
      <c r="AU19" s="40" t="n">
        <v>100</v>
      </c>
      <c r="AV19" s="41"/>
      <c r="AW19" s="41"/>
      <c r="AX19" s="40" t="n">
        <v>100</v>
      </c>
      <c r="AY19" s="41"/>
      <c r="AZ19" s="41"/>
      <c r="BA19" s="40" t="n">
        <v>100</v>
      </c>
      <c r="BB19" s="41"/>
      <c r="BC19" s="41"/>
      <c r="BD19" s="40" t="n">
        <v>100</v>
      </c>
      <c r="BE19" s="41"/>
      <c r="BF19" s="41"/>
      <c r="BG19" s="40" t="n">
        <v>100</v>
      </c>
      <c r="BH19" s="41"/>
      <c r="BI19" s="41"/>
      <c r="BJ19" s="40" t="n">
        <v>100</v>
      </c>
      <c r="BK19" s="41"/>
      <c r="BL19" s="41"/>
      <c r="BM19" s="40" t="n">
        <v>100</v>
      </c>
      <c r="BN19" s="41"/>
      <c r="BO19" s="41"/>
      <c r="BP19" s="40" t="n">
        <v>100</v>
      </c>
      <c r="BQ19" s="41"/>
      <c r="BR19" s="41"/>
      <c r="BS19" s="40" t="n">
        <v>100</v>
      </c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0"/>
      <c r="CF19" s="41"/>
      <c r="CG19" s="41"/>
      <c r="CH19" s="40"/>
      <c r="CI19" s="41"/>
      <c r="CJ19" s="41"/>
      <c r="CK19" s="40"/>
      <c r="CL19" s="41"/>
      <c r="CM19" s="41"/>
      <c r="CN19" s="40"/>
      <c r="CO19" s="42"/>
      <c r="CP19" s="42"/>
      <c r="CQ19" s="43"/>
      <c r="CR19" s="44"/>
      <c r="CS19" s="44"/>
      <c r="CT19" s="43"/>
      <c r="CU19" s="44"/>
      <c r="CV19" s="44"/>
      <c r="CW19" s="43"/>
      <c r="CX19" s="42"/>
      <c r="CY19" s="42"/>
      <c r="CZ19" s="44"/>
      <c r="DA19" s="43"/>
      <c r="DB19" s="42"/>
      <c r="DC19" s="42"/>
      <c r="DD19" s="42"/>
      <c r="DE19" s="42"/>
      <c r="DF19" s="43"/>
    </row>
    <row r="20" customFormat="false" ht="8.45" hidden="false" customHeight="true" outlineLevel="0" collapsed="false">
      <c r="A20" s="1" t="s">
        <v>52</v>
      </c>
      <c r="B20" s="35" t="n">
        <v>5</v>
      </c>
      <c r="C20" s="36" t="s">
        <v>53</v>
      </c>
      <c r="D20" s="37" t="n">
        <v>11</v>
      </c>
      <c r="E20" s="36" t="s">
        <v>43</v>
      </c>
      <c r="F20" s="36" t="s">
        <v>47</v>
      </c>
      <c r="G20" s="38" t="n">
        <v>59021.08</v>
      </c>
      <c r="H20" s="39" t="n">
        <v>0.6</v>
      </c>
      <c r="I20" s="38" t="n">
        <v>59021.08</v>
      </c>
      <c r="J20" s="40" t="n">
        <v>100</v>
      </c>
      <c r="K20" s="40" t="n">
        <v>100</v>
      </c>
      <c r="L20" s="41"/>
      <c r="M20" s="41"/>
      <c r="N20" s="40" t="n">
        <v>100</v>
      </c>
      <c r="O20" s="41"/>
      <c r="P20" s="41"/>
      <c r="Q20" s="40" t="n">
        <v>100</v>
      </c>
      <c r="R20" s="41"/>
      <c r="S20" s="41"/>
      <c r="T20" s="40" t="n">
        <v>100</v>
      </c>
      <c r="U20" s="41"/>
      <c r="V20" s="41"/>
      <c r="W20" s="40" t="n">
        <v>100</v>
      </c>
      <c r="X20" s="41"/>
      <c r="Y20" s="41"/>
      <c r="Z20" s="40" t="n">
        <v>100</v>
      </c>
      <c r="AA20" s="41"/>
      <c r="AB20" s="41"/>
      <c r="AC20" s="40" t="n">
        <v>100</v>
      </c>
      <c r="AD20" s="41"/>
      <c r="AE20" s="41"/>
      <c r="AF20" s="40" t="n">
        <v>100</v>
      </c>
      <c r="AG20" s="41"/>
      <c r="AH20" s="41"/>
      <c r="AI20" s="40" t="n">
        <v>100</v>
      </c>
      <c r="AJ20" s="41"/>
      <c r="AK20" s="41"/>
      <c r="AL20" s="40" t="n">
        <v>100</v>
      </c>
      <c r="AM20" s="41"/>
      <c r="AN20" s="41"/>
      <c r="AO20" s="40" t="n">
        <v>100</v>
      </c>
      <c r="AP20" s="41"/>
      <c r="AQ20" s="41"/>
      <c r="AR20" s="40" t="n">
        <v>100</v>
      </c>
      <c r="AS20" s="41"/>
      <c r="AT20" s="41"/>
      <c r="AU20" s="40" t="n">
        <v>100</v>
      </c>
      <c r="AV20" s="41"/>
      <c r="AW20" s="41"/>
      <c r="AX20" s="40" t="n">
        <v>100</v>
      </c>
      <c r="AY20" s="41"/>
      <c r="AZ20" s="41"/>
      <c r="BA20" s="40" t="n">
        <v>100</v>
      </c>
      <c r="BB20" s="41"/>
      <c r="BC20" s="41"/>
      <c r="BD20" s="40" t="n">
        <v>100</v>
      </c>
      <c r="BE20" s="41"/>
      <c r="BF20" s="41"/>
      <c r="BG20" s="40" t="n">
        <v>100</v>
      </c>
      <c r="BH20" s="41"/>
      <c r="BI20" s="41"/>
      <c r="BJ20" s="40" t="n">
        <v>100</v>
      </c>
      <c r="BK20" s="41"/>
      <c r="BL20" s="41"/>
      <c r="BM20" s="40" t="n">
        <v>100</v>
      </c>
      <c r="BN20" s="41"/>
      <c r="BO20" s="41"/>
      <c r="BP20" s="40" t="n">
        <v>100</v>
      </c>
      <c r="BQ20" s="41"/>
      <c r="BR20" s="41"/>
      <c r="BS20" s="40" t="n">
        <v>100</v>
      </c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0"/>
      <c r="CF20" s="41"/>
      <c r="CG20" s="41"/>
      <c r="CH20" s="40"/>
      <c r="CI20" s="41"/>
      <c r="CJ20" s="41"/>
      <c r="CK20" s="40"/>
      <c r="CL20" s="41"/>
      <c r="CM20" s="41"/>
      <c r="CN20" s="40"/>
      <c r="CO20" s="42"/>
      <c r="CP20" s="42"/>
      <c r="CQ20" s="43"/>
      <c r="CR20" s="44"/>
      <c r="CS20" s="44"/>
      <c r="CT20" s="43"/>
      <c r="CU20" s="44"/>
      <c r="CV20" s="44"/>
      <c r="CW20" s="43"/>
      <c r="CX20" s="42"/>
      <c r="CY20" s="42"/>
      <c r="CZ20" s="44"/>
      <c r="DA20" s="43"/>
      <c r="DB20" s="42"/>
      <c r="DC20" s="42"/>
      <c r="DD20" s="42"/>
      <c r="DE20" s="42"/>
      <c r="DF20" s="43"/>
    </row>
    <row r="21" customFormat="false" ht="8.45" hidden="false" customHeight="true" outlineLevel="0" collapsed="false">
      <c r="A21" s="1" t="s">
        <v>54</v>
      </c>
      <c r="B21" s="35" t="n">
        <v>6</v>
      </c>
      <c r="C21" s="36" t="s">
        <v>55</v>
      </c>
      <c r="D21" s="37" t="n">
        <v>11</v>
      </c>
      <c r="E21" s="36" t="s">
        <v>43</v>
      </c>
      <c r="F21" s="36" t="s">
        <v>47</v>
      </c>
      <c r="G21" s="38" t="n">
        <v>51023.2</v>
      </c>
      <c r="H21" s="39" t="n">
        <v>0.52</v>
      </c>
      <c r="I21" s="38" t="n">
        <v>51023.2</v>
      </c>
      <c r="J21" s="40" t="n">
        <v>100</v>
      </c>
      <c r="K21" s="40" t="n">
        <v>100</v>
      </c>
      <c r="L21" s="41"/>
      <c r="M21" s="41"/>
      <c r="N21" s="40" t="n">
        <v>100</v>
      </c>
      <c r="O21" s="41"/>
      <c r="P21" s="41"/>
      <c r="Q21" s="40" t="n">
        <v>100</v>
      </c>
      <c r="R21" s="41"/>
      <c r="S21" s="41"/>
      <c r="T21" s="40" t="n">
        <v>100</v>
      </c>
      <c r="U21" s="41"/>
      <c r="V21" s="41"/>
      <c r="W21" s="40" t="n">
        <v>100</v>
      </c>
      <c r="X21" s="41"/>
      <c r="Y21" s="41"/>
      <c r="Z21" s="40" t="n">
        <v>100</v>
      </c>
      <c r="AA21" s="41"/>
      <c r="AB21" s="41"/>
      <c r="AC21" s="40" t="n">
        <v>100</v>
      </c>
      <c r="AD21" s="41"/>
      <c r="AE21" s="41"/>
      <c r="AF21" s="40" t="n">
        <v>100</v>
      </c>
      <c r="AG21" s="41"/>
      <c r="AH21" s="41"/>
      <c r="AI21" s="40" t="n">
        <v>100</v>
      </c>
      <c r="AJ21" s="41"/>
      <c r="AK21" s="41"/>
      <c r="AL21" s="40" t="n">
        <v>100</v>
      </c>
      <c r="AM21" s="41"/>
      <c r="AN21" s="41"/>
      <c r="AO21" s="40" t="n">
        <v>100</v>
      </c>
      <c r="AP21" s="41"/>
      <c r="AQ21" s="41"/>
      <c r="AR21" s="40" t="n">
        <v>100</v>
      </c>
      <c r="AS21" s="41"/>
      <c r="AT21" s="41"/>
      <c r="AU21" s="40" t="n">
        <v>100</v>
      </c>
      <c r="AV21" s="41"/>
      <c r="AW21" s="41"/>
      <c r="AX21" s="40" t="n">
        <v>100</v>
      </c>
      <c r="AY21" s="41"/>
      <c r="AZ21" s="41"/>
      <c r="BA21" s="40" t="n">
        <v>100</v>
      </c>
      <c r="BB21" s="41"/>
      <c r="BC21" s="41"/>
      <c r="BD21" s="40" t="n">
        <v>100</v>
      </c>
      <c r="BE21" s="41"/>
      <c r="BF21" s="41"/>
      <c r="BG21" s="40" t="n">
        <v>100</v>
      </c>
      <c r="BH21" s="41"/>
      <c r="BI21" s="41"/>
      <c r="BJ21" s="40" t="n">
        <v>100</v>
      </c>
      <c r="BK21" s="41"/>
      <c r="BL21" s="41"/>
      <c r="BM21" s="40" t="n">
        <v>100</v>
      </c>
      <c r="BN21" s="41"/>
      <c r="BO21" s="41"/>
      <c r="BP21" s="40" t="n">
        <v>100</v>
      </c>
      <c r="BQ21" s="41"/>
      <c r="BR21" s="41"/>
      <c r="BS21" s="40" t="n">
        <v>100</v>
      </c>
      <c r="BT21" s="41"/>
      <c r="BU21" s="41"/>
      <c r="BV21" s="41"/>
      <c r="BW21" s="41"/>
      <c r="BX21" s="41"/>
      <c r="BY21" s="41"/>
      <c r="BZ21" s="41"/>
      <c r="CA21" s="41"/>
      <c r="CB21" s="41"/>
      <c r="CC21" s="40"/>
      <c r="CD21" s="39"/>
      <c r="CE21" s="45"/>
      <c r="CF21" s="40"/>
      <c r="CG21" s="39"/>
      <c r="CH21" s="40"/>
      <c r="CI21" s="41"/>
      <c r="CJ21" s="41"/>
      <c r="CK21" s="40"/>
      <c r="CL21" s="41"/>
      <c r="CM21" s="41"/>
      <c r="CN21" s="40"/>
      <c r="CO21" s="46"/>
      <c r="CP21" s="42"/>
      <c r="CQ21" s="47"/>
      <c r="CR21" s="43"/>
      <c r="CS21" s="48"/>
      <c r="CT21" s="47"/>
      <c r="CU21" s="43"/>
      <c r="CV21" s="48"/>
      <c r="CW21" s="47"/>
      <c r="CX21" s="49"/>
      <c r="CY21" s="42"/>
      <c r="CZ21" s="48"/>
      <c r="DA21" s="47"/>
      <c r="DB21" s="49"/>
      <c r="DC21" s="42"/>
      <c r="DD21" s="46"/>
      <c r="DE21" s="42"/>
      <c r="DF21" s="43"/>
    </row>
    <row r="22" customFormat="false" ht="8.45" hidden="false" customHeight="true" outlineLevel="0" collapsed="false">
      <c r="A22" s="1" t="s">
        <v>56</v>
      </c>
      <c r="B22" s="35" t="n">
        <v>7</v>
      </c>
      <c r="C22" s="36" t="s">
        <v>57</v>
      </c>
      <c r="D22" s="37" t="n">
        <v>20</v>
      </c>
      <c r="E22" s="36" t="s">
        <v>58</v>
      </c>
      <c r="F22" s="36" t="s">
        <v>44</v>
      </c>
      <c r="G22" s="50" t="n">
        <v>1305.78</v>
      </c>
      <c r="H22" s="39" t="n">
        <v>0.01</v>
      </c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50" t="n">
        <v>1305.78</v>
      </c>
      <c r="BL22" s="40" t="n">
        <v>100</v>
      </c>
      <c r="BM22" s="40" t="n">
        <v>100</v>
      </c>
      <c r="BN22" s="41"/>
      <c r="BO22" s="41"/>
      <c r="BP22" s="40" t="n">
        <v>100</v>
      </c>
      <c r="BQ22" s="41"/>
      <c r="BR22" s="41"/>
      <c r="BS22" s="40" t="n">
        <v>100</v>
      </c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0"/>
      <c r="CF22" s="41"/>
      <c r="CG22" s="41"/>
      <c r="CH22" s="40"/>
      <c r="CI22" s="41"/>
      <c r="CJ22" s="41"/>
      <c r="CK22" s="40"/>
      <c r="CL22" s="41"/>
      <c r="CM22" s="41"/>
      <c r="CN22" s="40"/>
      <c r="CO22" s="42"/>
      <c r="CP22" s="42"/>
      <c r="CQ22" s="43"/>
      <c r="CR22" s="44"/>
      <c r="CS22" s="44"/>
      <c r="CT22" s="43"/>
      <c r="CU22" s="44"/>
      <c r="CV22" s="44"/>
      <c r="CW22" s="43"/>
      <c r="CX22" s="42"/>
      <c r="CY22" s="42"/>
      <c r="CZ22" s="44"/>
      <c r="DA22" s="43"/>
      <c r="DB22" s="42"/>
      <c r="DC22" s="42"/>
      <c r="DD22" s="42"/>
      <c r="DE22" s="42"/>
      <c r="DF22" s="43"/>
    </row>
    <row r="23" customFormat="false" ht="8.45" hidden="false" customHeight="true" outlineLevel="0" collapsed="false">
      <c r="A23" s="1" t="s">
        <v>59</v>
      </c>
      <c r="B23" s="35" t="n">
        <v>8</v>
      </c>
      <c r="C23" s="36" t="s">
        <v>60</v>
      </c>
      <c r="D23" s="37" t="n">
        <v>23</v>
      </c>
      <c r="E23" s="36" t="s">
        <v>61</v>
      </c>
      <c r="F23" s="36" t="s">
        <v>62</v>
      </c>
      <c r="G23" s="38" t="n">
        <v>22000</v>
      </c>
      <c r="H23" s="39" t="n">
        <v>0.22</v>
      </c>
      <c r="I23" s="41"/>
      <c r="J23" s="41"/>
      <c r="K23" s="41"/>
      <c r="L23" s="41"/>
      <c r="M23" s="41"/>
      <c r="N23" s="41"/>
      <c r="O23" s="41"/>
      <c r="P23" s="41"/>
      <c r="Q23" s="41"/>
      <c r="R23" s="50" t="n">
        <v>7651.6</v>
      </c>
      <c r="S23" s="45" t="n">
        <v>34.78</v>
      </c>
      <c r="T23" s="45" t="n">
        <v>34.78</v>
      </c>
      <c r="U23" s="38" t="n">
        <v>14348.4</v>
      </c>
      <c r="V23" s="45" t="n">
        <v>65.22</v>
      </c>
      <c r="W23" s="40" t="n">
        <v>100</v>
      </c>
      <c r="X23" s="41"/>
      <c r="Y23" s="41"/>
      <c r="Z23" s="40" t="n">
        <v>100</v>
      </c>
      <c r="AA23" s="41"/>
      <c r="AB23" s="41"/>
      <c r="AC23" s="40" t="n">
        <v>100</v>
      </c>
      <c r="AD23" s="41"/>
      <c r="AE23" s="41"/>
      <c r="AF23" s="40" t="n">
        <v>100</v>
      </c>
      <c r="AG23" s="41"/>
      <c r="AH23" s="41"/>
      <c r="AI23" s="40" t="n">
        <v>100</v>
      </c>
      <c r="AJ23" s="41"/>
      <c r="AK23" s="41"/>
      <c r="AL23" s="40" t="n">
        <v>100</v>
      </c>
      <c r="AM23" s="41"/>
      <c r="AN23" s="41"/>
      <c r="AO23" s="40" t="n">
        <v>100</v>
      </c>
      <c r="AP23" s="41"/>
      <c r="AQ23" s="41"/>
      <c r="AR23" s="40" t="n">
        <v>100</v>
      </c>
      <c r="AS23" s="41"/>
      <c r="AT23" s="41"/>
      <c r="AU23" s="40" t="n">
        <v>100</v>
      </c>
      <c r="AV23" s="41"/>
      <c r="AW23" s="41"/>
      <c r="AX23" s="40" t="n">
        <v>100</v>
      </c>
      <c r="AY23" s="41"/>
      <c r="AZ23" s="41"/>
      <c r="BA23" s="40" t="n">
        <v>100</v>
      </c>
      <c r="BB23" s="41"/>
      <c r="BC23" s="41"/>
      <c r="BD23" s="40" t="n">
        <v>100</v>
      </c>
      <c r="BE23" s="41"/>
      <c r="BF23" s="41"/>
      <c r="BG23" s="40" t="n">
        <v>100</v>
      </c>
      <c r="BH23" s="41"/>
      <c r="BI23" s="41"/>
      <c r="BJ23" s="40" t="n">
        <v>100</v>
      </c>
      <c r="BK23" s="41"/>
      <c r="BL23" s="41"/>
      <c r="BM23" s="40" t="n">
        <v>100</v>
      </c>
      <c r="BN23" s="41"/>
      <c r="BO23" s="41"/>
      <c r="BP23" s="40" t="n">
        <v>100</v>
      </c>
      <c r="BQ23" s="41"/>
      <c r="BR23" s="41"/>
      <c r="BS23" s="40" t="n">
        <v>100</v>
      </c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0"/>
      <c r="CF23" s="41"/>
      <c r="CG23" s="41"/>
      <c r="CH23" s="40"/>
      <c r="CI23" s="41"/>
      <c r="CJ23" s="41"/>
      <c r="CK23" s="40"/>
      <c r="CL23" s="41"/>
      <c r="CM23" s="41"/>
      <c r="CN23" s="40"/>
      <c r="CO23" s="42"/>
      <c r="CP23" s="42"/>
      <c r="CQ23" s="43"/>
      <c r="CR23" s="44"/>
      <c r="CS23" s="44"/>
      <c r="CT23" s="43"/>
      <c r="CU23" s="44"/>
      <c r="CV23" s="44"/>
      <c r="CW23" s="43"/>
      <c r="CX23" s="42"/>
      <c r="CY23" s="42"/>
      <c r="CZ23" s="44"/>
      <c r="DA23" s="43"/>
      <c r="DB23" s="42"/>
      <c r="DC23" s="42"/>
      <c r="DD23" s="42"/>
      <c r="DE23" s="42"/>
      <c r="DF23" s="43"/>
    </row>
    <row r="24" customFormat="false" ht="8.45" hidden="false" customHeight="true" outlineLevel="0" collapsed="false">
      <c r="A24" s="1" t="s">
        <v>63</v>
      </c>
      <c r="B24" s="35" t="n">
        <v>9</v>
      </c>
      <c r="C24" s="36" t="s">
        <v>64</v>
      </c>
      <c r="D24" s="37" t="n">
        <v>23</v>
      </c>
      <c r="E24" s="36" t="s">
        <v>61</v>
      </c>
      <c r="F24" s="36" t="s">
        <v>62</v>
      </c>
      <c r="G24" s="38" t="n">
        <v>22500</v>
      </c>
      <c r="H24" s="39" t="n">
        <v>0.23</v>
      </c>
      <c r="I24" s="41"/>
      <c r="J24" s="41"/>
      <c r="K24" s="41"/>
      <c r="L24" s="41"/>
      <c r="M24" s="41"/>
      <c r="N24" s="41"/>
      <c r="O24" s="41"/>
      <c r="P24" s="41"/>
      <c r="Q24" s="41"/>
      <c r="R24" s="50" t="n">
        <v>7825.5</v>
      </c>
      <c r="S24" s="45" t="n">
        <v>34.78</v>
      </c>
      <c r="T24" s="45" t="n">
        <v>34.78</v>
      </c>
      <c r="U24" s="38" t="n">
        <v>14674.5</v>
      </c>
      <c r="V24" s="45" t="n">
        <v>65.22</v>
      </c>
      <c r="W24" s="40" t="n">
        <v>100</v>
      </c>
      <c r="X24" s="41"/>
      <c r="Y24" s="41"/>
      <c r="Z24" s="40" t="n">
        <v>100</v>
      </c>
      <c r="AA24" s="41"/>
      <c r="AB24" s="41"/>
      <c r="AC24" s="40" t="n">
        <v>100</v>
      </c>
      <c r="AD24" s="41"/>
      <c r="AE24" s="41"/>
      <c r="AF24" s="40" t="n">
        <v>100</v>
      </c>
      <c r="AG24" s="41"/>
      <c r="AH24" s="41"/>
      <c r="AI24" s="40" t="n">
        <v>100</v>
      </c>
      <c r="AJ24" s="41"/>
      <c r="AK24" s="41"/>
      <c r="AL24" s="40" t="n">
        <v>100</v>
      </c>
      <c r="AM24" s="41"/>
      <c r="AN24" s="41"/>
      <c r="AO24" s="40" t="n">
        <v>100</v>
      </c>
      <c r="AP24" s="41"/>
      <c r="AQ24" s="41"/>
      <c r="AR24" s="40" t="n">
        <v>100</v>
      </c>
      <c r="AS24" s="41"/>
      <c r="AT24" s="41"/>
      <c r="AU24" s="40" t="n">
        <v>100</v>
      </c>
      <c r="AV24" s="41"/>
      <c r="AW24" s="41"/>
      <c r="AX24" s="40" t="n">
        <v>100</v>
      </c>
      <c r="AY24" s="41"/>
      <c r="AZ24" s="41"/>
      <c r="BA24" s="40" t="n">
        <v>100</v>
      </c>
      <c r="BB24" s="41"/>
      <c r="BC24" s="41"/>
      <c r="BD24" s="40" t="n">
        <v>100</v>
      </c>
      <c r="BE24" s="41"/>
      <c r="BF24" s="41"/>
      <c r="BG24" s="40" t="n">
        <v>100</v>
      </c>
      <c r="BH24" s="41"/>
      <c r="BI24" s="41"/>
      <c r="BJ24" s="40" t="n">
        <v>100</v>
      </c>
      <c r="BK24" s="41"/>
      <c r="BL24" s="41"/>
      <c r="BM24" s="40" t="n">
        <v>100</v>
      </c>
      <c r="BN24" s="41"/>
      <c r="BO24" s="41"/>
      <c r="BP24" s="40" t="n">
        <v>100</v>
      </c>
      <c r="BQ24" s="41"/>
      <c r="BR24" s="41"/>
      <c r="BS24" s="40" t="n">
        <v>100</v>
      </c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0"/>
      <c r="CF24" s="41"/>
      <c r="CG24" s="41"/>
      <c r="CH24" s="40"/>
      <c r="CI24" s="41"/>
      <c r="CJ24" s="41"/>
      <c r="CK24" s="40"/>
      <c r="CL24" s="41"/>
      <c r="CM24" s="41"/>
      <c r="CN24" s="40"/>
      <c r="CO24" s="42"/>
      <c r="CP24" s="42"/>
      <c r="CQ24" s="44"/>
      <c r="CR24" s="44"/>
      <c r="CS24" s="44"/>
      <c r="CT24" s="44"/>
      <c r="CU24" s="51"/>
      <c r="CV24" s="43"/>
      <c r="CW24" s="43"/>
      <c r="CX24" s="42"/>
      <c r="CY24" s="42"/>
      <c r="CZ24" s="44"/>
      <c r="DA24" s="43"/>
      <c r="DB24" s="42"/>
      <c r="DC24" s="42"/>
      <c r="DD24" s="42"/>
      <c r="DE24" s="42"/>
      <c r="DF24" s="43"/>
    </row>
    <row r="25" customFormat="false" ht="8.45" hidden="false" customHeight="true" outlineLevel="0" collapsed="false">
      <c r="A25" s="1" t="s">
        <v>65</v>
      </c>
      <c r="B25" s="37" t="n">
        <v>10</v>
      </c>
      <c r="C25" s="36" t="s">
        <v>66</v>
      </c>
      <c r="D25" s="37" t="n">
        <v>11</v>
      </c>
      <c r="E25" s="36" t="s">
        <v>43</v>
      </c>
      <c r="F25" s="36" t="s">
        <v>47</v>
      </c>
      <c r="G25" s="38" t="n">
        <v>50990.55</v>
      </c>
      <c r="H25" s="39" t="n">
        <v>0.52</v>
      </c>
      <c r="I25" s="38" t="n">
        <v>50990.55</v>
      </c>
      <c r="J25" s="40" t="n">
        <v>100</v>
      </c>
      <c r="K25" s="40" t="n">
        <v>100</v>
      </c>
      <c r="L25" s="41"/>
      <c r="M25" s="41"/>
      <c r="N25" s="40" t="n">
        <v>100</v>
      </c>
      <c r="O25" s="41"/>
      <c r="P25" s="41"/>
      <c r="Q25" s="40" t="n">
        <v>100</v>
      </c>
      <c r="R25" s="41"/>
      <c r="S25" s="41"/>
      <c r="T25" s="40" t="n">
        <v>100</v>
      </c>
      <c r="U25" s="41"/>
      <c r="V25" s="41"/>
      <c r="W25" s="40" t="n">
        <v>100</v>
      </c>
      <c r="X25" s="41"/>
      <c r="Y25" s="41"/>
      <c r="Z25" s="40" t="n">
        <v>100</v>
      </c>
      <c r="AA25" s="41"/>
      <c r="AB25" s="41"/>
      <c r="AC25" s="40" t="n">
        <v>100</v>
      </c>
      <c r="AD25" s="41"/>
      <c r="AE25" s="41"/>
      <c r="AF25" s="40" t="n">
        <v>100</v>
      </c>
      <c r="AG25" s="41"/>
      <c r="AH25" s="41"/>
      <c r="AI25" s="40" t="n">
        <v>100</v>
      </c>
      <c r="AJ25" s="41"/>
      <c r="AK25" s="41"/>
      <c r="AL25" s="40" t="n">
        <v>100</v>
      </c>
      <c r="AM25" s="41"/>
      <c r="AN25" s="41"/>
      <c r="AO25" s="40" t="n">
        <v>100</v>
      </c>
      <c r="AP25" s="41"/>
      <c r="AQ25" s="41"/>
      <c r="AR25" s="40" t="n">
        <v>100</v>
      </c>
      <c r="AS25" s="41"/>
      <c r="AT25" s="41"/>
      <c r="AU25" s="40" t="n">
        <v>100</v>
      </c>
      <c r="AV25" s="41"/>
      <c r="AW25" s="41"/>
      <c r="AX25" s="40" t="n">
        <v>100</v>
      </c>
      <c r="AY25" s="41"/>
      <c r="AZ25" s="41"/>
      <c r="BA25" s="40" t="n">
        <v>100</v>
      </c>
      <c r="BB25" s="41"/>
      <c r="BC25" s="41"/>
      <c r="BD25" s="40" t="n">
        <v>100</v>
      </c>
      <c r="BE25" s="41"/>
      <c r="BF25" s="41"/>
      <c r="BG25" s="40" t="n">
        <v>100</v>
      </c>
      <c r="BH25" s="41"/>
      <c r="BI25" s="41"/>
      <c r="BJ25" s="40" t="n">
        <v>100</v>
      </c>
      <c r="BK25" s="41"/>
      <c r="BL25" s="41"/>
      <c r="BM25" s="40" t="n">
        <v>100</v>
      </c>
      <c r="BN25" s="41"/>
      <c r="BO25" s="41"/>
      <c r="BP25" s="40" t="n">
        <v>100</v>
      </c>
      <c r="BQ25" s="41"/>
      <c r="BR25" s="41"/>
      <c r="BS25" s="40" t="n">
        <v>100</v>
      </c>
      <c r="BT25" s="41"/>
      <c r="BU25" s="41"/>
      <c r="BV25" s="41"/>
      <c r="BW25" s="41"/>
      <c r="BX25" s="41"/>
      <c r="BY25" s="41"/>
      <c r="BZ25" s="41"/>
      <c r="CA25" s="41"/>
      <c r="CB25" s="41"/>
      <c r="CC25" s="50"/>
      <c r="CD25" s="39"/>
      <c r="CE25" s="45"/>
      <c r="CF25" s="50"/>
      <c r="CG25" s="39"/>
      <c r="CH25" s="40"/>
      <c r="CI25" s="41"/>
      <c r="CJ25" s="41"/>
      <c r="CK25" s="40"/>
      <c r="CL25" s="41"/>
      <c r="CM25" s="41"/>
      <c r="CN25" s="40"/>
      <c r="CO25" s="46"/>
      <c r="CP25" s="42"/>
      <c r="CQ25" s="47"/>
      <c r="CR25" s="51"/>
      <c r="CS25" s="48"/>
      <c r="CT25" s="47"/>
      <c r="CU25" s="51"/>
      <c r="CV25" s="48"/>
      <c r="CW25" s="47"/>
      <c r="CX25" s="52"/>
      <c r="CY25" s="42"/>
      <c r="CZ25" s="48"/>
      <c r="DA25" s="47"/>
      <c r="DB25" s="52"/>
      <c r="DC25" s="42"/>
      <c r="DD25" s="46"/>
      <c r="DE25" s="42"/>
      <c r="DF25" s="43"/>
    </row>
    <row r="26" customFormat="false" ht="8.45" hidden="false" customHeight="true" outlineLevel="0" collapsed="false">
      <c r="A26" s="1" t="s">
        <v>67</v>
      </c>
      <c r="B26" s="37" t="n">
        <v>11</v>
      </c>
      <c r="C26" s="36" t="s">
        <v>68</v>
      </c>
      <c r="D26" s="37" t="n">
        <v>11</v>
      </c>
      <c r="E26" s="36" t="s">
        <v>43</v>
      </c>
      <c r="F26" s="36" t="s">
        <v>47</v>
      </c>
      <c r="G26" s="50" t="n">
        <v>3000</v>
      </c>
      <c r="H26" s="39" t="n">
        <v>0.03</v>
      </c>
      <c r="I26" s="50" t="n">
        <v>3000</v>
      </c>
      <c r="J26" s="40" t="n">
        <v>100</v>
      </c>
      <c r="K26" s="40" t="n">
        <v>100</v>
      </c>
      <c r="L26" s="41"/>
      <c r="M26" s="41"/>
      <c r="N26" s="40" t="n">
        <v>100</v>
      </c>
      <c r="O26" s="41"/>
      <c r="P26" s="41"/>
      <c r="Q26" s="40" t="n">
        <v>100</v>
      </c>
      <c r="R26" s="41"/>
      <c r="S26" s="41"/>
      <c r="T26" s="40" t="n">
        <v>100</v>
      </c>
      <c r="U26" s="41"/>
      <c r="V26" s="41"/>
      <c r="W26" s="40" t="n">
        <v>100</v>
      </c>
      <c r="X26" s="41"/>
      <c r="Y26" s="41"/>
      <c r="Z26" s="40" t="n">
        <v>100</v>
      </c>
      <c r="AA26" s="41"/>
      <c r="AB26" s="41"/>
      <c r="AC26" s="40" t="n">
        <v>100</v>
      </c>
      <c r="AD26" s="41"/>
      <c r="AE26" s="41"/>
      <c r="AF26" s="40" t="n">
        <v>100</v>
      </c>
      <c r="AG26" s="41"/>
      <c r="AH26" s="41"/>
      <c r="AI26" s="40" t="n">
        <v>100</v>
      </c>
      <c r="AJ26" s="41"/>
      <c r="AK26" s="41"/>
      <c r="AL26" s="40" t="n">
        <v>100</v>
      </c>
      <c r="AM26" s="41"/>
      <c r="AN26" s="41"/>
      <c r="AO26" s="40" t="n">
        <v>100</v>
      </c>
      <c r="AP26" s="41"/>
      <c r="AQ26" s="41"/>
      <c r="AR26" s="40" t="n">
        <v>100</v>
      </c>
      <c r="AS26" s="41"/>
      <c r="AT26" s="41"/>
      <c r="AU26" s="40" t="n">
        <v>100</v>
      </c>
      <c r="AV26" s="41"/>
      <c r="AW26" s="41"/>
      <c r="AX26" s="40" t="n">
        <v>100</v>
      </c>
      <c r="AY26" s="41"/>
      <c r="AZ26" s="41"/>
      <c r="BA26" s="40" t="n">
        <v>100</v>
      </c>
      <c r="BB26" s="41"/>
      <c r="BC26" s="41"/>
      <c r="BD26" s="40" t="n">
        <v>100</v>
      </c>
      <c r="BE26" s="41"/>
      <c r="BF26" s="41"/>
      <c r="BG26" s="40" t="n">
        <v>100</v>
      </c>
      <c r="BH26" s="41"/>
      <c r="BI26" s="41"/>
      <c r="BJ26" s="40" t="n">
        <v>100</v>
      </c>
      <c r="BK26" s="41"/>
      <c r="BL26" s="41"/>
      <c r="BM26" s="40" t="n">
        <v>100</v>
      </c>
      <c r="BN26" s="41"/>
      <c r="BO26" s="41"/>
      <c r="BP26" s="40" t="n">
        <v>100</v>
      </c>
      <c r="BQ26" s="41"/>
      <c r="BR26" s="41"/>
      <c r="BS26" s="40" t="n">
        <v>100</v>
      </c>
      <c r="BT26" s="41"/>
      <c r="BU26" s="41"/>
      <c r="BV26" s="41"/>
      <c r="BW26" s="41"/>
      <c r="BX26" s="41"/>
      <c r="BY26" s="41"/>
      <c r="BZ26" s="41"/>
      <c r="CA26" s="41"/>
      <c r="CB26" s="41"/>
      <c r="CC26" s="27"/>
      <c r="CD26" s="24"/>
      <c r="CE26" s="25"/>
      <c r="CF26" s="27"/>
      <c r="CG26" s="24"/>
      <c r="CH26" s="28"/>
      <c r="CI26" s="18"/>
      <c r="CJ26" s="18"/>
      <c r="CK26" s="28"/>
      <c r="CL26" s="18"/>
      <c r="CM26" s="18"/>
      <c r="CN26" s="28"/>
      <c r="CO26" s="29"/>
      <c r="CP26" s="13"/>
      <c r="CQ26" s="30"/>
      <c r="CR26" s="31"/>
      <c r="CS26" s="32"/>
      <c r="CT26" s="30"/>
      <c r="CU26" s="31"/>
      <c r="CV26" s="32"/>
      <c r="CW26" s="30"/>
      <c r="CX26" s="33"/>
      <c r="CY26" s="13"/>
      <c r="CZ26" s="32"/>
      <c r="DA26" s="30"/>
      <c r="DB26" s="53"/>
      <c r="DC26" s="13"/>
      <c r="DD26" s="29"/>
      <c r="DE26" s="13"/>
      <c r="DF26" s="34"/>
    </row>
    <row r="27" customFormat="false" ht="16.9" hidden="false" customHeight="true" outlineLevel="0" collapsed="false">
      <c r="A27" s="1" t="s">
        <v>69</v>
      </c>
      <c r="B27" s="37" t="n">
        <v>12</v>
      </c>
      <c r="C27" s="36" t="s">
        <v>70</v>
      </c>
      <c r="D27" s="37" t="n">
        <v>11</v>
      </c>
      <c r="E27" s="36" t="s">
        <v>43</v>
      </c>
      <c r="F27" s="36" t="s">
        <v>47</v>
      </c>
      <c r="G27" s="50" t="n">
        <v>2800</v>
      </c>
      <c r="H27" s="39" t="n">
        <v>0.03</v>
      </c>
      <c r="I27" s="50" t="n">
        <v>2800</v>
      </c>
      <c r="J27" s="40" t="n">
        <v>100</v>
      </c>
      <c r="K27" s="40" t="n">
        <v>100</v>
      </c>
      <c r="L27" s="41"/>
      <c r="M27" s="41"/>
      <c r="N27" s="40" t="n">
        <v>100</v>
      </c>
      <c r="O27" s="41"/>
      <c r="P27" s="41"/>
      <c r="Q27" s="40" t="n">
        <v>100</v>
      </c>
      <c r="R27" s="41"/>
      <c r="S27" s="41"/>
      <c r="T27" s="40" t="n">
        <v>100</v>
      </c>
      <c r="U27" s="41"/>
      <c r="V27" s="41"/>
      <c r="W27" s="40" t="n">
        <v>100</v>
      </c>
      <c r="X27" s="41"/>
      <c r="Y27" s="41"/>
      <c r="Z27" s="40" t="n">
        <v>100</v>
      </c>
      <c r="AA27" s="41"/>
      <c r="AB27" s="41"/>
      <c r="AC27" s="40" t="n">
        <v>100</v>
      </c>
      <c r="AD27" s="41"/>
      <c r="AE27" s="41"/>
      <c r="AF27" s="40" t="n">
        <v>100</v>
      </c>
      <c r="AG27" s="41"/>
      <c r="AH27" s="41"/>
      <c r="AI27" s="40" t="n">
        <v>100</v>
      </c>
      <c r="AJ27" s="41"/>
      <c r="AK27" s="41"/>
      <c r="AL27" s="40" t="n">
        <v>100</v>
      </c>
      <c r="AM27" s="41"/>
      <c r="AN27" s="41"/>
      <c r="AO27" s="40" t="n">
        <v>100</v>
      </c>
      <c r="AP27" s="41"/>
      <c r="AQ27" s="41"/>
      <c r="AR27" s="40" t="n">
        <v>100</v>
      </c>
      <c r="AS27" s="41"/>
      <c r="AT27" s="41"/>
      <c r="AU27" s="40" t="n">
        <v>100</v>
      </c>
      <c r="AV27" s="41"/>
      <c r="AW27" s="41"/>
      <c r="AX27" s="40" t="n">
        <v>100</v>
      </c>
      <c r="AY27" s="41"/>
      <c r="AZ27" s="41"/>
      <c r="BA27" s="40" t="n">
        <v>100</v>
      </c>
      <c r="BB27" s="41"/>
      <c r="BC27" s="41"/>
      <c r="BD27" s="40" t="n">
        <v>100</v>
      </c>
      <c r="BE27" s="41"/>
      <c r="BF27" s="41"/>
      <c r="BG27" s="40" t="n">
        <v>100</v>
      </c>
      <c r="BH27" s="41"/>
      <c r="BI27" s="41"/>
      <c r="BJ27" s="40" t="n">
        <v>100</v>
      </c>
      <c r="BK27" s="41"/>
      <c r="BL27" s="41"/>
      <c r="BM27" s="40" t="n">
        <v>100</v>
      </c>
      <c r="BN27" s="41"/>
      <c r="BO27" s="41"/>
      <c r="BP27" s="40" t="n">
        <v>100</v>
      </c>
      <c r="BQ27" s="41"/>
      <c r="BR27" s="41"/>
      <c r="BS27" s="40" t="n">
        <v>100</v>
      </c>
      <c r="BT27" s="41"/>
      <c r="BU27" s="41"/>
      <c r="BV27" s="41"/>
      <c r="BW27" s="41"/>
      <c r="BX27" s="41"/>
      <c r="BY27" s="41"/>
      <c r="BZ27" s="41"/>
      <c r="CA27" s="41"/>
      <c r="CB27" s="41"/>
      <c r="CC27" s="40"/>
      <c r="CD27" s="39"/>
      <c r="CE27" s="40"/>
      <c r="CF27" s="41"/>
      <c r="CG27" s="41"/>
      <c r="CH27" s="40"/>
      <c r="CI27" s="41"/>
      <c r="CJ27" s="41"/>
      <c r="CK27" s="40"/>
      <c r="CL27" s="41"/>
      <c r="CM27" s="41"/>
      <c r="CN27" s="40"/>
      <c r="CO27" s="46"/>
      <c r="CP27" s="42"/>
      <c r="CQ27" s="47"/>
      <c r="CR27" s="43"/>
      <c r="CS27" s="48"/>
      <c r="CT27" s="47"/>
      <c r="CU27" s="43"/>
      <c r="CV27" s="48"/>
      <c r="CW27" s="47"/>
      <c r="CX27" s="49"/>
      <c r="CY27" s="42"/>
      <c r="CZ27" s="48"/>
      <c r="DA27" s="43"/>
      <c r="DB27" s="42"/>
      <c r="DC27" s="42"/>
      <c r="DD27" s="42"/>
      <c r="DE27" s="42"/>
      <c r="DF27" s="43"/>
    </row>
    <row r="28" customFormat="false" ht="8.45" hidden="false" customHeight="true" outlineLevel="0" collapsed="false">
      <c r="A28" s="1" t="s">
        <v>71</v>
      </c>
      <c r="B28" s="54" t="n">
        <v>13</v>
      </c>
      <c r="C28" s="21" t="s">
        <v>72</v>
      </c>
      <c r="D28" s="22" t="n">
        <v>211</v>
      </c>
      <c r="E28" s="21" t="s">
        <v>73</v>
      </c>
      <c r="F28" s="21" t="s">
        <v>74</v>
      </c>
      <c r="G28" s="26" t="n">
        <v>55781.84</v>
      </c>
      <c r="H28" s="24" t="n">
        <v>0.57</v>
      </c>
      <c r="I28" s="26" t="n">
        <v>49208.02</v>
      </c>
      <c r="J28" s="25" t="n">
        <v>88.22</v>
      </c>
      <c r="K28" s="25" t="n">
        <v>88.22</v>
      </c>
      <c r="L28" s="28" t="n">
        <v>176.18</v>
      </c>
      <c r="M28" s="24" t="n">
        <v>0.32</v>
      </c>
      <c r="N28" s="25" t="n">
        <v>88.53</v>
      </c>
      <c r="O28" s="28" t="n">
        <v>237.6</v>
      </c>
      <c r="P28" s="24" t="n">
        <v>0.43</v>
      </c>
      <c r="Q28" s="25" t="n">
        <v>88.96</v>
      </c>
      <c r="R28" s="28" t="n">
        <v>623.03</v>
      </c>
      <c r="S28" s="24" t="n">
        <v>1.12</v>
      </c>
      <c r="T28" s="25" t="n">
        <v>90.07</v>
      </c>
      <c r="U28" s="28" t="n">
        <v>797.85</v>
      </c>
      <c r="V28" s="24" t="n">
        <v>1.43</v>
      </c>
      <c r="W28" s="25" t="n">
        <v>91.5</v>
      </c>
      <c r="X28" s="27" t="n">
        <v>1084.72</v>
      </c>
      <c r="Y28" s="24" t="n">
        <v>1.94</v>
      </c>
      <c r="Z28" s="25" t="n">
        <v>93.45</v>
      </c>
      <c r="AA28" s="28" t="n">
        <v>662.18</v>
      </c>
      <c r="AB28" s="24" t="n">
        <v>1.19</v>
      </c>
      <c r="AC28" s="25" t="n">
        <v>94.64</v>
      </c>
      <c r="AD28" s="27" t="n">
        <v>1084.72</v>
      </c>
      <c r="AE28" s="24" t="n">
        <v>1.94</v>
      </c>
      <c r="AF28" s="25" t="n">
        <v>96.58</v>
      </c>
      <c r="AG28" s="27" t="n">
        <v>1243.35</v>
      </c>
      <c r="AH28" s="24" t="n">
        <v>2.23</v>
      </c>
      <c r="AI28" s="25" t="n">
        <v>98.81</v>
      </c>
      <c r="AJ28" s="28" t="n">
        <v>664.2</v>
      </c>
      <c r="AK28" s="24" t="n">
        <v>1.19</v>
      </c>
      <c r="AL28" s="28" t="n">
        <v>100</v>
      </c>
      <c r="AM28" s="18"/>
      <c r="AN28" s="18"/>
      <c r="AO28" s="28" t="n">
        <v>100</v>
      </c>
      <c r="AP28" s="18"/>
      <c r="AQ28" s="18"/>
      <c r="AR28" s="28" t="n">
        <v>100</v>
      </c>
      <c r="AS28" s="18"/>
      <c r="AT28" s="18"/>
      <c r="AU28" s="28" t="n">
        <v>100</v>
      </c>
      <c r="AV28" s="18"/>
      <c r="AW28" s="18"/>
      <c r="AX28" s="28" t="n">
        <v>100</v>
      </c>
      <c r="AY28" s="18"/>
      <c r="AZ28" s="18"/>
      <c r="BA28" s="28" t="n">
        <v>100</v>
      </c>
      <c r="BB28" s="18"/>
      <c r="BC28" s="18"/>
      <c r="BD28" s="28" t="n">
        <v>100</v>
      </c>
      <c r="BE28" s="18"/>
      <c r="BF28" s="18"/>
      <c r="BG28" s="28" t="n">
        <v>100</v>
      </c>
      <c r="BH28" s="18"/>
      <c r="BI28" s="18"/>
      <c r="BJ28" s="28" t="n">
        <v>100</v>
      </c>
      <c r="BK28" s="18"/>
      <c r="BL28" s="18"/>
      <c r="BM28" s="28" t="n">
        <v>100</v>
      </c>
      <c r="BN28" s="18"/>
      <c r="BO28" s="18"/>
      <c r="BP28" s="28" t="n">
        <v>100</v>
      </c>
      <c r="BQ28" s="18"/>
      <c r="BR28" s="18"/>
      <c r="BS28" s="28" t="n">
        <v>100</v>
      </c>
      <c r="BT28" s="18"/>
      <c r="BU28" s="18"/>
      <c r="BV28" s="18"/>
      <c r="BW28" s="18"/>
      <c r="BX28" s="18"/>
      <c r="BY28" s="18"/>
      <c r="BZ28" s="18"/>
      <c r="CA28" s="18"/>
      <c r="CB28" s="18"/>
      <c r="CC28" s="40"/>
      <c r="CD28" s="39"/>
      <c r="CE28" s="45"/>
      <c r="CF28" s="40"/>
      <c r="CG28" s="39"/>
      <c r="CH28" s="40"/>
      <c r="CI28" s="41"/>
      <c r="CJ28" s="41"/>
      <c r="CK28" s="40"/>
      <c r="CL28" s="41"/>
      <c r="CM28" s="41"/>
      <c r="CN28" s="40"/>
      <c r="CO28" s="46"/>
      <c r="CP28" s="42"/>
      <c r="CQ28" s="47"/>
      <c r="CR28" s="43"/>
      <c r="CS28" s="48"/>
      <c r="CT28" s="47"/>
      <c r="CU28" s="43"/>
      <c r="CV28" s="48"/>
      <c r="CW28" s="47"/>
      <c r="CX28" s="49"/>
      <c r="CY28" s="42"/>
      <c r="CZ28" s="48"/>
      <c r="DA28" s="47"/>
      <c r="DB28" s="49"/>
      <c r="DC28" s="42"/>
      <c r="DD28" s="46"/>
      <c r="DE28" s="42"/>
      <c r="DF28" s="43"/>
    </row>
    <row r="29" customFormat="false" ht="8.45" hidden="false" customHeight="true" outlineLevel="0" collapsed="false">
      <c r="A29" s="1" t="s">
        <v>75</v>
      </c>
      <c r="B29" s="37" t="n">
        <v>14</v>
      </c>
      <c r="C29" s="36" t="s">
        <v>76</v>
      </c>
      <c r="D29" s="37" t="n">
        <v>21</v>
      </c>
      <c r="E29" s="36" t="s">
        <v>73</v>
      </c>
      <c r="F29" s="36" t="s">
        <v>77</v>
      </c>
      <c r="G29" s="38" t="n">
        <v>25871.84</v>
      </c>
      <c r="H29" s="39" t="n">
        <v>0.26</v>
      </c>
      <c r="I29" s="38" t="n">
        <v>25871.84</v>
      </c>
      <c r="J29" s="40" t="n">
        <v>100</v>
      </c>
      <c r="K29" s="40" t="n">
        <v>100</v>
      </c>
      <c r="L29" s="41"/>
      <c r="M29" s="41"/>
      <c r="N29" s="40" t="n">
        <v>100</v>
      </c>
      <c r="O29" s="41"/>
      <c r="P29" s="41"/>
      <c r="Q29" s="40" t="n">
        <v>100</v>
      </c>
      <c r="R29" s="41"/>
      <c r="S29" s="41"/>
      <c r="T29" s="40" t="n">
        <v>100</v>
      </c>
      <c r="U29" s="41"/>
      <c r="V29" s="41"/>
      <c r="W29" s="40" t="n">
        <v>100</v>
      </c>
      <c r="X29" s="41"/>
      <c r="Y29" s="41"/>
      <c r="Z29" s="40" t="n">
        <v>100</v>
      </c>
      <c r="AA29" s="41"/>
      <c r="AB29" s="41"/>
      <c r="AC29" s="40" t="n">
        <v>100</v>
      </c>
      <c r="AD29" s="41"/>
      <c r="AE29" s="41"/>
      <c r="AF29" s="40" t="n">
        <v>100</v>
      </c>
      <c r="AG29" s="41"/>
      <c r="AH29" s="41"/>
      <c r="AI29" s="40" t="n">
        <v>100</v>
      </c>
      <c r="AJ29" s="41"/>
      <c r="AK29" s="41"/>
      <c r="AL29" s="40" t="n">
        <v>100</v>
      </c>
      <c r="AM29" s="41"/>
      <c r="AN29" s="41"/>
      <c r="AO29" s="40" t="n">
        <v>100</v>
      </c>
      <c r="AP29" s="41"/>
      <c r="AQ29" s="41"/>
      <c r="AR29" s="40" t="n">
        <v>100</v>
      </c>
      <c r="AS29" s="41"/>
      <c r="AT29" s="41"/>
      <c r="AU29" s="40" t="n">
        <v>100</v>
      </c>
      <c r="AV29" s="41"/>
      <c r="AW29" s="41"/>
      <c r="AX29" s="40" t="n">
        <v>100</v>
      </c>
      <c r="AY29" s="41"/>
      <c r="AZ29" s="41"/>
      <c r="BA29" s="40" t="n">
        <v>100</v>
      </c>
      <c r="BB29" s="41"/>
      <c r="BC29" s="41"/>
      <c r="BD29" s="40" t="n">
        <v>100</v>
      </c>
      <c r="BE29" s="41"/>
      <c r="BF29" s="41"/>
      <c r="BG29" s="40" t="n">
        <v>100</v>
      </c>
      <c r="BH29" s="41"/>
      <c r="BI29" s="41"/>
      <c r="BJ29" s="40" t="n">
        <v>100</v>
      </c>
      <c r="BK29" s="41"/>
      <c r="BL29" s="41"/>
      <c r="BM29" s="40" t="n">
        <v>100</v>
      </c>
      <c r="BN29" s="41"/>
      <c r="BO29" s="41"/>
      <c r="BP29" s="40" t="n">
        <v>100</v>
      </c>
      <c r="BQ29" s="41"/>
      <c r="BR29" s="41"/>
      <c r="BS29" s="40" t="n">
        <v>100</v>
      </c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0"/>
      <c r="CF29" s="41"/>
      <c r="CG29" s="41"/>
      <c r="CH29" s="40"/>
      <c r="CI29" s="41"/>
      <c r="CJ29" s="41"/>
      <c r="CK29" s="40"/>
      <c r="CL29" s="41"/>
      <c r="CM29" s="41"/>
      <c r="CN29" s="40"/>
      <c r="CO29" s="42"/>
      <c r="CP29" s="42"/>
      <c r="CQ29" s="43"/>
      <c r="CR29" s="44"/>
      <c r="CS29" s="44"/>
      <c r="CT29" s="43"/>
      <c r="CU29" s="44"/>
      <c r="CV29" s="44"/>
      <c r="CW29" s="43"/>
      <c r="CX29" s="42"/>
      <c r="CY29" s="42"/>
      <c r="CZ29" s="44"/>
      <c r="DA29" s="43"/>
      <c r="DB29" s="42"/>
      <c r="DC29" s="42"/>
      <c r="DD29" s="42"/>
      <c r="DE29" s="42"/>
      <c r="DF29" s="43"/>
    </row>
    <row r="30" customFormat="false" ht="10.5" hidden="false" customHeight="true" outlineLevel="0" collapsed="false">
      <c r="A30" s="1" t="s">
        <v>78</v>
      </c>
      <c r="B30" s="37" t="n">
        <v>15</v>
      </c>
      <c r="C30" s="36" t="s">
        <v>79</v>
      </c>
      <c r="D30" s="37" t="n">
        <v>21</v>
      </c>
      <c r="E30" s="36" t="s">
        <v>73</v>
      </c>
      <c r="F30" s="36" t="s">
        <v>77</v>
      </c>
      <c r="G30" s="50" t="n">
        <v>1000</v>
      </c>
      <c r="H30" s="39" t="n">
        <v>0.01</v>
      </c>
      <c r="I30" s="50" t="n">
        <v>1000</v>
      </c>
      <c r="J30" s="40" t="n">
        <v>100</v>
      </c>
      <c r="K30" s="40" t="n">
        <v>100</v>
      </c>
      <c r="L30" s="41"/>
      <c r="M30" s="41"/>
      <c r="N30" s="40" t="n">
        <v>100</v>
      </c>
      <c r="O30" s="41"/>
      <c r="P30" s="41"/>
      <c r="Q30" s="40" t="n">
        <v>100</v>
      </c>
      <c r="R30" s="41"/>
      <c r="S30" s="41"/>
      <c r="T30" s="40" t="n">
        <v>100</v>
      </c>
      <c r="U30" s="41"/>
      <c r="V30" s="41"/>
      <c r="W30" s="40" t="n">
        <v>100</v>
      </c>
      <c r="X30" s="41"/>
      <c r="Y30" s="41"/>
      <c r="Z30" s="40" t="n">
        <v>100</v>
      </c>
      <c r="AA30" s="41"/>
      <c r="AB30" s="41"/>
      <c r="AC30" s="40" t="n">
        <v>100</v>
      </c>
      <c r="AD30" s="41"/>
      <c r="AE30" s="41"/>
      <c r="AF30" s="40" t="n">
        <v>100</v>
      </c>
      <c r="AG30" s="41"/>
      <c r="AH30" s="41"/>
      <c r="AI30" s="40" t="n">
        <v>100</v>
      </c>
      <c r="AJ30" s="41"/>
      <c r="AK30" s="41"/>
      <c r="AL30" s="40" t="n">
        <v>100</v>
      </c>
      <c r="AM30" s="41"/>
      <c r="AN30" s="41"/>
      <c r="AO30" s="40" t="n">
        <v>100</v>
      </c>
      <c r="AP30" s="41"/>
      <c r="AQ30" s="41"/>
      <c r="AR30" s="40" t="n">
        <v>100</v>
      </c>
      <c r="AS30" s="41"/>
      <c r="AT30" s="41"/>
      <c r="AU30" s="40" t="n">
        <v>100</v>
      </c>
      <c r="AV30" s="41"/>
      <c r="AW30" s="41"/>
      <c r="AX30" s="40" t="n">
        <v>100</v>
      </c>
      <c r="AY30" s="41"/>
      <c r="AZ30" s="41"/>
      <c r="BA30" s="40" t="n">
        <v>100</v>
      </c>
      <c r="BB30" s="41"/>
      <c r="BC30" s="41"/>
      <c r="BD30" s="40" t="n">
        <v>100</v>
      </c>
      <c r="BE30" s="41"/>
      <c r="BF30" s="41"/>
      <c r="BG30" s="40" t="n">
        <v>100</v>
      </c>
      <c r="BH30" s="41"/>
      <c r="BI30" s="41"/>
      <c r="BJ30" s="40" t="n">
        <v>100</v>
      </c>
      <c r="BK30" s="41"/>
      <c r="BL30" s="41"/>
      <c r="BM30" s="40" t="n">
        <v>100</v>
      </c>
      <c r="BN30" s="41"/>
      <c r="BO30" s="41"/>
      <c r="BP30" s="40" t="n">
        <v>100</v>
      </c>
      <c r="BQ30" s="41"/>
      <c r="BR30" s="41"/>
      <c r="BS30" s="40" t="n">
        <v>100</v>
      </c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0"/>
      <c r="CF30" s="41"/>
      <c r="CG30" s="41"/>
      <c r="CH30" s="40"/>
      <c r="CI30" s="41"/>
      <c r="CJ30" s="41"/>
      <c r="CK30" s="40"/>
      <c r="CL30" s="41"/>
      <c r="CM30" s="41"/>
      <c r="CN30" s="40"/>
      <c r="CO30" s="42"/>
      <c r="CP30" s="42"/>
      <c r="CQ30" s="43"/>
      <c r="CR30" s="44"/>
      <c r="CS30" s="44"/>
      <c r="CT30" s="43"/>
      <c r="CU30" s="44"/>
      <c r="CV30" s="44"/>
      <c r="CW30" s="43"/>
      <c r="CX30" s="42"/>
      <c r="CY30" s="42"/>
      <c r="CZ30" s="44"/>
      <c r="DA30" s="43"/>
      <c r="DB30" s="42"/>
      <c r="DC30" s="42"/>
      <c r="DD30" s="42"/>
      <c r="DE30" s="42"/>
      <c r="DF30" s="43"/>
    </row>
    <row r="31" customFormat="false" ht="8.45" hidden="false" customHeight="true" outlineLevel="0" collapsed="false">
      <c r="A31" s="1" t="s">
        <v>80</v>
      </c>
      <c r="B31" s="37" t="n">
        <v>16</v>
      </c>
      <c r="C31" s="36" t="s">
        <v>81</v>
      </c>
      <c r="D31" s="37" t="n">
        <v>21</v>
      </c>
      <c r="E31" s="36" t="s">
        <v>73</v>
      </c>
      <c r="F31" s="36" t="s">
        <v>77</v>
      </c>
      <c r="G31" s="50" t="n">
        <v>6160</v>
      </c>
      <c r="H31" s="39" t="n">
        <v>0.06</v>
      </c>
      <c r="I31" s="50" t="n">
        <v>6160</v>
      </c>
      <c r="J31" s="40" t="n">
        <v>100</v>
      </c>
      <c r="K31" s="40" t="n">
        <v>100</v>
      </c>
      <c r="L31" s="41"/>
      <c r="M31" s="41"/>
      <c r="N31" s="40" t="n">
        <v>100</v>
      </c>
      <c r="O31" s="41"/>
      <c r="P31" s="41"/>
      <c r="Q31" s="40" t="n">
        <v>100</v>
      </c>
      <c r="R31" s="41"/>
      <c r="S31" s="41"/>
      <c r="T31" s="40" t="n">
        <v>100</v>
      </c>
      <c r="U31" s="41"/>
      <c r="V31" s="41"/>
      <c r="W31" s="40" t="n">
        <v>100</v>
      </c>
      <c r="X31" s="41"/>
      <c r="Y31" s="41"/>
      <c r="Z31" s="40" t="n">
        <v>100</v>
      </c>
      <c r="AA31" s="41"/>
      <c r="AB31" s="41"/>
      <c r="AC31" s="40" t="n">
        <v>100</v>
      </c>
      <c r="AD31" s="41"/>
      <c r="AE31" s="41"/>
      <c r="AF31" s="40" t="n">
        <v>100</v>
      </c>
      <c r="AG31" s="41"/>
      <c r="AH31" s="41"/>
      <c r="AI31" s="40" t="n">
        <v>100</v>
      </c>
      <c r="AJ31" s="41"/>
      <c r="AK31" s="41"/>
      <c r="AL31" s="40" t="n">
        <v>100</v>
      </c>
      <c r="AM31" s="41"/>
      <c r="AN31" s="41"/>
      <c r="AO31" s="40" t="n">
        <v>100</v>
      </c>
      <c r="AP31" s="41"/>
      <c r="AQ31" s="41"/>
      <c r="AR31" s="40" t="n">
        <v>100</v>
      </c>
      <c r="AS31" s="41"/>
      <c r="AT31" s="41"/>
      <c r="AU31" s="40" t="n">
        <v>100</v>
      </c>
      <c r="AV31" s="41"/>
      <c r="AW31" s="41"/>
      <c r="AX31" s="40" t="n">
        <v>100</v>
      </c>
      <c r="AY31" s="41"/>
      <c r="AZ31" s="41"/>
      <c r="BA31" s="40" t="n">
        <v>100</v>
      </c>
      <c r="BB31" s="41"/>
      <c r="BC31" s="41"/>
      <c r="BD31" s="40" t="n">
        <v>100</v>
      </c>
      <c r="BE31" s="41"/>
      <c r="BF31" s="41"/>
      <c r="BG31" s="40" t="n">
        <v>100</v>
      </c>
      <c r="BH31" s="41"/>
      <c r="BI31" s="41"/>
      <c r="BJ31" s="40" t="n">
        <v>100</v>
      </c>
      <c r="BK31" s="41"/>
      <c r="BL31" s="41"/>
      <c r="BM31" s="40" t="n">
        <v>100</v>
      </c>
      <c r="BN31" s="41"/>
      <c r="BO31" s="41"/>
      <c r="BP31" s="40" t="n">
        <v>100</v>
      </c>
      <c r="BQ31" s="41"/>
      <c r="BR31" s="41"/>
      <c r="BS31" s="40" t="n">
        <v>100</v>
      </c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0"/>
      <c r="CF31" s="41"/>
      <c r="CG31" s="41"/>
      <c r="CH31" s="40"/>
      <c r="CI31" s="41"/>
      <c r="CJ31" s="41"/>
      <c r="CK31" s="40"/>
      <c r="CL31" s="41"/>
      <c r="CM31" s="41"/>
      <c r="CN31" s="40"/>
      <c r="CO31" s="42"/>
      <c r="CP31" s="42"/>
      <c r="CQ31" s="43"/>
      <c r="CR31" s="44"/>
      <c r="CS31" s="44"/>
      <c r="CT31" s="43"/>
      <c r="CU31" s="44"/>
      <c r="CV31" s="44"/>
      <c r="CW31" s="43"/>
      <c r="CX31" s="42"/>
      <c r="CY31" s="42"/>
      <c r="CZ31" s="44"/>
      <c r="DA31" s="43"/>
      <c r="DB31" s="42"/>
      <c r="DC31" s="42"/>
      <c r="DD31" s="42"/>
      <c r="DE31" s="42"/>
      <c r="DF31" s="43"/>
    </row>
    <row r="32" customFormat="false" ht="8.45" hidden="false" customHeight="true" outlineLevel="0" collapsed="false">
      <c r="A32" s="1" t="s">
        <v>82</v>
      </c>
      <c r="B32" s="37" t="n">
        <v>17</v>
      </c>
      <c r="C32" s="36" t="s">
        <v>83</v>
      </c>
      <c r="D32" s="55" t="n">
        <v>211</v>
      </c>
      <c r="E32" s="36" t="s">
        <v>73</v>
      </c>
      <c r="F32" s="36" t="s">
        <v>74</v>
      </c>
      <c r="G32" s="50" t="n">
        <v>6750</v>
      </c>
      <c r="H32" s="39" t="n">
        <v>0.07</v>
      </c>
      <c r="I32" s="40" t="n">
        <v>176.18</v>
      </c>
      <c r="J32" s="39" t="n">
        <v>2.61</v>
      </c>
      <c r="K32" s="39" t="n">
        <v>2.61</v>
      </c>
      <c r="L32" s="40" t="n">
        <v>176.18</v>
      </c>
      <c r="M32" s="39" t="n">
        <v>2.61</v>
      </c>
      <c r="N32" s="39" t="n">
        <v>5.22</v>
      </c>
      <c r="O32" s="40" t="n">
        <v>237.6</v>
      </c>
      <c r="P32" s="39" t="n">
        <v>3.52</v>
      </c>
      <c r="Q32" s="39" t="n">
        <v>8.74</v>
      </c>
      <c r="R32" s="40" t="n">
        <v>623.03</v>
      </c>
      <c r="S32" s="39" t="n">
        <v>9.23</v>
      </c>
      <c r="T32" s="45" t="n">
        <v>17.97</v>
      </c>
      <c r="U32" s="40" t="n">
        <v>797.85</v>
      </c>
      <c r="V32" s="45" t="n">
        <v>11.82</v>
      </c>
      <c r="W32" s="45" t="n">
        <v>29.79</v>
      </c>
      <c r="X32" s="50" t="n">
        <v>1084.72</v>
      </c>
      <c r="Y32" s="45" t="n">
        <v>16.07</v>
      </c>
      <c r="Z32" s="45" t="n">
        <v>45.86</v>
      </c>
      <c r="AA32" s="40" t="n">
        <v>662.18</v>
      </c>
      <c r="AB32" s="39" t="n">
        <v>9.81</v>
      </c>
      <c r="AC32" s="45" t="n">
        <v>55.67</v>
      </c>
      <c r="AD32" s="50" t="n">
        <v>1084.72</v>
      </c>
      <c r="AE32" s="45" t="n">
        <v>16.07</v>
      </c>
      <c r="AF32" s="45" t="n">
        <v>71.74</v>
      </c>
      <c r="AG32" s="50" t="n">
        <v>1243.35</v>
      </c>
      <c r="AH32" s="45" t="n">
        <v>18.42</v>
      </c>
      <c r="AI32" s="45" t="n">
        <v>90.16</v>
      </c>
      <c r="AJ32" s="40" t="n">
        <v>664.2</v>
      </c>
      <c r="AK32" s="39" t="n">
        <v>9.84</v>
      </c>
      <c r="AL32" s="40" t="n">
        <v>100</v>
      </c>
      <c r="AM32" s="41"/>
      <c r="AN32" s="41"/>
      <c r="AO32" s="40" t="n">
        <v>100</v>
      </c>
      <c r="AP32" s="41"/>
      <c r="AQ32" s="41"/>
      <c r="AR32" s="40" t="n">
        <v>100</v>
      </c>
      <c r="AS32" s="41"/>
      <c r="AT32" s="41"/>
      <c r="AU32" s="40" t="n">
        <v>100</v>
      </c>
      <c r="AV32" s="41"/>
      <c r="AW32" s="41"/>
      <c r="AX32" s="40" t="n">
        <v>100</v>
      </c>
      <c r="AY32" s="41"/>
      <c r="AZ32" s="41"/>
      <c r="BA32" s="40" t="n">
        <v>100</v>
      </c>
      <c r="BB32" s="41"/>
      <c r="BC32" s="41"/>
      <c r="BD32" s="40" t="n">
        <v>100</v>
      </c>
      <c r="BE32" s="41"/>
      <c r="BF32" s="41"/>
      <c r="BG32" s="40" t="n">
        <v>100</v>
      </c>
      <c r="BH32" s="41"/>
      <c r="BI32" s="41"/>
      <c r="BJ32" s="40" t="n">
        <v>100</v>
      </c>
      <c r="BK32" s="41"/>
      <c r="BL32" s="41"/>
      <c r="BM32" s="40" t="n">
        <v>100</v>
      </c>
      <c r="BN32" s="41"/>
      <c r="BO32" s="41"/>
      <c r="BP32" s="40" t="n">
        <v>100</v>
      </c>
      <c r="BQ32" s="41"/>
      <c r="BR32" s="41"/>
      <c r="BS32" s="40" t="n">
        <v>100</v>
      </c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0"/>
      <c r="CF32" s="41"/>
      <c r="CG32" s="41"/>
      <c r="CH32" s="40"/>
      <c r="CI32" s="41"/>
      <c r="CJ32" s="41"/>
      <c r="CK32" s="40"/>
      <c r="CL32" s="41"/>
      <c r="CM32" s="41"/>
      <c r="CN32" s="40"/>
      <c r="CO32" s="42"/>
      <c r="CP32" s="42"/>
      <c r="CQ32" s="43"/>
      <c r="CR32" s="44"/>
      <c r="CS32" s="44"/>
      <c r="CT32" s="43"/>
      <c r="CU32" s="44"/>
      <c r="CV32" s="44"/>
      <c r="CW32" s="43"/>
      <c r="CX32" s="42"/>
      <c r="CY32" s="42"/>
      <c r="CZ32" s="44"/>
      <c r="DA32" s="43"/>
      <c r="DB32" s="42"/>
      <c r="DC32" s="42"/>
      <c r="DD32" s="42"/>
      <c r="DE32" s="42"/>
      <c r="DF32" s="43"/>
    </row>
    <row r="33" customFormat="false" ht="8.45" hidden="false" customHeight="true" outlineLevel="0" collapsed="false">
      <c r="A33" s="1" t="s">
        <v>84</v>
      </c>
      <c r="B33" s="37" t="n">
        <v>18</v>
      </c>
      <c r="C33" s="36" t="s">
        <v>85</v>
      </c>
      <c r="D33" s="37" t="n">
        <v>21</v>
      </c>
      <c r="E33" s="36" t="s">
        <v>73</v>
      </c>
      <c r="F33" s="36" t="s">
        <v>77</v>
      </c>
      <c r="G33" s="50" t="n">
        <v>3000</v>
      </c>
      <c r="H33" s="39" t="n">
        <v>0.03</v>
      </c>
      <c r="I33" s="50" t="n">
        <v>3000</v>
      </c>
      <c r="J33" s="40" t="n">
        <v>100</v>
      </c>
      <c r="K33" s="40" t="n">
        <v>100</v>
      </c>
      <c r="L33" s="41"/>
      <c r="M33" s="41"/>
      <c r="N33" s="40" t="n">
        <v>100</v>
      </c>
      <c r="O33" s="41"/>
      <c r="P33" s="41"/>
      <c r="Q33" s="40" t="n">
        <v>100</v>
      </c>
      <c r="R33" s="41"/>
      <c r="S33" s="41"/>
      <c r="T33" s="40" t="n">
        <v>100</v>
      </c>
      <c r="U33" s="41"/>
      <c r="V33" s="41"/>
      <c r="W33" s="40" t="n">
        <v>100</v>
      </c>
      <c r="X33" s="41"/>
      <c r="Y33" s="41"/>
      <c r="Z33" s="40" t="n">
        <v>100</v>
      </c>
      <c r="AA33" s="41"/>
      <c r="AB33" s="41"/>
      <c r="AC33" s="40" t="n">
        <v>100</v>
      </c>
      <c r="AD33" s="41"/>
      <c r="AE33" s="41"/>
      <c r="AF33" s="40" t="n">
        <v>100</v>
      </c>
      <c r="AG33" s="41"/>
      <c r="AH33" s="41"/>
      <c r="AI33" s="40" t="n">
        <v>100</v>
      </c>
      <c r="AJ33" s="41"/>
      <c r="AK33" s="41"/>
      <c r="AL33" s="40" t="n">
        <v>100</v>
      </c>
      <c r="AM33" s="41"/>
      <c r="AN33" s="41"/>
      <c r="AO33" s="40" t="n">
        <v>100</v>
      </c>
      <c r="AP33" s="41"/>
      <c r="AQ33" s="41"/>
      <c r="AR33" s="40" t="n">
        <v>100</v>
      </c>
      <c r="AS33" s="41"/>
      <c r="AT33" s="41"/>
      <c r="AU33" s="40" t="n">
        <v>100</v>
      </c>
      <c r="AV33" s="41"/>
      <c r="AW33" s="41"/>
      <c r="AX33" s="40" t="n">
        <v>100</v>
      </c>
      <c r="AY33" s="41"/>
      <c r="AZ33" s="41"/>
      <c r="BA33" s="40" t="n">
        <v>100</v>
      </c>
      <c r="BB33" s="41"/>
      <c r="BC33" s="41"/>
      <c r="BD33" s="40" t="n">
        <v>100</v>
      </c>
      <c r="BE33" s="41"/>
      <c r="BF33" s="41"/>
      <c r="BG33" s="40" t="n">
        <v>100</v>
      </c>
      <c r="BH33" s="41"/>
      <c r="BI33" s="41"/>
      <c r="BJ33" s="40" t="n">
        <v>100</v>
      </c>
      <c r="BK33" s="41"/>
      <c r="BL33" s="41"/>
      <c r="BM33" s="40" t="n">
        <v>100</v>
      </c>
      <c r="BN33" s="41"/>
      <c r="BO33" s="41"/>
      <c r="BP33" s="40" t="n">
        <v>100</v>
      </c>
      <c r="BQ33" s="41"/>
      <c r="BR33" s="41"/>
      <c r="BS33" s="40" t="n">
        <v>100</v>
      </c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0"/>
      <c r="CF33" s="41"/>
      <c r="CG33" s="41"/>
      <c r="CH33" s="40"/>
      <c r="CI33" s="41"/>
      <c r="CJ33" s="41"/>
      <c r="CK33" s="40"/>
      <c r="CL33" s="41"/>
      <c r="CM33" s="41"/>
      <c r="CN33" s="40"/>
      <c r="CO33" s="42"/>
      <c r="CP33" s="42"/>
      <c r="CQ33" s="43"/>
      <c r="CR33" s="44"/>
      <c r="CS33" s="44"/>
      <c r="CT33" s="43"/>
      <c r="CU33" s="44"/>
      <c r="CV33" s="44"/>
      <c r="CW33" s="43"/>
      <c r="CX33" s="42"/>
      <c r="CY33" s="42"/>
      <c r="CZ33" s="44"/>
      <c r="DA33" s="43"/>
      <c r="DB33" s="42"/>
      <c r="DC33" s="42"/>
      <c r="DD33" s="42"/>
      <c r="DE33" s="42"/>
      <c r="DF33" s="43"/>
    </row>
    <row r="34" customFormat="false" ht="8.45" hidden="false" customHeight="true" outlineLevel="0" collapsed="false">
      <c r="A34" s="1" t="s">
        <v>86</v>
      </c>
      <c r="B34" s="37" t="n">
        <v>19</v>
      </c>
      <c r="C34" s="36" t="s">
        <v>87</v>
      </c>
      <c r="D34" s="37" t="n">
        <v>21</v>
      </c>
      <c r="E34" s="36" t="s">
        <v>73</v>
      </c>
      <c r="F34" s="36" t="s">
        <v>77</v>
      </c>
      <c r="G34" s="38" t="n">
        <v>10000</v>
      </c>
      <c r="H34" s="39" t="n">
        <v>0.1</v>
      </c>
      <c r="I34" s="38" t="n">
        <v>10000</v>
      </c>
      <c r="J34" s="40" t="n">
        <v>100</v>
      </c>
      <c r="K34" s="40" t="n">
        <v>100</v>
      </c>
      <c r="L34" s="41"/>
      <c r="M34" s="41"/>
      <c r="N34" s="40" t="n">
        <v>100</v>
      </c>
      <c r="O34" s="41"/>
      <c r="P34" s="41"/>
      <c r="Q34" s="40" t="n">
        <v>100</v>
      </c>
      <c r="R34" s="41"/>
      <c r="S34" s="41"/>
      <c r="T34" s="40" t="n">
        <v>100</v>
      </c>
      <c r="U34" s="41"/>
      <c r="V34" s="41"/>
      <c r="W34" s="40" t="n">
        <v>100</v>
      </c>
      <c r="X34" s="41"/>
      <c r="Y34" s="41"/>
      <c r="Z34" s="40" t="n">
        <v>100</v>
      </c>
      <c r="AA34" s="41"/>
      <c r="AB34" s="41"/>
      <c r="AC34" s="40" t="n">
        <v>100</v>
      </c>
      <c r="AD34" s="41"/>
      <c r="AE34" s="41"/>
      <c r="AF34" s="40" t="n">
        <v>100</v>
      </c>
      <c r="AG34" s="41"/>
      <c r="AH34" s="41"/>
      <c r="AI34" s="40" t="n">
        <v>100</v>
      </c>
      <c r="AJ34" s="41"/>
      <c r="AK34" s="41"/>
      <c r="AL34" s="40" t="n">
        <v>100</v>
      </c>
      <c r="AM34" s="41"/>
      <c r="AN34" s="41"/>
      <c r="AO34" s="40" t="n">
        <v>100</v>
      </c>
      <c r="AP34" s="41"/>
      <c r="AQ34" s="41"/>
      <c r="AR34" s="40" t="n">
        <v>100</v>
      </c>
      <c r="AS34" s="41"/>
      <c r="AT34" s="41"/>
      <c r="AU34" s="40" t="n">
        <v>100</v>
      </c>
      <c r="AV34" s="41"/>
      <c r="AW34" s="41"/>
      <c r="AX34" s="40" t="n">
        <v>100</v>
      </c>
      <c r="AY34" s="41"/>
      <c r="AZ34" s="41"/>
      <c r="BA34" s="40" t="n">
        <v>100</v>
      </c>
      <c r="BB34" s="41"/>
      <c r="BC34" s="41"/>
      <c r="BD34" s="40" t="n">
        <v>100</v>
      </c>
      <c r="BE34" s="41"/>
      <c r="BF34" s="41"/>
      <c r="BG34" s="40" t="n">
        <v>100</v>
      </c>
      <c r="BH34" s="41"/>
      <c r="BI34" s="41"/>
      <c r="BJ34" s="40" t="n">
        <v>100</v>
      </c>
      <c r="BK34" s="41"/>
      <c r="BL34" s="41"/>
      <c r="BM34" s="40" t="n">
        <v>100</v>
      </c>
      <c r="BN34" s="41"/>
      <c r="BO34" s="41"/>
      <c r="BP34" s="40" t="n">
        <v>100</v>
      </c>
      <c r="BQ34" s="41"/>
      <c r="BR34" s="41"/>
      <c r="BS34" s="40" t="n">
        <v>100</v>
      </c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0"/>
      <c r="CF34" s="41"/>
      <c r="CG34" s="41"/>
      <c r="CH34" s="40"/>
      <c r="CI34" s="41"/>
      <c r="CJ34" s="41"/>
      <c r="CK34" s="40"/>
      <c r="CL34" s="41"/>
      <c r="CM34" s="41"/>
      <c r="CN34" s="40"/>
      <c r="CO34" s="42"/>
      <c r="CP34" s="42"/>
      <c r="CQ34" s="43"/>
      <c r="CR34" s="44"/>
      <c r="CS34" s="44"/>
      <c r="CT34" s="43"/>
      <c r="CU34" s="44"/>
      <c r="CV34" s="44"/>
      <c r="CW34" s="43"/>
      <c r="CX34" s="42"/>
      <c r="CY34" s="42"/>
      <c r="CZ34" s="44"/>
      <c r="DA34" s="43"/>
      <c r="DB34" s="42"/>
      <c r="DC34" s="42"/>
      <c r="DD34" s="42"/>
      <c r="DE34" s="42"/>
      <c r="DF34" s="43"/>
    </row>
    <row r="35" customFormat="false" ht="8.45" hidden="false" customHeight="true" outlineLevel="0" collapsed="false">
      <c r="A35" s="1" t="s">
        <v>88</v>
      </c>
      <c r="B35" s="37" t="n">
        <v>20</v>
      </c>
      <c r="C35" s="36" t="s">
        <v>89</v>
      </c>
      <c r="D35" s="37" t="n">
        <v>21</v>
      </c>
      <c r="E35" s="36" t="s">
        <v>73</v>
      </c>
      <c r="F35" s="36" t="s">
        <v>77</v>
      </c>
      <c r="G35" s="50" t="n">
        <v>3000</v>
      </c>
      <c r="H35" s="39" t="n">
        <v>0.03</v>
      </c>
      <c r="I35" s="50" t="n">
        <v>3000</v>
      </c>
      <c r="J35" s="40" t="n">
        <v>100</v>
      </c>
      <c r="K35" s="40" t="n">
        <v>100</v>
      </c>
      <c r="L35" s="41"/>
      <c r="M35" s="41"/>
      <c r="N35" s="40" t="n">
        <v>100</v>
      </c>
      <c r="O35" s="41"/>
      <c r="P35" s="41"/>
      <c r="Q35" s="40" t="n">
        <v>100</v>
      </c>
      <c r="R35" s="41"/>
      <c r="S35" s="41"/>
      <c r="T35" s="40" t="n">
        <v>100</v>
      </c>
      <c r="U35" s="41"/>
      <c r="V35" s="41"/>
      <c r="W35" s="40" t="n">
        <v>100</v>
      </c>
      <c r="X35" s="41"/>
      <c r="Y35" s="41"/>
      <c r="Z35" s="40" t="n">
        <v>100</v>
      </c>
      <c r="AA35" s="41"/>
      <c r="AB35" s="41"/>
      <c r="AC35" s="40" t="n">
        <v>100</v>
      </c>
      <c r="AD35" s="41"/>
      <c r="AE35" s="41"/>
      <c r="AF35" s="40" t="n">
        <v>100</v>
      </c>
      <c r="AG35" s="41"/>
      <c r="AH35" s="41"/>
      <c r="AI35" s="40" t="n">
        <v>100</v>
      </c>
      <c r="AJ35" s="41"/>
      <c r="AK35" s="41"/>
      <c r="AL35" s="40" t="n">
        <v>100</v>
      </c>
      <c r="AM35" s="41"/>
      <c r="AN35" s="41"/>
      <c r="AO35" s="40" t="n">
        <v>100</v>
      </c>
      <c r="AP35" s="41"/>
      <c r="AQ35" s="41"/>
      <c r="AR35" s="40" t="n">
        <v>100</v>
      </c>
      <c r="AS35" s="41"/>
      <c r="AT35" s="41"/>
      <c r="AU35" s="40" t="n">
        <v>100</v>
      </c>
      <c r="AV35" s="41"/>
      <c r="AW35" s="41"/>
      <c r="AX35" s="40" t="n">
        <v>100</v>
      </c>
      <c r="AY35" s="41"/>
      <c r="AZ35" s="41"/>
      <c r="BA35" s="40" t="n">
        <v>100</v>
      </c>
      <c r="BB35" s="41"/>
      <c r="BC35" s="41"/>
      <c r="BD35" s="40" t="n">
        <v>100</v>
      </c>
      <c r="BE35" s="41"/>
      <c r="BF35" s="41"/>
      <c r="BG35" s="40" t="n">
        <v>100</v>
      </c>
      <c r="BH35" s="41"/>
      <c r="BI35" s="41"/>
      <c r="BJ35" s="40" t="n">
        <v>100</v>
      </c>
      <c r="BK35" s="41"/>
      <c r="BL35" s="41"/>
      <c r="BM35" s="40" t="n">
        <v>100</v>
      </c>
      <c r="BN35" s="41"/>
      <c r="BO35" s="41"/>
      <c r="BP35" s="40" t="n">
        <v>100</v>
      </c>
      <c r="BQ35" s="41"/>
      <c r="BR35" s="41"/>
      <c r="BS35" s="40" t="n">
        <v>100</v>
      </c>
      <c r="BT35" s="41"/>
      <c r="BU35" s="41"/>
      <c r="BV35" s="41"/>
      <c r="BW35" s="41"/>
      <c r="BX35" s="41"/>
      <c r="BY35" s="41"/>
      <c r="BZ35" s="41"/>
      <c r="CA35" s="41"/>
      <c r="CB35" s="41"/>
      <c r="CC35" s="40"/>
      <c r="CD35" s="39"/>
      <c r="CE35" s="45"/>
      <c r="CF35" s="40"/>
      <c r="CG35" s="39"/>
      <c r="CH35" s="40"/>
      <c r="CI35" s="41"/>
      <c r="CJ35" s="41"/>
      <c r="CK35" s="40"/>
      <c r="CL35" s="41"/>
      <c r="CM35" s="41"/>
      <c r="CN35" s="40"/>
      <c r="CO35" s="46"/>
      <c r="CP35" s="42"/>
      <c r="CQ35" s="47"/>
      <c r="CR35" s="43"/>
      <c r="CS35" s="48"/>
      <c r="CT35" s="47"/>
      <c r="CU35" s="43"/>
      <c r="CV35" s="48"/>
      <c r="CW35" s="47"/>
      <c r="CX35" s="49"/>
      <c r="CY35" s="42"/>
      <c r="CZ35" s="48"/>
      <c r="DA35" s="47"/>
      <c r="DB35" s="49"/>
      <c r="DC35" s="42"/>
      <c r="DD35" s="46"/>
      <c r="DE35" s="42"/>
      <c r="DF35" s="43"/>
    </row>
    <row r="36" customFormat="false" ht="8.45" hidden="false" customHeight="true" outlineLevel="0" collapsed="false">
      <c r="A36" s="1" t="s">
        <v>90</v>
      </c>
      <c r="B36" s="54" t="n">
        <v>21</v>
      </c>
      <c r="C36" s="21" t="s">
        <v>91</v>
      </c>
      <c r="D36" s="22" t="n">
        <v>169</v>
      </c>
      <c r="E36" s="21" t="s">
        <v>73</v>
      </c>
      <c r="F36" s="21" t="s">
        <v>92</v>
      </c>
      <c r="G36" s="26" t="n">
        <v>64698.58</v>
      </c>
      <c r="H36" s="24" t="n">
        <v>0.66</v>
      </c>
      <c r="I36" s="26" t="n">
        <v>12519.57</v>
      </c>
      <c r="J36" s="25" t="n">
        <v>19.05</v>
      </c>
      <c r="K36" s="25" t="n">
        <v>19.05</v>
      </c>
      <c r="L36" s="26" t="n">
        <v>11420.65</v>
      </c>
      <c r="M36" s="25" t="n">
        <v>17.85</v>
      </c>
      <c r="N36" s="25" t="n">
        <v>36.9</v>
      </c>
      <c r="O36" s="27" t="n">
        <v>1637.25</v>
      </c>
      <c r="P36" s="24" t="n">
        <v>2.56</v>
      </c>
      <c r="Q36" s="25" t="n">
        <v>39.46</v>
      </c>
      <c r="R36" s="27" t="n">
        <v>1637.25</v>
      </c>
      <c r="S36" s="24" t="n">
        <v>2.56</v>
      </c>
      <c r="T36" s="25" t="n">
        <v>42.02</v>
      </c>
      <c r="U36" s="27" t="n">
        <v>1637.25</v>
      </c>
      <c r="V36" s="24" t="n">
        <v>2.56</v>
      </c>
      <c r="W36" s="25" t="n">
        <v>44.58</v>
      </c>
      <c r="X36" s="27" t="n">
        <v>1637.25</v>
      </c>
      <c r="Y36" s="24" t="n">
        <v>2.56</v>
      </c>
      <c r="Z36" s="25" t="n">
        <v>47.14</v>
      </c>
      <c r="AA36" s="27" t="n">
        <v>1637.25</v>
      </c>
      <c r="AB36" s="24" t="n">
        <v>2.56</v>
      </c>
      <c r="AC36" s="25" t="n">
        <v>49.69</v>
      </c>
      <c r="AD36" s="26" t="n">
        <v>32572.11</v>
      </c>
      <c r="AE36" s="25" t="n">
        <v>50.31</v>
      </c>
      <c r="AF36" s="28" t="n">
        <v>100</v>
      </c>
      <c r="AG36" s="18"/>
      <c r="AH36" s="18"/>
      <c r="AI36" s="28" t="n">
        <v>100</v>
      </c>
      <c r="AJ36" s="18"/>
      <c r="AK36" s="18"/>
      <c r="AL36" s="28" t="n">
        <v>100</v>
      </c>
      <c r="AM36" s="18"/>
      <c r="AN36" s="18"/>
      <c r="AO36" s="28" t="n">
        <v>100</v>
      </c>
      <c r="AP36" s="18"/>
      <c r="AQ36" s="18"/>
      <c r="AR36" s="28" t="n">
        <v>100</v>
      </c>
      <c r="AS36" s="18"/>
      <c r="AT36" s="18"/>
      <c r="AU36" s="28" t="n">
        <v>100</v>
      </c>
      <c r="AV36" s="18"/>
      <c r="AW36" s="18"/>
      <c r="AX36" s="28" t="n">
        <v>100</v>
      </c>
      <c r="AY36" s="18"/>
      <c r="AZ36" s="18"/>
      <c r="BA36" s="28" t="n">
        <v>100</v>
      </c>
      <c r="BB36" s="18"/>
      <c r="BC36" s="18"/>
      <c r="BD36" s="28" t="n">
        <v>100</v>
      </c>
      <c r="BE36" s="18"/>
      <c r="BF36" s="18"/>
      <c r="BG36" s="28" t="n">
        <v>100</v>
      </c>
      <c r="BH36" s="18"/>
      <c r="BI36" s="18"/>
      <c r="BJ36" s="28" t="n">
        <v>100</v>
      </c>
      <c r="BK36" s="18"/>
      <c r="BL36" s="18"/>
      <c r="BM36" s="28" t="n">
        <v>100</v>
      </c>
      <c r="BN36" s="18"/>
      <c r="BO36" s="18"/>
      <c r="BP36" s="28" t="n">
        <v>100</v>
      </c>
      <c r="BQ36" s="18"/>
      <c r="BR36" s="18"/>
      <c r="BS36" s="28" t="n">
        <v>100</v>
      </c>
      <c r="BT36" s="18"/>
      <c r="BU36" s="18"/>
      <c r="BV36" s="18"/>
      <c r="BW36" s="18"/>
      <c r="BX36" s="18"/>
      <c r="BY36" s="18"/>
      <c r="BZ36" s="18"/>
      <c r="CA36" s="18"/>
      <c r="CB36" s="18"/>
      <c r="CC36" s="40"/>
      <c r="CD36" s="39"/>
      <c r="CE36" s="45"/>
      <c r="CF36" s="40"/>
      <c r="CG36" s="39"/>
      <c r="CH36" s="40"/>
      <c r="CI36" s="41"/>
      <c r="CJ36" s="41"/>
      <c r="CK36" s="40"/>
      <c r="CL36" s="41"/>
      <c r="CM36" s="41"/>
      <c r="CN36" s="40"/>
      <c r="CO36" s="46"/>
      <c r="CP36" s="42"/>
      <c r="CQ36" s="47"/>
      <c r="CR36" s="43"/>
      <c r="CS36" s="48"/>
      <c r="CT36" s="47"/>
      <c r="CU36" s="43"/>
      <c r="CV36" s="48"/>
      <c r="CW36" s="47"/>
      <c r="CX36" s="49"/>
      <c r="CY36" s="42"/>
      <c r="CZ36" s="48"/>
      <c r="DA36" s="47"/>
      <c r="DB36" s="49"/>
      <c r="DC36" s="42"/>
      <c r="DD36" s="46"/>
      <c r="DE36" s="42"/>
      <c r="DF36" s="43"/>
    </row>
    <row r="37" customFormat="false" ht="8.45" hidden="false" customHeight="true" outlineLevel="0" collapsed="false">
      <c r="A37" s="1" t="s">
        <v>93</v>
      </c>
      <c r="B37" s="37" t="n">
        <v>22</v>
      </c>
      <c r="C37" s="36" t="s">
        <v>94</v>
      </c>
      <c r="D37" s="37" t="n">
        <v>16</v>
      </c>
      <c r="E37" s="36" t="s">
        <v>95</v>
      </c>
      <c r="F37" s="36" t="s">
        <v>96</v>
      </c>
      <c r="G37" s="50" t="n">
        <v>2500</v>
      </c>
      <c r="H37" s="39" t="n">
        <v>0.03</v>
      </c>
      <c r="I37" s="41"/>
      <c r="J37" s="41"/>
      <c r="K37" s="41"/>
      <c r="L37" s="50" t="n">
        <v>2500</v>
      </c>
      <c r="M37" s="40" t="n">
        <v>100</v>
      </c>
      <c r="N37" s="40" t="n">
        <v>100</v>
      </c>
      <c r="O37" s="41"/>
      <c r="P37" s="41"/>
      <c r="Q37" s="40" t="n">
        <v>100</v>
      </c>
      <c r="R37" s="41"/>
      <c r="S37" s="41"/>
      <c r="T37" s="40" t="n">
        <v>100</v>
      </c>
      <c r="U37" s="41"/>
      <c r="V37" s="41"/>
      <c r="W37" s="40" t="n">
        <v>100</v>
      </c>
      <c r="X37" s="41"/>
      <c r="Y37" s="41"/>
      <c r="Z37" s="40" t="n">
        <v>100</v>
      </c>
      <c r="AA37" s="41"/>
      <c r="AB37" s="41"/>
      <c r="AC37" s="40" t="n">
        <v>100</v>
      </c>
      <c r="AD37" s="41"/>
      <c r="AE37" s="41"/>
      <c r="AF37" s="40" t="n">
        <v>100</v>
      </c>
      <c r="AG37" s="41"/>
      <c r="AH37" s="41"/>
      <c r="AI37" s="40" t="n">
        <v>100</v>
      </c>
      <c r="AJ37" s="41"/>
      <c r="AK37" s="41"/>
      <c r="AL37" s="40" t="n">
        <v>100</v>
      </c>
      <c r="AM37" s="41"/>
      <c r="AN37" s="41"/>
      <c r="AO37" s="40" t="n">
        <v>100</v>
      </c>
      <c r="AP37" s="41"/>
      <c r="AQ37" s="41"/>
      <c r="AR37" s="40" t="n">
        <v>100</v>
      </c>
      <c r="AS37" s="41"/>
      <c r="AT37" s="41"/>
      <c r="AU37" s="40" t="n">
        <v>100</v>
      </c>
      <c r="AV37" s="41"/>
      <c r="AW37" s="41"/>
      <c r="AX37" s="40" t="n">
        <v>100</v>
      </c>
      <c r="AY37" s="41"/>
      <c r="AZ37" s="41"/>
      <c r="BA37" s="40" t="n">
        <v>100</v>
      </c>
      <c r="BB37" s="41"/>
      <c r="BC37" s="41"/>
      <c r="BD37" s="40" t="n">
        <v>100</v>
      </c>
      <c r="BE37" s="41"/>
      <c r="BF37" s="41"/>
      <c r="BG37" s="40" t="n">
        <v>100</v>
      </c>
      <c r="BH37" s="41"/>
      <c r="BI37" s="41"/>
      <c r="BJ37" s="40" t="n">
        <v>100</v>
      </c>
      <c r="BK37" s="41"/>
      <c r="BL37" s="41"/>
      <c r="BM37" s="40" t="n">
        <v>100</v>
      </c>
      <c r="BN37" s="41"/>
      <c r="BO37" s="41"/>
      <c r="BP37" s="40" t="n">
        <v>100</v>
      </c>
      <c r="BQ37" s="41"/>
      <c r="BR37" s="41"/>
      <c r="BS37" s="40" t="n">
        <v>100</v>
      </c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0"/>
      <c r="CF37" s="41"/>
      <c r="CG37" s="41"/>
      <c r="CH37" s="40"/>
      <c r="CI37" s="41"/>
      <c r="CJ37" s="41"/>
      <c r="CK37" s="40"/>
      <c r="CL37" s="41"/>
      <c r="CM37" s="41"/>
      <c r="CN37" s="40"/>
      <c r="CO37" s="42"/>
      <c r="CP37" s="42"/>
      <c r="CQ37" s="43"/>
      <c r="CR37" s="44"/>
      <c r="CS37" s="44"/>
      <c r="CT37" s="43"/>
      <c r="CU37" s="44"/>
      <c r="CV37" s="44"/>
      <c r="CW37" s="43"/>
      <c r="CX37" s="42"/>
      <c r="CY37" s="42"/>
      <c r="CZ37" s="44"/>
      <c r="DA37" s="43"/>
      <c r="DB37" s="42"/>
      <c r="DC37" s="42"/>
      <c r="DD37" s="42"/>
      <c r="DE37" s="42"/>
      <c r="DF37" s="43"/>
    </row>
    <row r="38" customFormat="false" ht="8.45" hidden="false" customHeight="true" outlineLevel="0" collapsed="false">
      <c r="A38" s="1" t="s">
        <v>97</v>
      </c>
      <c r="B38" s="37" t="n">
        <v>23</v>
      </c>
      <c r="C38" s="36" t="s">
        <v>98</v>
      </c>
      <c r="D38" s="37" t="n">
        <v>16</v>
      </c>
      <c r="E38" s="36" t="s">
        <v>95</v>
      </c>
      <c r="F38" s="36" t="s">
        <v>96</v>
      </c>
      <c r="G38" s="50" t="n">
        <v>3000</v>
      </c>
      <c r="H38" s="39" t="n">
        <v>0.03</v>
      </c>
      <c r="I38" s="41"/>
      <c r="J38" s="41"/>
      <c r="K38" s="41"/>
      <c r="L38" s="50" t="n">
        <v>3000</v>
      </c>
      <c r="M38" s="40" t="n">
        <v>100</v>
      </c>
      <c r="N38" s="40" t="n">
        <v>100</v>
      </c>
      <c r="O38" s="41"/>
      <c r="P38" s="41"/>
      <c r="Q38" s="40" t="n">
        <v>100</v>
      </c>
      <c r="R38" s="41"/>
      <c r="S38" s="41"/>
      <c r="T38" s="40" t="n">
        <v>100</v>
      </c>
      <c r="U38" s="41"/>
      <c r="V38" s="41"/>
      <c r="W38" s="40" t="n">
        <v>100</v>
      </c>
      <c r="X38" s="41"/>
      <c r="Y38" s="41"/>
      <c r="Z38" s="40" t="n">
        <v>100</v>
      </c>
      <c r="AA38" s="41"/>
      <c r="AB38" s="41"/>
      <c r="AC38" s="40" t="n">
        <v>100</v>
      </c>
      <c r="AD38" s="41"/>
      <c r="AE38" s="41"/>
      <c r="AF38" s="40" t="n">
        <v>100</v>
      </c>
      <c r="AG38" s="41"/>
      <c r="AH38" s="41"/>
      <c r="AI38" s="40" t="n">
        <v>100</v>
      </c>
      <c r="AJ38" s="41"/>
      <c r="AK38" s="41"/>
      <c r="AL38" s="40" t="n">
        <v>100</v>
      </c>
      <c r="AM38" s="41"/>
      <c r="AN38" s="41"/>
      <c r="AO38" s="40" t="n">
        <v>100</v>
      </c>
      <c r="AP38" s="41"/>
      <c r="AQ38" s="41"/>
      <c r="AR38" s="40" t="n">
        <v>100</v>
      </c>
      <c r="AS38" s="41"/>
      <c r="AT38" s="41"/>
      <c r="AU38" s="40" t="n">
        <v>100</v>
      </c>
      <c r="AV38" s="41"/>
      <c r="AW38" s="41"/>
      <c r="AX38" s="40" t="n">
        <v>100</v>
      </c>
      <c r="AY38" s="41"/>
      <c r="AZ38" s="41"/>
      <c r="BA38" s="40" t="n">
        <v>100</v>
      </c>
      <c r="BB38" s="41"/>
      <c r="BC38" s="41"/>
      <c r="BD38" s="40" t="n">
        <v>100</v>
      </c>
      <c r="BE38" s="41"/>
      <c r="BF38" s="41"/>
      <c r="BG38" s="40" t="n">
        <v>100</v>
      </c>
      <c r="BH38" s="41"/>
      <c r="BI38" s="41"/>
      <c r="BJ38" s="40" t="n">
        <v>100</v>
      </c>
      <c r="BK38" s="41"/>
      <c r="BL38" s="41"/>
      <c r="BM38" s="40" t="n">
        <v>100</v>
      </c>
      <c r="BN38" s="41"/>
      <c r="BO38" s="41"/>
      <c r="BP38" s="40" t="n">
        <v>100</v>
      </c>
      <c r="BQ38" s="41"/>
      <c r="BR38" s="41"/>
      <c r="BS38" s="40" t="n">
        <v>100</v>
      </c>
      <c r="BT38" s="41"/>
      <c r="BU38" s="41"/>
      <c r="BV38" s="41"/>
      <c r="BW38" s="41"/>
      <c r="BX38" s="41"/>
      <c r="BY38" s="41"/>
      <c r="BZ38" s="41"/>
      <c r="CA38" s="41"/>
      <c r="CB38" s="41"/>
      <c r="CC38" s="26"/>
      <c r="CD38" s="24"/>
      <c r="CE38" s="25"/>
      <c r="CF38" s="26"/>
      <c r="CG38" s="24"/>
      <c r="CH38" s="28"/>
      <c r="CI38" s="18"/>
      <c r="CJ38" s="18"/>
      <c r="CK38" s="28"/>
      <c r="CL38" s="18"/>
      <c r="CM38" s="18"/>
      <c r="CN38" s="28"/>
      <c r="CO38" s="29"/>
      <c r="CP38" s="13"/>
      <c r="CQ38" s="30"/>
      <c r="CR38" s="56"/>
      <c r="CS38" s="32"/>
      <c r="CT38" s="30"/>
      <c r="CU38" s="56"/>
      <c r="CV38" s="32"/>
      <c r="CW38" s="30"/>
      <c r="CX38" s="57"/>
      <c r="CY38" s="13"/>
      <c r="CZ38" s="32"/>
      <c r="DA38" s="30"/>
      <c r="DB38" s="57"/>
      <c r="DC38" s="13"/>
      <c r="DD38" s="29"/>
      <c r="DE38" s="13"/>
      <c r="DF38" s="34"/>
    </row>
    <row r="39" customFormat="false" ht="8.45" hidden="false" customHeight="true" outlineLevel="0" collapsed="false">
      <c r="A39" s="1" t="s">
        <v>99</v>
      </c>
      <c r="B39" s="37" t="n">
        <v>24</v>
      </c>
      <c r="C39" s="36" t="s">
        <v>100</v>
      </c>
      <c r="D39" s="37" t="n">
        <v>16</v>
      </c>
      <c r="E39" s="36" t="s">
        <v>95</v>
      </c>
      <c r="F39" s="36" t="s">
        <v>96</v>
      </c>
      <c r="G39" s="40" t="n">
        <v>800</v>
      </c>
      <c r="H39" s="39" t="n">
        <v>0.01</v>
      </c>
      <c r="I39" s="41"/>
      <c r="J39" s="41"/>
      <c r="K39" s="41"/>
      <c r="L39" s="40" t="n">
        <v>800</v>
      </c>
      <c r="M39" s="40" t="n">
        <v>100</v>
      </c>
      <c r="N39" s="40" t="n">
        <v>100</v>
      </c>
      <c r="O39" s="41"/>
      <c r="P39" s="41"/>
      <c r="Q39" s="40" t="n">
        <v>100</v>
      </c>
      <c r="R39" s="41"/>
      <c r="S39" s="41"/>
      <c r="T39" s="40" t="n">
        <v>100</v>
      </c>
      <c r="U39" s="41"/>
      <c r="V39" s="41"/>
      <c r="W39" s="40" t="n">
        <v>100</v>
      </c>
      <c r="X39" s="41"/>
      <c r="Y39" s="41"/>
      <c r="Z39" s="40" t="n">
        <v>100</v>
      </c>
      <c r="AA39" s="41"/>
      <c r="AB39" s="41"/>
      <c r="AC39" s="40" t="n">
        <v>100</v>
      </c>
      <c r="AD39" s="41"/>
      <c r="AE39" s="41"/>
      <c r="AF39" s="40" t="n">
        <v>100</v>
      </c>
      <c r="AG39" s="41"/>
      <c r="AH39" s="41"/>
      <c r="AI39" s="40" t="n">
        <v>100</v>
      </c>
      <c r="AJ39" s="41"/>
      <c r="AK39" s="41"/>
      <c r="AL39" s="40" t="n">
        <v>100</v>
      </c>
      <c r="AM39" s="41"/>
      <c r="AN39" s="41"/>
      <c r="AO39" s="40" t="n">
        <v>100</v>
      </c>
      <c r="AP39" s="41"/>
      <c r="AQ39" s="41"/>
      <c r="AR39" s="40" t="n">
        <v>100</v>
      </c>
      <c r="AS39" s="41"/>
      <c r="AT39" s="41"/>
      <c r="AU39" s="40" t="n">
        <v>100</v>
      </c>
      <c r="AV39" s="41"/>
      <c r="AW39" s="41"/>
      <c r="AX39" s="40" t="n">
        <v>100</v>
      </c>
      <c r="AY39" s="41"/>
      <c r="AZ39" s="41"/>
      <c r="BA39" s="40" t="n">
        <v>100</v>
      </c>
      <c r="BB39" s="41"/>
      <c r="BC39" s="41"/>
      <c r="BD39" s="40" t="n">
        <v>100</v>
      </c>
      <c r="BE39" s="41"/>
      <c r="BF39" s="41"/>
      <c r="BG39" s="40" t="n">
        <v>100</v>
      </c>
      <c r="BH39" s="41"/>
      <c r="BI39" s="41"/>
      <c r="BJ39" s="40" t="n">
        <v>100</v>
      </c>
      <c r="BK39" s="41"/>
      <c r="BL39" s="41"/>
      <c r="BM39" s="40" t="n">
        <v>100</v>
      </c>
      <c r="BN39" s="41"/>
      <c r="BO39" s="41"/>
      <c r="BP39" s="40" t="n">
        <v>100</v>
      </c>
      <c r="BQ39" s="41"/>
      <c r="BR39" s="41"/>
      <c r="BS39" s="40" t="n">
        <v>100</v>
      </c>
      <c r="BT39" s="41"/>
      <c r="BU39" s="41"/>
      <c r="BV39" s="41"/>
      <c r="BW39" s="41"/>
      <c r="BX39" s="41"/>
      <c r="BY39" s="41"/>
      <c r="BZ39" s="41"/>
      <c r="CA39" s="41"/>
      <c r="CB39" s="41"/>
      <c r="CC39" s="26"/>
      <c r="CD39" s="24"/>
      <c r="CE39" s="25"/>
      <c r="CF39" s="26"/>
      <c r="CG39" s="24"/>
      <c r="CH39" s="28"/>
      <c r="CI39" s="18"/>
      <c r="CJ39" s="18"/>
      <c r="CK39" s="28"/>
      <c r="CL39" s="18"/>
      <c r="CM39" s="18"/>
      <c r="CN39" s="28"/>
      <c r="CO39" s="29"/>
      <c r="CP39" s="13"/>
      <c r="CQ39" s="30"/>
      <c r="CR39" s="56"/>
      <c r="CS39" s="32"/>
      <c r="CT39" s="30"/>
      <c r="CU39" s="56"/>
      <c r="CV39" s="32"/>
      <c r="CW39" s="30"/>
      <c r="CX39" s="57"/>
      <c r="CY39" s="13"/>
      <c r="CZ39" s="32"/>
      <c r="DA39" s="30"/>
      <c r="DB39" s="57"/>
      <c r="DC39" s="13"/>
      <c r="DD39" s="29"/>
      <c r="DE39" s="13"/>
      <c r="DF39" s="34"/>
    </row>
    <row r="40" customFormat="false" ht="8.45" hidden="false" customHeight="true" outlineLevel="0" collapsed="false">
      <c r="A40" s="1" t="s">
        <v>101</v>
      </c>
      <c r="B40" s="37" t="n">
        <v>25</v>
      </c>
      <c r="C40" s="36" t="s">
        <v>102</v>
      </c>
      <c r="D40" s="55" t="n">
        <v>169</v>
      </c>
      <c r="E40" s="36" t="s">
        <v>73</v>
      </c>
      <c r="F40" s="36" t="s">
        <v>92</v>
      </c>
      <c r="G40" s="38" t="n">
        <v>13098</v>
      </c>
      <c r="H40" s="39" t="n">
        <v>0.13</v>
      </c>
      <c r="I40" s="50" t="n">
        <v>1637.25</v>
      </c>
      <c r="J40" s="45" t="n">
        <v>12.5</v>
      </c>
      <c r="K40" s="45" t="n">
        <v>12.5</v>
      </c>
      <c r="L40" s="50" t="n">
        <v>1637.25</v>
      </c>
      <c r="M40" s="45" t="n">
        <v>12.5</v>
      </c>
      <c r="N40" s="45" t="n">
        <v>25</v>
      </c>
      <c r="O40" s="50" t="n">
        <v>1637.25</v>
      </c>
      <c r="P40" s="45" t="n">
        <v>12.5</v>
      </c>
      <c r="Q40" s="45" t="n">
        <v>37.5</v>
      </c>
      <c r="R40" s="50" t="n">
        <v>1637.25</v>
      </c>
      <c r="S40" s="45" t="n">
        <v>12.5</v>
      </c>
      <c r="T40" s="45" t="n">
        <v>50</v>
      </c>
      <c r="U40" s="50" t="n">
        <v>1637.25</v>
      </c>
      <c r="V40" s="45" t="n">
        <v>12.5</v>
      </c>
      <c r="W40" s="45" t="n">
        <v>62.5</v>
      </c>
      <c r="X40" s="50" t="n">
        <v>1637.25</v>
      </c>
      <c r="Y40" s="45" t="n">
        <v>12.5</v>
      </c>
      <c r="Z40" s="45" t="n">
        <v>75</v>
      </c>
      <c r="AA40" s="50" t="n">
        <v>1637.25</v>
      </c>
      <c r="AB40" s="45" t="n">
        <v>12.5</v>
      </c>
      <c r="AC40" s="45" t="n">
        <v>87.5</v>
      </c>
      <c r="AD40" s="50" t="n">
        <v>1637.25</v>
      </c>
      <c r="AE40" s="45" t="n">
        <v>12.5</v>
      </c>
      <c r="AF40" s="40" t="n">
        <v>100</v>
      </c>
      <c r="AG40" s="41"/>
      <c r="AH40" s="41"/>
      <c r="AI40" s="40" t="n">
        <v>100</v>
      </c>
      <c r="AJ40" s="41"/>
      <c r="AK40" s="41"/>
      <c r="AL40" s="40" t="n">
        <v>100</v>
      </c>
      <c r="AM40" s="41"/>
      <c r="AN40" s="41"/>
      <c r="AO40" s="40" t="n">
        <v>100</v>
      </c>
      <c r="AP40" s="41"/>
      <c r="AQ40" s="41"/>
      <c r="AR40" s="40" t="n">
        <v>100</v>
      </c>
      <c r="AS40" s="41"/>
      <c r="AT40" s="41"/>
      <c r="AU40" s="40" t="n">
        <v>100</v>
      </c>
      <c r="AV40" s="41"/>
      <c r="AW40" s="41"/>
      <c r="AX40" s="40" t="n">
        <v>100</v>
      </c>
      <c r="AY40" s="41"/>
      <c r="AZ40" s="41"/>
      <c r="BA40" s="40" t="n">
        <v>100</v>
      </c>
      <c r="BB40" s="41"/>
      <c r="BC40" s="41"/>
      <c r="BD40" s="40" t="n">
        <v>100</v>
      </c>
      <c r="BE40" s="41"/>
      <c r="BF40" s="41"/>
      <c r="BG40" s="40" t="n">
        <v>100</v>
      </c>
      <c r="BH40" s="41"/>
      <c r="BI40" s="41"/>
      <c r="BJ40" s="40" t="n">
        <v>100</v>
      </c>
      <c r="BK40" s="41"/>
      <c r="BL40" s="41"/>
      <c r="BM40" s="40" t="n">
        <v>100</v>
      </c>
      <c r="BN40" s="41"/>
      <c r="BO40" s="41"/>
      <c r="BP40" s="40" t="n">
        <v>100</v>
      </c>
      <c r="BQ40" s="41"/>
      <c r="BR40" s="41"/>
      <c r="BS40" s="40" t="n">
        <v>100</v>
      </c>
      <c r="BT40" s="41"/>
      <c r="BU40" s="41"/>
      <c r="BV40" s="41"/>
      <c r="BW40" s="41"/>
      <c r="BX40" s="41"/>
      <c r="BY40" s="41"/>
      <c r="BZ40" s="41"/>
      <c r="CA40" s="41"/>
      <c r="CB40" s="41"/>
      <c r="CC40" s="50"/>
      <c r="CD40" s="39"/>
      <c r="CE40" s="45"/>
      <c r="CF40" s="50"/>
      <c r="CG40" s="39"/>
      <c r="CH40" s="40"/>
      <c r="CI40" s="41"/>
      <c r="CJ40" s="41"/>
      <c r="CK40" s="40"/>
      <c r="CL40" s="41"/>
      <c r="CM40" s="41"/>
      <c r="CN40" s="40"/>
      <c r="CO40" s="46"/>
      <c r="CP40" s="42"/>
      <c r="CQ40" s="47"/>
      <c r="CR40" s="51"/>
      <c r="CS40" s="48"/>
      <c r="CT40" s="47"/>
      <c r="CU40" s="51"/>
      <c r="CV40" s="48"/>
      <c r="CW40" s="47"/>
      <c r="CX40" s="52"/>
      <c r="CY40" s="42"/>
      <c r="CZ40" s="48"/>
      <c r="DA40" s="47"/>
      <c r="DB40" s="52"/>
      <c r="DC40" s="42"/>
      <c r="DD40" s="46"/>
      <c r="DE40" s="42"/>
      <c r="DF40" s="43"/>
    </row>
    <row r="41" customFormat="false" ht="8.45" hidden="false" customHeight="true" outlineLevel="0" collapsed="false">
      <c r="A41" s="1" t="s">
        <v>103</v>
      </c>
      <c r="B41" s="37" t="n">
        <v>26</v>
      </c>
      <c r="C41" s="36" t="s">
        <v>104</v>
      </c>
      <c r="D41" s="55" t="n">
        <v>169</v>
      </c>
      <c r="E41" s="36" t="s">
        <v>73</v>
      </c>
      <c r="F41" s="36" t="s">
        <v>92</v>
      </c>
      <c r="G41" s="50" t="n">
        <v>2000</v>
      </c>
      <c r="H41" s="39" t="n">
        <v>0.02</v>
      </c>
      <c r="I41" s="50" t="n">
        <v>1000</v>
      </c>
      <c r="J41" s="45" t="n">
        <v>50</v>
      </c>
      <c r="K41" s="45" t="n">
        <v>50</v>
      </c>
      <c r="L41" s="41"/>
      <c r="M41" s="41"/>
      <c r="N41" s="45" t="n">
        <v>50</v>
      </c>
      <c r="O41" s="41"/>
      <c r="P41" s="41"/>
      <c r="Q41" s="45" t="n">
        <v>50</v>
      </c>
      <c r="R41" s="41"/>
      <c r="S41" s="41"/>
      <c r="T41" s="45" t="n">
        <v>50</v>
      </c>
      <c r="U41" s="41"/>
      <c r="V41" s="41"/>
      <c r="W41" s="45" t="n">
        <v>50</v>
      </c>
      <c r="X41" s="41"/>
      <c r="Y41" s="41"/>
      <c r="Z41" s="45" t="n">
        <v>50</v>
      </c>
      <c r="AA41" s="41"/>
      <c r="AB41" s="41"/>
      <c r="AC41" s="45" t="n">
        <v>50</v>
      </c>
      <c r="AD41" s="50" t="n">
        <v>1000</v>
      </c>
      <c r="AE41" s="45" t="n">
        <v>50</v>
      </c>
      <c r="AF41" s="40" t="n">
        <v>100</v>
      </c>
      <c r="AG41" s="41"/>
      <c r="AH41" s="41"/>
      <c r="AI41" s="40" t="n">
        <v>100</v>
      </c>
      <c r="AJ41" s="41"/>
      <c r="AK41" s="41"/>
      <c r="AL41" s="40" t="n">
        <v>100</v>
      </c>
      <c r="AM41" s="41"/>
      <c r="AN41" s="41"/>
      <c r="AO41" s="40" t="n">
        <v>100</v>
      </c>
      <c r="AP41" s="41"/>
      <c r="AQ41" s="41"/>
      <c r="AR41" s="40" t="n">
        <v>100</v>
      </c>
      <c r="AS41" s="41"/>
      <c r="AT41" s="41"/>
      <c r="AU41" s="40" t="n">
        <v>100</v>
      </c>
      <c r="AV41" s="41"/>
      <c r="AW41" s="41"/>
      <c r="AX41" s="40" t="n">
        <v>100</v>
      </c>
      <c r="AY41" s="41"/>
      <c r="AZ41" s="41"/>
      <c r="BA41" s="40" t="n">
        <v>100</v>
      </c>
      <c r="BB41" s="41"/>
      <c r="BC41" s="41"/>
      <c r="BD41" s="40" t="n">
        <v>100</v>
      </c>
      <c r="BE41" s="41"/>
      <c r="BF41" s="41"/>
      <c r="BG41" s="40" t="n">
        <v>100</v>
      </c>
      <c r="BH41" s="41"/>
      <c r="BI41" s="41"/>
      <c r="BJ41" s="40" t="n">
        <v>100</v>
      </c>
      <c r="BK41" s="41"/>
      <c r="BL41" s="41"/>
      <c r="BM41" s="40" t="n">
        <v>100</v>
      </c>
      <c r="BN41" s="41"/>
      <c r="BO41" s="41"/>
      <c r="BP41" s="40" t="n">
        <v>100</v>
      </c>
      <c r="BQ41" s="41"/>
      <c r="BR41" s="41"/>
      <c r="BS41" s="40" t="n">
        <v>100</v>
      </c>
      <c r="BT41" s="41"/>
      <c r="BU41" s="41"/>
      <c r="BV41" s="41"/>
      <c r="BW41" s="41"/>
      <c r="BX41" s="41"/>
      <c r="BY41" s="41"/>
      <c r="BZ41" s="41"/>
      <c r="CA41" s="41"/>
      <c r="CB41" s="41"/>
      <c r="CC41" s="50"/>
      <c r="CD41" s="39"/>
      <c r="CE41" s="45"/>
      <c r="CF41" s="50"/>
      <c r="CG41" s="39"/>
      <c r="CH41" s="40"/>
      <c r="CI41" s="41"/>
      <c r="CJ41" s="41"/>
      <c r="CK41" s="40"/>
      <c r="CL41" s="41"/>
      <c r="CM41" s="41"/>
      <c r="CN41" s="40"/>
      <c r="CO41" s="46"/>
      <c r="CP41" s="42"/>
      <c r="CQ41" s="47"/>
      <c r="CR41" s="51"/>
      <c r="CS41" s="48"/>
      <c r="CT41" s="47"/>
      <c r="CU41" s="51"/>
      <c r="CV41" s="48"/>
      <c r="CW41" s="47"/>
      <c r="CX41" s="52"/>
      <c r="CY41" s="42"/>
      <c r="CZ41" s="48"/>
      <c r="DA41" s="47"/>
      <c r="DB41" s="52"/>
      <c r="DC41" s="42"/>
      <c r="DD41" s="46"/>
      <c r="DE41" s="42"/>
      <c r="DF41" s="43"/>
    </row>
    <row r="42" customFormat="false" ht="8.45" hidden="false" customHeight="true" outlineLevel="0" collapsed="false">
      <c r="A42" s="1" t="s">
        <v>105</v>
      </c>
      <c r="B42" s="54" t="n">
        <v>27</v>
      </c>
      <c r="C42" s="21" t="s">
        <v>106</v>
      </c>
      <c r="D42" s="54" t="n">
        <v>15</v>
      </c>
      <c r="E42" s="21" t="s">
        <v>107</v>
      </c>
      <c r="F42" s="21" t="s">
        <v>108</v>
      </c>
      <c r="G42" s="26" t="n">
        <v>29934.86</v>
      </c>
      <c r="H42" s="24" t="n">
        <v>0.3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26" t="n">
        <v>29934.86</v>
      </c>
      <c r="AE42" s="28" t="n">
        <v>100</v>
      </c>
      <c r="AF42" s="28" t="n">
        <v>100</v>
      </c>
      <c r="AG42" s="18"/>
      <c r="AH42" s="18"/>
      <c r="AI42" s="28" t="n">
        <v>100</v>
      </c>
      <c r="AJ42" s="18"/>
      <c r="AK42" s="18"/>
      <c r="AL42" s="28" t="n">
        <v>100</v>
      </c>
      <c r="AM42" s="18"/>
      <c r="AN42" s="18"/>
      <c r="AO42" s="28" t="n">
        <v>100</v>
      </c>
      <c r="AP42" s="18"/>
      <c r="AQ42" s="18"/>
      <c r="AR42" s="28" t="n">
        <v>100</v>
      </c>
      <c r="AS42" s="18"/>
      <c r="AT42" s="18"/>
      <c r="AU42" s="28" t="n">
        <v>100</v>
      </c>
      <c r="AV42" s="18"/>
      <c r="AW42" s="18"/>
      <c r="AX42" s="28" t="n">
        <v>100</v>
      </c>
      <c r="AY42" s="18"/>
      <c r="AZ42" s="18"/>
      <c r="BA42" s="28" t="n">
        <v>100</v>
      </c>
      <c r="BB42" s="18"/>
      <c r="BC42" s="18"/>
      <c r="BD42" s="28" t="n">
        <v>100</v>
      </c>
      <c r="BE42" s="18"/>
      <c r="BF42" s="18"/>
      <c r="BG42" s="28" t="n">
        <v>100</v>
      </c>
      <c r="BH42" s="18"/>
      <c r="BI42" s="18"/>
      <c r="BJ42" s="28" t="n">
        <v>100</v>
      </c>
      <c r="BK42" s="18"/>
      <c r="BL42" s="18"/>
      <c r="BM42" s="28" t="n">
        <v>100</v>
      </c>
      <c r="BN42" s="18"/>
      <c r="BO42" s="18"/>
      <c r="BP42" s="28" t="n">
        <v>100</v>
      </c>
      <c r="BQ42" s="18"/>
      <c r="BR42" s="18"/>
      <c r="BS42" s="28" t="n">
        <v>100</v>
      </c>
      <c r="BT42" s="18"/>
      <c r="BU42" s="18"/>
      <c r="BV42" s="18"/>
      <c r="BW42" s="18"/>
      <c r="BX42" s="18"/>
      <c r="BY42" s="18"/>
      <c r="BZ42" s="18"/>
      <c r="CA42" s="18"/>
      <c r="CB42" s="18"/>
      <c r="CC42" s="50"/>
      <c r="CD42" s="39"/>
      <c r="CE42" s="45"/>
      <c r="CF42" s="50"/>
      <c r="CG42" s="39"/>
      <c r="CH42" s="40"/>
      <c r="CI42" s="41"/>
      <c r="CJ42" s="41"/>
      <c r="CK42" s="40"/>
      <c r="CL42" s="41"/>
      <c r="CM42" s="41"/>
      <c r="CN42" s="40"/>
      <c r="CO42" s="46"/>
      <c r="CP42" s="42"/>
      <c r="CQ42" s="47"/>
      <c r="CR42" s="51"/>
      <c r="CS42" s="48"/>
      <c r="CT42" s="47"/>
      <c r="CU42" s="51"/>
      <c r="CV42" s="48"/>
      <c r="CW42" s="47"/>
      <c r="CX42" s="52"/>
      <c r="CY42" s="42"/>
      <c r="CZ42" s="48"/>
      <c r="DA42" s="47"/>
      <c r="DB42" s="52"/>
      <c r="DC42" s="42"/>
      <c r="DD42" s="46"/>
      <c r="DE42" s="42"/>
      <c r="DF42" s="43"/>
    </row>
    <row r="43" customFormat="false" ht="8.45" hidden="false" customHeight="true" outlineLevel="0" collapsed="false">
      <c r="A43" s="1" t="s">
        <v>109</v>
      </c>
      <c r="B43" s="37" t="n">
        <v>28</v>
      </c>
      <c r="C43" s="36" t="s">
        <v>110</v>
      </c>
      <c r="D43" s="37" t="n">
        <v>15</v>
      </c>
      <c r="E43" s="36" t="s">
        <v>107</v>
      </c>
      <c r="F43" s="36" t="s">
        <v>108</v>
      </c>
      <c r="G43" s="50" t="n">
        <v>7545.08</v>
      </c>
      <c r="H43" s="39" t="n">
        <v>0.08</v>
      </c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50" t="n">
        <v>7545.08</v>
      </c>
      <c r="AE43" s="40" t="n">
        <v>100</v>
      </c>
      <c r="AF43" s="40" t="n">
        <v>100</v>
      </c>
      <c r="AG43" s="41"/>
      <c r="AH43" s="41"/>
      <c r="AI43" s="40" t="n">
        <v>100</v>
      </c>
      <c r="AJ43" s="41"/>
      <c r="AK43" s="41"/>
      <c r="AL43" s="40" t="n">
        <v>100</v>
      </c>
      <c r="AM43" s="41"/>
      <c r="AN43" s="41"/>
      <c r="AO43" s="40" t="n">
        <v>100</v>
      </c>
      <c r="AP43" s="41"/>
      <c r="AQ43" s="41"/>
      <c r="AR43" s="40" t="n">
        <v>100</v>
      </c>
      <c r="AS43" s="41"/>
      <c r="AT43" s="41"/>
      <c r="AU43" s="40" t="n">
        <v>100</v>
      </c>
      <c r="AV43" s="41"/>
      <c r="AW43" s="41"/>
      <c r="AX43" s="40" t="n">
        <v>100</v>
      </c>
      <c r="AY43" s="41"/>
      <c r="AZ43" s="41"/>
      <c r="BA43" s="40" t="n">
        <v>100</v>
      </c>
      <c r="BB43" s="41"/>
      <c r="BC43" s="41"/>
      <c r="BD43" s="40" t="n">
        <v>100</v>
      </c>
      <c r="BE43" s="41"/>
      <c r="BF43" s="41"/>
      <c r="BG43" s="40" t="n">
        <v>100</v>
      </c>
      <c r="BH43" s="41"/>
      <c r="BI43" s="41"/>
      <c r="BJ43" s="40" t="n">
        <v>100</v>
      </c>
      <c r="BK43" s="41"/>
      <c r="BL43" s="41"/>
      <c r="BM43" s="40" t="n">
        <v>100</v>
      </c>
      <c r="BN43" s="41"/>
      <c r="BO43" s="41"/>
      <c r="BP43" s="40" t="n">
        <v>100</v>
      </c>
      <c r="BQ43" s="41"/>
      <c r="BR43" s="41"/>
      <c r="BS43" s="40" t="n">
        <v>100</v>
      </c>
      <c r="BT43" s="41"/>
      <c r="BU43" s="41"/>
      <c r="BV43" s="41"/>
      <c r="BW43" s="41"/>
      <c r="BX43" s="41"/>
      <c r="BY43" s="41"/>
      <c r="BZ43" s="41"/>
      <c r="CA43" s="41"/>
      <c r="CB43" s="41"/>
      <c r="CC43" s="50"/>
      <c r="CD43" s="39"/>
      <c r="CE43" s="45"/>
      <c r="CF43" s="50"/>
      <c r="CG43" s="39"/>
      <c r="CH43" s="40"/>
      <c r="CI43" s="41"/>
      <c r="CJ43" s="41"/>
      <c r="CK43" s="40"/>
      <c r="CL43" s="41"/>
      <c r="CM43" s="41"/>
      <c r="CN43" s="40"/>
      <c r="CO43" s="46"/>
      <c r="CP43" s="42"/>
      <c r="CQ43" s="47"/>
      <c r="CR43" s="51"/>
      <c r="CS43" s="48"/>
      <c r="CT43" s="47"/>
      <c r="CU43" s="51"/>
      <c r="CV43" s="48"/>
      <c r="CW43" s="47"/>
      <c r="CX43" s="52"/>
      <c r="CY43" s="42"/>
      <c r="CZ43" s="48"/>
      <c r="DA43" s="47"/>
      <c r="DB43" s="52"/>
      <c r="DC43" s="42"/>
      <c r="DD43" s="46"/>
      <c r="DE43" s="42"/>
      <c r="DF43" s="43"/>
    </row>
    <row r="44" customFormat="false" ht="8.45" hidden="false" customHeight="true" outlineLevel="0" collapsed="false">
      <c r="A44" s="1" t="s">
        <v>111</v>
      </c>
      <c r="B44" s="37" t="n">
        <v>29</v>
      </c>
      <c r="C44" s="36" t="s">
        <v>112</v>
      </c>
      <c r="D44" s="37" t="n">
        <v>15</v>
      </c>
      <c r="E44" s="36" t="s">
        <v>107</v>
      </c>
      <c r="F44" s="36" t="s">
        <v>108</v>
      </c>
      <c r="G44" s="50" t="n">
        <v>2783.53</v>
      </c>
      <c r="H44" s="39" t="n">
        <v>0.03</v>
      </c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50" t="n">
        <v>2783.53</v>
      </c>
      <c r="AE44" s="40" t="n">
        <v>100</v>
      </c>
      <c r="AF44" s="40" t="n">
        <v>100</v>
      </c>
      <c r="AG44" s="41"/>
      <c r="AH44" s="41"/>
      <c r="AI44" s="40" t="n">
        <v>100</v>
      </c>
      <c r="AJ44" s="41"/>
      <c r="AK44" s="41"/>
      <c r="AL44" s="40" t="n">
        <v>100</v>
      </c>
      <c r="AM44" s="41"/>
      <c r="AN44" s="41"/>
      <c r="AO44" s="40" t="n">
        <v>100</v>
      </c>
      <c r="AP44" s="41"/>
      <c r="AQ44" s="41"/>
      <c r="AR44" s="40" t="n">
        <v>100</v>
      </c>
      <c r="AS44" s="41"/>
      <c r="AT44" s="41"/>
      <c r="AU44" s="40" t="n">
        <v>100</v>
      </c>
      <c r="AV44" s="41"/>
      <c r="AW44" s="41"/>
      <c r="AX44" s="40" t="n">
        <v>100</v>
      </c>
      <c r="AY44" s="41"/>
      <c r="AZ44" s="41"/>
      <c r="BA44" s="40" t="n">
        <v>100</v>
      </c>
      <c r="BB44" s="41"/>
      <c r="BC44" s="41"/>
      <c r="BD44" s="40" t="n">
        <v>100</v>
      </c>
      <c r="BE44" s="41"/>
      <c r="BF44" s="41"/>
      <c r="BG44" s="40" t="n">
        <v>100</v>
      </c>
      <c r="BH44" s="41"/>
      <c r="BI44" s="41"/>
      <c r="BJ44" s="40" t="n">
        <v>100</v>
      </c>
      <c r="BK44" s="41"/>
      <c r="BL44" s="41"/>
      <c r="BM44" s="40" t="n">
        <v>100</v>
      </c>
      <c r="BN44" s="41"/>
      <c r="BO44" s="41"/>
      <c r="BP44" s="40" t="n">
        <v>100</v>
      </c>
      <c r="BQ44" s="41"/>
      <c r="BR44" s="41"/>
      <c r="BS44" s="40" t="n">
        <v>100</v>
      </c>
      <c r="BT44" s="41"/>
      <c r="BU44" s="41"/>
      <c r="BV44" s="41"/>
      <c r="BW44" s="41"/>
      <c r="BX44" s="41"/>
      <c r="BY44" s="41"/>
      <c r="BZ44" s="41"/>
      <c r="CA44" s="41"/>
      <c r="CB44" s="41"/>
      <c r="CC44" s="38"/>
      <c r="CD44" s="39"/>
      <c r="CE44" s="45"/>
      <c r="CF44" s="50"/>
      <c r="CG44" s="39"/>
      <c r="CH44" s="40"/>
      <c r="CI44" s="41"/>
      <c r="CJ44" s="41"/>
      <c r="CK44" s="40"/>
      <c r="CL44" s="41"/>
      <c r="CM44" s="41"/>
      <c r="CN44" s="40"/>
      <c r="CO44" s="46"/>
      <c r="CP44" s="42"/>
      <c r="CQ44" s="47"/>
      <c r="CR44" s="51"/>
      <c r="CS44" s="48"/>
      <c r="CT44" s="47"/>
      <c r="CU44" s="51"/>
      <c r="CV44" s="48"/>
      <c r="CW44" s="47"/>
      <c r="CX44" s="52"/>
      <c r="CY44" s="42"/>
      <c r="CZ44" s="48"/>
      <c r="DA44" s="47"/>
      <c r="DB44" s="52"/>
      <c r="DC44" s="42"/>
      <c r="DD44" s="46"/>
      <c r="DE44" s="42"/>
      <c r="DF44" s="43"/>
    </row>
    <row r="45" customFormat="false" ht="8.45" hidden="false" customHeight="true" outlineLevel="0" collapsed="false">
      <c r="A45" s="1" t="s">
        <v>113</v>
      </c>
      <c r="B45" s="37" t="n">
        <v>30</v>
      </c>
      <c r="C45" s="36" t="s">
        <v>114</v>
      </c>
      <c r="D45" s="37" t="n">
        <v>15</v>
      </c>
      <c r="E45" s="36" t="s">
        <v>107</v>
      </c>
      <c r="F45" s="36" t="s">
        <v>108</v>
      </c>
      <c r="G45" s="50" t="n">
        <v>3506.67</v>
      </c>
      <c r="H45" s="39" t="n">
        <v>0.04</v>
      </c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50" t="n">
        <v>3506.67</v>
      </c>
      <c r="AE45" s="40" t="n">
        <v>100</v>
      </c>
      <c r="AF45" s="40" t="n">
        <v>100</v>
      </c>
      <c r="AG45" s="41"/>
      <c r="AH45" s="41"/>
      <c r="AI45" s="40" t="n">
        <v>100</v>
      </c>
      <c r="AJ45" s="41"/>
      <c r="AK45" s="41"/>
      <c r="AL45" s="40" t="n">
        <v>100</v>
      </c>
      <c r="AM45" s="41"/>
      <c r="AN45" s="41"/>
      <c r="AO45" s="40" t="n">
        <v>100</v>
      </c>
      <c r="AP45" s="41"/>
      <c r="AQ45" s="41"/>
      <c r="AR45" s="40" t="n">
        <v>100</v>
      </c>
      <c r="AS45" s="41"/>
      <c r="AT45" s="41"/>
      <c r="AU45" s="40" t="n">
        <v>100</v>
      </c>
      <c r="AV45" s="41"/>
      <c r="AW45" s="41"/>
      <c r="AX45" s="40" t="n">
        <v>100</v>
      </c>
      <c r="AY45" s="41"/>
      <c r="AZ45" s="41"/>
      <c r="BA45" s="40" t="n">
        <v>100</v>
      </c>
      <c r="BB45" s="41"/>
      <c r="BC45" s="41"/>
      <c r="BD45" s="40" t="n">
        <v>100</v>
      </c>
      <c r="BE45" s="41"/>
      <c r="BF45" s="41"/>
      <c r="BG45" s="40" t="n">
        <v>100</v>
      </c>
      <c r="BH45" s="41"/>
      <c r="BI45" s="41"/>
      <c r="BJ45" s="40" t="n">
        <v>100</v>
      </c>
      <c r="BK45" s="41"/>
      <c r="BL45" s="41"/>
      <c r="BM45" s="40" t="n">
        <v>100</v>
      </c>
      <c r="BN45" s="41"/>
      <c r="BO45" s="41"/>
      <c r="BP45" s="40" t="n">
        <v>100</v>
      </c>
      <c r="BQ45" s="41"/>
      <c r="BR45" s="41"/>
      <c r="BS45" s="40" t="n">
        <v>100</v>
      </c>
      <c r="BT45" s="41"/>
      <c r="BU45" s="41"/>
      <c r="BV45" s="41"/>
      <c r="BW45" s="41"/>
      <c r="BX45" s="41"/>
      <c r="BY45" s="41"/>
      <c r="BZ45" s="41"/>
      <c r="CA45" s="41"/>
      <c r="CB45" s="41"/>
      <c r="CC45" s="50"/>
      <c r="CD45" s="39"/>
      <c r="CE45" s="45"/>
      <c r="CF45" s="50"/>
      <c r="CG45" s="39"/>
      <c r="CH45" s="40"/>
      <c r="CI45" s="41"/>
      <c r="CJ45" s="41"/>
      <c r="CK45" s="40"/>
      <c r="CL45" s="41"/>
      <c r="CM45" s="41"/>
      <c r="CN45" s="40"/>
      <c r="CO45" s="46"/>
      <c r="CP45" s="42"/>
      <c r="CQ45" s="47"/>
      <c r="CR45" s="51"/>
      <c r="CS45" s="48"/>
      <c r="CT45" s="47"/>
      <c r="CU45" s="51"/>
      <c r="CV45" s="48"/>
      <c r="CW45" s="47"/>
      <c r="CX45" s="52"/>
      <c r="CY45" s="42"/>
      <c r="CZ45" s="48"/>
      <c r="DA45" s="47"/>
      <c r="DB45" s="52"/>
      <c r="DC45" s="42"/>
      <c r="DD45" s="46"/>
      <c r="DE45" s="42"/>
      <c r="DF45" s="43"/>
    </row>
    <row r="46" customFormat="false" ht="8.45" hidden="false" customHeight="true" outlineLevel="0" collapsed="false">
      <c r="A46" s="1" t="s">
        <v>115</v>
      </c>
      <c r="B46" s="37" t="n">
        <v>31</v>
      </c>
      <c r="C46" s="36" t="s">
        <v>116</v>
      </c>
      <c r="D46" s="37" t="n">
        <v>15</v>
      </c>
      <c r="E46" s="36" t="s">
        <v>107</v>
      </c>
      <c r="F46" s="36" t="s">
        <v>108</v>
      </c>
      <c r="G46" s="50" t="n">
        <v>3877.35</v>
      </c>
      <c r="H46" s="39" t="n">
        <v>0.04</v>
      </c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50" t="n">
        <v>3877.35</v>
      </c>
      <c r="AE46" s="40" t="n">
        <v>100</v>
      </c>
      <c r="AF46" s="40" t="n">
        <v>100</v>
      </c>
      <c r="AG46" s="41"/>
      <c r="AH46" s="41"/>
      <c r="AI46" s="40" t="n">
        <v>100</v>
      </c>
      <c r="AJ46" s="41"/>
      <c r="AK46" s="41"/>
      <c r="AL46" s="40" t="n">
        <v>100</v>
      </c>
      <c r="AM46" s="41"/>
      <c r="AN46" s="41"/>
      <c r="AO46" s="40" t="n">
        <v>100</v>
      </c>
      <c r="AP46" s="41"/>
      <c r="AQ46" s="41"/>
      <c r="AR46" s="40" t="n">
        <v>100</v>
      </c>
      <c r="AS46" s="41"/>
      <c r="AT46" s="41"/>
      <c r="AU46" s="40" t="n">
        <v>100</v>
      </c>
      <c r="AV46" s="41"/>
      <c r="AW46" s="41"/>
      <c r="AX46" s="40" t="n">
        <v>100</v>
      </c>
      <c r="AY46" s="41"/>
      <c r="AZ46" s="41"/>
      <c r="BA46" s="40" t="n">
        <v>100</v>
      </c>
      <c r="BB46" s="41"/>
      <c r="BC46" s="41"/>
      <c r="BD46" s="40" t="n">
        <v>100</v>
      </c>
      <c r="BE46" s="41"/>
      <c r="BF46" s="41"/>
      <c r="BG46" s="40" t="n">
        <v>100</v>
      </c>
      <c r="BH46" s="41"/>
      <c r="BI46" s="41"/>
      <c r="BJ46" s="40" t="n">
        <v>100</v>
      </c>
      <c r="BK46" s="41"/>
      <c r="BL46" s="41"/>
      <c r="BM46" s="40" t="n">
        <v>100</v>
      </c>
      <c r="BN46" s="41"/>
      <c r="BO46" s="41"/>
      <c r="BP46" s="40" t="n">
        <v>100</v>
      </c>
      <c r="BQ46" s="41"/>
      <c r="BR46" s="41"/>
      <c r="BS46" s="40" t="n">
        <v>100</v>
      </c>
      <c r="BT46" s="41"/>
      <c r="BU46" s="41"/>
      <c r="BV46" s="41"/>
      <c r="BW46" s="41"/>
      <c r="BX46" s="41"/>
      <c r="BY46" s="41"/>
      <c r="BZ46" s="41"/>
      <c r="CA46" s="41"/>
      <c r="CB46" s="41"/>
      <c r="CC46" s="50"/>
      <c r="CD46" s="39"/>
      <c r="CE46" s="45"/>
      <c r="CF46" s="50"/>
      <c r="CG46" s="39"/>
      <c r="CH46" s="40"/>
      <c r="CI46" s="41"/>
      <c r="CJ46" s="41"/>
      <c r="CK46" s="40"/>
      <c r="CL46" s="41"/>
      <c r="CM46" s="41"/>
      <c r="CN46" s="40"/>
      <c r="CO46" s="46"/>
      <c r="CP46" s="42"/>
      <c r="CQ46" s="47"/>
      <c r="CR46" s="51"/>
      <c r="CS46" s="48"/>
      <c r="CT46" s="47"/>
      <c r="CU46" s="51"/>
      <c r="CV46" s="48"/>
      <c r="CW46" s="47"/>
      <c r="CX46" s="52"/>
      <c r="CY46" s="42"/>
      <c r="CZ46" s="48"/>
      <c r="DA46" s="47"/>
      <c r="DB46" s="52"/>
      <c r="DC46" s="42"/>
      <c r="DD46" s="46"/>
      <c r="DE46" s="42"/>
      <c r="DF46" s="43"/>
    </row>
    <row r="47" customFormat="false" ht="16.9" hidden="false" customHeight="true" outlineLevel="0" collapsed="false">
      <c r="A47" s="1" t="s">
        <v>117</v>
      </c>
      <c r="B47" s="37" t="n">
        <v>32</v>
      </c>
      <c r="C47" s="36" t="s">
        <v>118</v>
      </c>
      <c r="D47" s="37" t="n">
        <v>15</v>
      </c>
      <c r="E47" s="36" t="s">
        <v>107</v>
      </c>
      <c r="F47" s="36" t="s">
        <v>108</v>
      </c>
      <c r="G47" s="50" t="n">
        <v>8524</v>
      </c>
      <c r="H47" s="39" t="n">
        <v>0.09</v>
      </c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50" t="n">
        <v>8524</v>
      </c>
      <c r="AE47" s="40" t="n">
        <v>100</v>
      </c>
      <c r="AF47" s="40" t="n">
        <v>100</v>
      </c>
      <c r="AG47" s="41"/>
      <c r="AH47" s="41"/>
      <c r="AI47" s="40" t="n">
        <v>100</v>
      </c>
      <c r="AJ47" s="41"/>
      <c r="AK47" s="41"/>
      <c r="AL47" s="40" t="n">
        <v>100</v>
      </c>
      <c r="AM47" s="41"/>
      <c r="AN47" s="41"/>
      <c r="AO47" s="40" t="n">
        <v>100</v>
      </c>
      <c r="AP47" s="41"/>
      <c r="AQ47" s="41"/>
      <c r="AR47" s="40" t="n">
        <v>100</v>
      </c>
      <c r="AS47" s="41"/>
      <c r="AT47" s="41"/>
      <c r="AU47" s="40" t="n">
        <v>100</v>
      </c>
      <c r="AV47" s="41"/>
      <c r="AW47" s="41"/>
      <c r="AX47" s="40" t="n">
        <v>100</v>
      </c>
      <c r="AY47" s="41"/>
      <c r="AZ47" s="41"/>
      <c r="BA47" s="40" t="n">
        <v>100</v>
      </c>
      <c r="BB47" s="41"/>
      <c r="BC47" s="41"/>
      <c r="BD47" s="40" t="n">
        <v>100</v>
      </c>
      <c r="BE47" s="41"/>
      <c r="BF47" s="41"/>
      <c r="BG47" s="40" t="n">
        <v>100</v>
      </c>
      <c r="BH47" s="41"/>
      <c r="BI47" s="41"/>
      <c r="BJ47" s="40" t="n">
        <v>100</v>
      </c>
      <c r="BK47" s="41"/>
      <c r="BL47" s="41"/>
      <c r="BM47" s="40" t="n">
        <v>100</v>
      </c>
      <c r="BN47" s="41"/>
      <c r="BO47" s="41"/>
      <c r="BP47" s="40" t="n">
        <v>100</v>
      </c>
      <c r="BQ47" s="41"/>
      <c r="BR47" s="41"/>
      <c r="BS47" s="40" t="n">
        <v>100</v>
      </c>
      <c r="BT47" s="41"/>
      <c r="BU47" s="41"/>
      <c r="BV47" s="41"/>
      <c r="BW47" s="41"/>
      <c r="BX47" s="41"/>
      <c r="BY47" s="41"/>
      <c r="BZ47" s="41"/>
      <c r="CA47" s="41"/>
      <c r="CB47" s="41"/>
      <c r="CC47" s="50"/>
      <c r="CD47" s="39"/>
      <c r="CE47" s="45"/>
      <c r="CF47" s="50"/>
      <c r="CG47" s="39"/>
      <c r="CH47" s="40"/>
      <c r="CI47" s="41"/>
      <c r="CJ47" s="41"/>
      <c r="CK47" s="40"/>
      <c r="CL47" s="41"/>
      <c r="CM47" s="41"/>
      <c r="CN47" s="40"/>
      <c r="CO47" s="46"/>
      <c r="CP47" s="42"/>
      <c r="CQ47" s="47"/>
      <c r="CR47" s="51"/>
      <c r="CS47" s="48"/>
      <c r="CT47" s="47"/>
      <c r="CU47" s="51"/>
      <c r="CV47" s="48"/>
      <c r="CW47" s="47"/>
      <c r="CX47" s="52"/>
      <c r="CY47" s="42"/>
      <c r="CZ47" s="48"/>
      <c r="DA47" s="47"/>
      <c r="DB47" s="52"/>
      <c r="DC47" s="42"/>
      <c r="DD47" s="46"/>
      <c r="DE47" s="42"/>
      <c r="DF47" s="43"/>
    </row>
    <row r="48" customFormat="false" ht="8.45" hidden="false" customHeight="true" outlineLevel="0" collapsed="false">
      <c r="A48" s="1" t="s">
        <v>119</v>
      </c>
      <c r="B48" s="37" t="n">
        <v>33</v>
      </c>
      <c r="C48" s="36" t="s">
        <v>120</v>
      </c>
      <c r="D48" s="37" t="n">
        <v>15</v>
      </c>
      <c r="E48" s="36" t="s">
        <v>107</v>
      </c>
      <c r="F48" s="36" t="s">
        <v>108</v>
      </c>
      <c r="G48" s="50" t="n">
        <v>1539.29</v>
      </c>
      <c r="H48" s="39" t="n">
        <v>0.02</v>
      </c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50" t="n">
        <v>1539.29</v>
      </c>
      <c r="AE48" s="40" t="n">
        <v>100</v>
      </c>
      <c r="AF48" s="40" t="n">
        <v>100</v>
      </c>
      <c r="AG48" s="41"/>
      <c r="AH48" s="41"/>
      <c r="AI48" s="40" t="n">
        <v>100</v>
      </c>
      <c r="AJ48" s="41"/>
      <c r="AK48" s="41"/>
      <c r="AL48" s="40" t="n">
        <v>100</v>
      </c>
      <c r="AM48" s="41"/>
      <c r="AN48" s="41"/>
      <c r="AO48" s="40" t="n">
        <v>100</v>
      </c>
      <c r="AP48" s="41"/>
      <c r="AQ48" s="41"/>
      <c r="AR48" s="40" t="n">
        <v>100</v>
      </c>
      <c r="AS48" s="41"/>
      <c r="AT48" s="41"/>
      <c r="AU48" s="40" t="n">
        <v>100</v>
      </c>
      <c r="AV48" s="41"/>
      <c r="AW48" s="41"/>
      <c r="AX48" s="40" t="n">
        <v>100</v>
      </c>
      <c r="AY48" s="41"/>
      <c r="AZ48" s="41"/>
      <c r="BA48" s="40" t="n">
        <v>100</v>
      </c>
      <c r="BB48" s="41"/>
      <c r="BC48" s="41"/>
      <c r="BD48" s="40" t="n">
        <v>100</v>
      </c>
      <c r="BE48" s="41"/>
      <c r="BF48" s="41"/>
      <c r="BG48" s="40" t="n">
        <v>100</v>
      </c>
      <c r="BH48" s="41"/>
      <c r="BI48" s="41"/>
      <c r="BJ48" s="40" t="n">
        <v>100</v>
      </c>
      <c r="BK48" s="41"/>
      <c r="BL48" s="41"/>
      <c r="BM48" s="40" t="n">
        <v>100</v>
      </c>
      <c r="BN48" s="41"/>
      <c r="BO48" s="41"/>
      <c r="BP48" s="40" t="n">
        <v>100</v>
      </c>
      <c r="BQ48" s="41"/>
      <c r="BR48" s="41"/>
      <c r="BS48" s="40" t="n">
        <v>100</v>
      </c>
      <c r="BT48" s="41"/>
      <c r="BU48" s="41"/>
      <c r="BV48" s="41"/>
      <c r="BW48" s="41"/>
      <c r="BX48" s="41"/>
      <c r="BY48" s="41"/>
      <c r="BZ48" s="41"/>
      <c r="CA48" s="41"/>
      <c r="CB48" s="41"/>
      <c r="CC48" s="26"/>
      <c r="CD48" s="24"/>
      <c r="CE48" s="25"/>
      <c r="CF48" s="26"/>
      <c r="CG48" s="24"/>
      <c r="CH48" s="28"/>
      <c r="CI48" s="18"/>
      <c r="CJ48" s="18"/>
      <c r="CK48" s="28"/>
      <c r="CL48" s="18"/>
      <c r="CM48" s="18"/>
      <c r="CN48" s="28"/>
      <c r="CO48" s="29"/>
      <c r="CP48" s="13"/>
      <c r="CQ48" s="30"/>
      <c r="CR48" s="56"/>
      <c r="CS48" s="32"/>
      <c r="CT48" s="30"/>
      <c r="CU48" s="56"/>
      <c r="CV48" s="32"/>
      <c r="CW48" s="30"/>
      <c r="CX48" s="57"/>
      <c r="CY48" s="13"/>
      <c r="CZ48" s="32"/>
      <c r="DA48" s="30"/>
      <c r="DB48" s="57"/>
      <c r="DC48" s="13"/>
      <c r="DD48" s="29"/>
      <c r="DE48" s="13"/>
      <c r="DF48" s="34"/>
    </row>
    <row r="49" customFormat="false" ht="8.45" hidden="false" customHeight="true" outlineLevel="0" collapsed="false">
      <c r="A49" s="1" t="s">
        <v>121</v>
      </c>
      <c r="B49" s="37" t="n">
        <v>34</v>
      </c>
      <c r="C49" s="36" t="s">
        <v>122</v>
      </c>
      <c r="D49" s="37" t="n">
        <v>15</v>
      </c>
      <c r="E49" s="36" t="s">
        <v>107</v>
      </c>
      <c r="F49" s="36" t="s">
        <v>108</v>
      </c>
      <c r="G49" s="50" t="n">
        <v>2158.94</v>
      </c>
      <c r="H49" s="39" t="n">
        <v>0.02</v>
      </c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50" t="n">
        <v>2158.94</v>
      </c>
      <c r="AE49" s="40" t="n">
        <v>100</v>
      </c>
      <c r="AF49" s="40" t="n">
        <v>100</v>
      </c>
      <c r="AG49" s="41"/>
      <c r="AH49" s="41"/>
      <c r="AI49" s="40" t="n">
        <v>100</v>
      </c>
      <c r="AJ49" s="41"/>
      <c r="AK49" s="41"/>
      <c r="AL49" s="40" t="n">
        <v>100</v>
      </c>
      <c r="AM49" s="41"/>
      <c r="AN49" s="41"/>
      <c r="AO49" s="40" t="n">
        <v>100</v>
      </c>
      <c r="AP49" s="41"/>
      <c r="AQ49" s="41"/>
      <c r="AR49" s="40" t="n">
        <v>100</v>
      </c>
      <c r="AS49" s="41"/>
      <c r="AT49" s="41"/>
      <c r="AU49" s="40" t="n">
        <v>100</v>
      </c>
      <c r="AV49" s="41"/>
      <c r="AW49" s="41"/>
      <c r="AX49" s="40" t="n">
        <v>100</v>
      </c>
      <c r="AY49" s="41"/>
      <c r="AZ49" s="41"/>
      <c r="BA49" s="40" t="n">
        <v>100</v>
      </c>
      <c r="BB49" s="41"/>
      <c r="BC49" s="41"/>
      <c r="BD49" s="40" t="n">
        <v>100</v>
      </c>
      <c r="BE49" s="41"/>
      <c r="BF49" s="41"/>
      <c r="BG49" s="40" t="n">
        <v>100</v>
      </c>
      <c r="BH49" s="41"/>
      <c r="BI49" s="41"/>
      <c r="BJ49" s="40" t="n">
        <v>100</v>
      </c>
      <c r="BK49" s="41"/>
      <c r="BL49" s="41"/>
      <c r="BM49" s="40" t="n">
        <v>100</v>
      </c>
      <c r="BN49" s="41"/>
      <c r="BO49" s="41"/>
      <c r="BP49" s="40" t="n">
        <v>100</v>
      </c>
      <c r="BQ49" s="41"/>
      <c r="BR49" s="41"/>
      <c r="BS49" s="40" t="n">
        <v>100</v>
      </c>
      <c r="BT49" s="41"/>
      <c r="BU49" s="41"/>
      <c r="BV49" s="41"/>
      <c r="BW49" s="41"/>
      <c r="BX49" s="41"/>
      <c r="BY49" s="41"/>
      <c r="BZ49" s="41"/>
      <c r="CA49" s="41"/>
      <c r="CB49" s="41"/>
      <c r="CC49" s="50"/>
      <c r="CD49" s="39"/>
      <c r="CE49" s="45"/>
      <c r="CF49" s="50"/>
      <c r="CG49" s="39"/>
      <c r="CH49" s="40"/>
      <c r="CI49" s="41"/>
      <c r="CJ49" s="41"/>
      <c r="CK49" s="40"/>
      <c r="CL49" s="41"/>
      <c r="CM49" s="41"/>
      <c r="CN49" s="40"/>
      <c r="CO49" s="46"/>
      <c r="CP49" s="42"/>
      <c r="CQ49" s="47"/>
      <c r="CR49" s="51"/>
      <c r="CS49" s="48"/>
      <c r="CT49" s="47"/>
      <c r="CU49" s="51"/>
      <c r="CV49" s="48"/>
      <c r="CW49" s="47"/>
      <c r="CX49" s="52"/>
      <c r="CY49" s="42"/>
      <c r="CZ49" s="48"/>
      <c r="DA49" s="47"/>
      <c r="DB49" s="52"/>
      <c r="DC49" s="42"/>
      <c r="DD49" s="46"/>
      <c r="DE49" s="42"/>
      <c r="DF49" s="43"/>
    </row>
    <row r="50" customFormat="false" ht="16.9" hidden="false" customHeight="true" outlineLevel="0" collapsed="false">
      <c r="A50" s="1" t="s">
        <v>123</v>
      </c>
      <c r="B50" s="54" t="n">
        <v>35</v>
      </c>
      <c r="C50" s="21" t="s">
        <v>124</v>
      </c>
      <c r="D50" s="54" t="n">
        <v>42</v>
      </c>
      <c r="E50" s="21" t="s">
        <v>73</v>
      </c>
      <c r="F50" s="21" t="s">
        <v>125</v>
      </c>
      <c r="G50" s="26" t="n">
        <v>13365.72</v>
      </c>
      <c r="H50" s="24" t="n">
        <v>0.14</v>
      </c>
      <c r="I50" s="27" t="n">
        <v>9882.32</v>
      </c>
      <c r="J50" s="25" t="n">
        <v>73.27</v>
      </c>
      <c r="K50" s="25" t="n">
        <v>73.27</v>
      </c>
      <c r="L50" s="27" t="n">
        <v>3483.4</v>
      </c>
      <c r="M50" s="25" t="n">
        <v>26.73</v>
      </c>
      <c r="N50" s="28" t="n">
        <v>100</v>
      </c>
      <c r="O50" s="18"/>
      <c r="P50" s="18"/>
      <c r="Q50" s="28" t="n">
        <v>100</v>
      </c>
      <c r="R50" s="18"/>
      <c r="S50" s="18"/>
      <c r="T50" s="28" t="n">
        <v>100</v>
      </c>
      <c r="U50" s="18"/>
      <c r="V50" s="18"/>
      <c r="W50" s="28" t="n">
        <v>100</v>
      </c>
      <c r="X50" s="18"/>
      <c r="Y50" s="18"/>
      <c r="Z50" s="28" t="n">
        <v>100</v>
      </c>
      <c r="AA50" s="18"/>
      <c r="AB50" s="18"/>
      <c r="AC50" s="28" t="n">
        <v>100</v>
      </c>
      <c r="AD50" s="18"/>
      <c r="AE50" s="18"/>
      <c r="AF50" s="28" t="n">
        <v>100</v>
      </c>
      <c r="AG50" s="18"/>
      <c r="AH50" s="18"/>
      <c r="AI50" s="28" t="n">
        <v>100</v>
      </c>
      <c r="AJ50" s="18"/>
      <c r="AK50" s="18"/>
      <c r="AL50" s="28" t="n">
        <v>100</v>
      </c>
      <c r="AM50" s="18"/>
      <c r="AN50" s="18"/>
      <c r="AO50" s="28" t="n">
        <v>100</v>
      </c>
      <c r="AP50" s="18"/>
      <c r="AQ50" s="18"/>
      <c r="AR50" s="28" t="n">
        <v>100</v>
      </c>
      <c r="AS50" s="18"/>
      <c r="AT50" s="18"/>
      <c r="AU50" s="28" t="n">
        <v>100</v>
      </c>
      <c r="AV50" s="18"/>
      <c r="AW50" s="18"/>
      <c r="AX50" s="28" t="n">
        <v>100</v>
      </c>
      <c r="AY50" s="18"/>
      <c r="AZ50" s="18"/>
      <c r="BA50" s="28" t="n">
        <v>100</v>
      </c>
      <c r="BB50" s="18"/>
      <c r="BC50" s="18"/>
      <c r="BD50" s="28" t="n">
        <v>100</v>
      </c>
      <c r="BE50" s="18"/>
      <c r="BF50" s="18"/>
      <c r="BG50" s="28" t="n">
        <v>100</v>
      </c>
      <c r="BH50" s="18"/>
      <c r="BI50" s="18"/>
      <c r="BJ50" s="28" t="n">
        <v>100</v>
      </c>
      <c r="BK50" s="18"/>
      <c r="BL50" s="18"/>
      <c r="BM50" s="28" t="n">
        <v>100</v>
      </c>
      <c r="BN50" s="18"/>
      <c r="BO50" s="18"/>
      <c r="BP50" s="28" t="n">
        <v>100</v>
      </c>
      <c r="BQ50" s="18"/>
      <c r="BR50" s="18"/>
      <c r="BS50" s="28" t="n">
        <v>100</v>
      </c>
      <c r="BT50" s="18"/>
      <c r="BU50" s="18"/>
      <c r="BV50" s="18"/>
      <c r="BW50" s="18"/>
      <c r="BX50" s="18"/>
      <c r="BY50" s="18"/>
      <c r="BZ50" s="18"/>
      <c r="CA50" s="18"/>
      <c r="CB50" s="18"/>
      <c r="CC50" s="50"/>
      <c r="CD50" s="39"/>
      <c r="CE50" s="45"/>
      <c r="CF50" s="50"/>
      <c r="CG50" s="39"/>
      <c r="CH50" s="40"/>
      <c r="CI50" s="41"/>
      <c r="CJ50" s="41"/>
      <c r="CK50" s="40"/>
      <c r="CL50" s="41"/>
      <c r="CM50" s="41"/>
      <c r="CN50" s="40"/>
      <c r="CO50" s="46"/>
      <c r="CP50" s="42"/>
      <c r="CQ50" s="47"/>
      <c r="CR50" s="51"/>
      <c r="CS50" s="48"/>
      <c r="CT50" s="47"/>
      <c r="CU50" s="51"/>
      <c r="CV50" s="48"/>
      <c r="CW50" s="47"/>
      <c r="CX50" s="52"/>
      <c r="CY50" s="42"/>
      <c r="CZ50" s="48"/>
      <c r="DA50" s="47"/>
      <c r="DB50" s="52"/>
      <c r="DC50" s="42"/>
      <c r="DD50" s="46"/>
      <c r="DE50" s="42"/>
      <c r="DF50" s="43"/>
    </row>
    <row r="51" customFormat="false" ht="8.45" hidden="false" customHeight="true" outlineLevel="0" collapsed="false">
      <c r="A51" s="1" t="s">
        <v>126</v>
      </c>
      <c r="B51" s="37" t="n">
        <v>36</v>
      </c>
      <c r="C51" s="36" t="s">
        <v>127</v>
      </c>
      <c r="D51" s="37" t="n">
        <v>21</v>
      </c>
      <c r="E51" s="36" t="s">
        <v>73</v>
      </c>
      <c r="F51" s="36" t="s">
        <v>77</v>
      </c>
      <c r="G51" s="40" t="n">
        <v>600</v>
      </c>
      <c r="H51" s="39" t="n">
        <v>0.01</v>
      </c>
      <c r="I51" s="40" t="n">
        <v>600</v>
      </c>
      <c r="J51" s="40" t="n">
        <v>100</v>
      </c>
      <c r="K51" s="40" t="n">
        <v>100</v>
      </c>
      <c r="L51" s="41"/>
      <c r="M51" s="41"/>
      <c r="N51" s="40" t="n">
        <v>100</v>
      </c>
      <c r="O51" s="41"/>
      <c r="P51" s="41"/>
      <c r="Q51" s="40" t="n">
        <v>100</v>
      </c>
      <c r="R51" s="41"/>
      <c r="S51" s="41"/>
      <c r="T51" s="40" t="n">
        <v>100</v>
      </c>
      <c r="U51" s="41"/>
      <c r="V51" s="41"/>
      <c r="W51" s="40" t="n">
        <v>100</v>
      </c>
      <c r="X51" s="41"/>
      <c r="Y51" s="41"/>
      <c r="Z51" s="40" t="n">
        <v>100</v>
      </c>
      <c r="AA51" s="41"/>
      <c r="AB51" s="41"/>
      <c r="AC51" s="40" t="n">
        <v>100</v>
      </c>
      <c r="AD51" s="41"/>
      <c r="AE51" s="41"/>
      <c r="AF51" s="40" t="n">
        <v>100</v>
      </c>
      <c r="AG51" s="41"/>
      <c r="AH51" s="41"/>
      <c r="AI51" s="40" t="n">
        <v>100</v>
      </c>
      <c r="AJ51" s="41"/>
      <c r="AK51" s="41"/>
      <c r="AL51" s="40" t="n">
        <v>100</v>
      </c>
      <c r="AM51" s="41"/>
      <c r="AN51" s="41"/>
      <c r="AO51" s="40" t="n">
        <v>100</v>
      </c>
      <c r="AP51" s="41"/>
      <c r="AQ51" s="41"/>
      <c r="AR51" s="40" t="n">
        <v>100</v>
      </c>
      <c r="AS51" s="41"/>
      <c r="AT51" s="41"/>
      <c r="AU51" s="40" t="n">
        <v>100</v>
      </c>
      <c r="AV51" s="41"/>
      <c r="AW51" s="41"/>
      <c r="AX51" s="40" t="n">
        <v>100</v>
      </c>
      <c r="AY51" s="41"/>
      <c r="AZ51" s="41"/>
      <c r="BA51" s="40" t="n">
        <v>100</v>
      </c>
      <c r="BB51" s="41"/>
      <c r="BC51" s="41"/>
      <c r="BD51" s="40" t="n">
        <v>100</v>
      </c>
      <c r="BE51" s="41"/>
      <c r="BF51" s="41"/>
      <c r="BG51" s="40" t="n">
        <v>100</v>
      </c>
      <c r="BH51" s="41"/>
      <c r="BI51" s="41"/>
      <c r="BJ51" s="40" t="n">
        <v>100</v>
      </c>
      <c r="BK51" s="41"/>
      <c r="BL51" s="41"/>
      <c r="BM51" s="40" t="n">
        <v>100</v>
      </c>
      <c r="BN51" s="41"/>
      <c r="BO51" s="41"/>
      <c r="BP51" s="40" t="n">
        <v>100</v>
      </c>
      <c r="BQ51" s="41"/>
      <c r="BR51" s="41"/>
      <c r="BS51" s="40" t="n">
        <v>100</v>
      </c>
      <c r="BT51" s="41"/>
      <c r="BU51" s="41"/>
      <c r="BV51" s="41"/>
      <c r="BW51" s="41"/>
      <c r="BX51" s="41"/>
      <c r="BY51" s="41"/>
      <c r="BZ51" s="41"/>
      <c r="CA51" s="41"/>
      <c r="CB51" s="41"/>
      <c r="CC51" s="50"/>
      <c r="CD51" s="39"/>
      <c r="CE51" s="45"/>
      <c r="CF51" s="50"/>
      <c r="CG51" s="39"/>
      <c r="CH51" s="40"/>
      <c r="CI51" s="41"/>
      <c r="CJ51" s="41"/>
      <c r="CK51" s="40"/>
      <c r="CL51" s="41"/>
      <c r="CM51" s="41"/>
      <c r="CN51" s="40"/>
      <c r="CO51" s="46"/>
      <c r="CP51" s="42"/>
      <c r="CQ51" s="47"/>
      <c r="CR51" s="51"/>
      <c r="CS51" s="48"/>
      <c r="CT51" s="47"/>
      <c r="CU51" s="51"/>
      <c r="CV51" s="48"/>
      <c r="CW51" s="47"/>
      <c r="CX51" s="52"/>
      <c r="CY51" s="42"/>
      <c r="CZ51" s="48"/>
      <c r="DA51" s="47"/>
      <c r="DB51" s="52"/>
      <c r="DC51" s="42"/>
      <c r="DD51" s="46"/>
      <c r="DE51" s="42"/>
      <c r="DF51" s="43"/>
    </row>
    <row r="52" customFormat="false" ht="8.45" hidden="false" customHeight="true" outlineLevel="0" collapsed="false">
      <c r="A52" s="1" t="s">
        <v>128</v>
      </c>
      <c r="B52" s="37" t="n">
        <v>37</v>
      </c>
      <c r="C52" s="36" t="s">
        <v>129</v>
      </c>
      <c r="D52" s="37" t="n">
        <v>42</v>
      </c>
      <c r="E52" s="36" t="s">
        <v>73</v>
      </c>
      <c r="F52" s="36" t="s">
        <v>125</v>
      </c>
      <c r="G52" s="50" t="n">
        <v>6966.8</v>
      </c>
      <c r="H52" s="39" t="n">
        <v>0.07</v>
      </c>
      <c r="I52" s="50" t="n">
        <v>3483.4</v>
      </c>
      <c r="J52" s="45" t="n">
        <v>50</v>
      </c>
      <c r="K52" s="45" t="n">
        <v>50</v>
      </c>
      <c r="L52" s="50" t="n">
        <v>3483.4</v>
      </c>
      <c r="M52" s="45" t="n">
        <v>50</v>
      </c>
      <c r="N52" s="40" t="n">
        <v>100</v>
      </c>
      <c r="O52" s="41"/>
      <c r="P52" s="41"/>
      <c r="Q52" s="40" t="n">
        <v>100</v>
      </c>
      <c r="R52" s="41"/>
      <c r="S52" s="41"/>
      <c r="T52" s="40" t="n">
        <v>100</v>
      </c>
      <c r="U52" s="41"/>
      <c r="V52" s="41"/>
      <c r="W52" s="40" t="n">
        <v>100</v>
      </c>
      <c r="X52" s="41"/>
      <c r="Y52" s="41"/>
      <c r="Z52" s="40" t="n">
        <v>100</v>
      </c>
      <c r="AA52" s="41"/>
      <c r="AB52" s="41"/>
      <c r="AC52" s="40" t="n">
        <v>100</v>
      </c>
      <c r="AD52" s="41"/>
      <c r="AE52" s="41"/>
      <c r="AF52" s="40" t="n">
        <v>100</v>
      </c>
      <c r="AG52" s="41"/>
      <c r="AH52" s="41"/>
      <c r="AI52" s="40" t="n">
        <v>100</v>
      </c>
      <c r="AJ52" s="41"/>
      <c r="AK52" s="41"/>
      <c r="AL52" s="40" t="n">
        <v>100</v>
      </c>
      <c r="AM52" s="41"/>
      <c r="AN52" s="41"/>
      <c r="AO52" s="40" t="n">
        <v>100</v>
      </c>
      <c r="AP52" s="41"/>
      <c r="AQ52" s="41"/>
      <c r="AR52" s="40" t="n">
        <v>100</v>
      </c>
      <c r="AS52" s="41"/>
      <c r="AT52" s="41"/>
      <c r="AU52" s="40" t="n">
        <v>100</v>
      </c>
      <c r="AV52" s="41"/>
      <c r="AW52" s="41"/>
      <c r="AX52" s="40" t="n">
        <v>100</v>
      </c>
      <c r="AY52" s="41"/>
      <c r="AZ52" s="41"/>
      <c r="BA52" s="40" t="n">
        <v>100</v>
      </c>
      <c r="BB52" s="41"/>
      <c r="BC52" s="41"/>
      <c r="BD52" s="40" t="n">
        <v>100</v>
      </c>
      <c r="BE52" s="41"/>
      <c r="BF52" s="41"/>
      <c r="BG52" s="40" t="n">
        <v>100</v>
      </c>
      <c r="BH52" s="41"/>
      <c r="BI52" s="41"/>
      <c r="BJ52" s="40" t="n">
        <v>100</v>
      </c>
      <c r="BK52" s="41"/>
      <c r="BL52" s="41"/>
      <c r="BM52" s="40" t="n">
        <v>100</v>
      </c>
      <c r="BN52" s="41"/>
      <c r="BO52" s="41"/>
      <c r="BP52" s="40" t="n">
        <v>100</v>
      </c>
      <c r="BQ52" s="41"/>
      <c r="BR52" s="41"/>
      <c r="BS52" s="40" t="n">
        <v>100</v>
      </c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0"/>
      <c r="CF52" s="41"/>
      <c r="CG52" s="41"/>
      <c r="CH52" s="40"/>
      <c r="CI52" s="41"/>
      <c r="CJ52" s="41"/>
      <c r="CK52" s="40"/>
      <c r="CL52" s="41"/>
      <c r="CM52" s="41"/>
      <c r="CN52" s="40"/>
      <c r="CO52" s="46"/>
      <c r="CP52" s="42"/>
      <c r="CQ52" s="47"/>
      <c r="CR52" s="51"/>
      <c r="CS52" s="48"/>
      <c r="CT52" s="47"/>
      <c r="CU52" s="51"/>
      <c r="CV52" s="48"/>
      <c r="CW52" s="47"/>
      <c r="CX52" s="52"/>
      <c r="CY52" s="42"/>
      <c r="CZ52" s="48"/>
      <c r="DA52" s="47"/>
      <c r="DB52" s="52"/>
      <c r="DC52" s="42"/>
      <c r="DD52" s="46"/>
      <c r="DE52" s="42"/>
      <c r="DF52" s="43"/>
    </row>
    <row r="53" customFormat="false" ht="8.45" hidden="false" customHeight="true" outlineLevel="0" collapsed="false">
      <c r="A53" s="1" t="s">
        <v>130</v>
      </c>
      <c r="B53" s="37" t="n">
        <v>38</v>
      </c>
      <c r="C53" s="36" t="s">
        <v>131</v>
      </c>
      <c r="D53" s="35" t="n">
        <v>1</v>
      </c>
      <c r="E53" s="36" t="s">
        <v>73</v>
      </c>
      <c r="F53" s="36" t="s">
        <v>73</v>
      </c>
      <c r="G53" s="50" t="n">
        <v>3747.09</v>
      </c>
      <c r="H53" s="39" t="n">
        <v>0.04</v>
      </c>
      <c r="I53" s="50" t="n">
        <v>3747.09</v>
      </c>
      <c r="J53" s="40" t="n">
        <v>100</v>
      </c>
      <c r="K53" s="40" t="n">
        <v>100</v>
      </c>
      <c r="L53" s="41"/>
      <c r="M53" s="41"/>
      <c r="N53" s="40" t="n">
        <v>100</v>
      </c>
      <c r="O53" s="41"/>
      <c r="P53" s="41"/>
      <c r="Q53" s="40" t="n">
        <v>100</v>
      </c>
      <c r="R53" s="41"/>
      <c r="S53" s="41"/>
      <c r="T53" s="40" t="n">
        <v>100</v>
      </c>
      <c r="U53" s="41"/>
      <c r="V53" s="41"/>
      <c r="W53" s="40" t="n">
        <v>100</v>
      </c>
      <c r="X53" s="41"/>
      <c r="Y53" s="41"/>
      <c r="Z53" s="40" t="n">
        <v>100</v>
      </c>
      <c r="AA53" s="41"/>
      <c r="AB53" s="41"/>
      <c r="AC53" s="40" t="n">
        <v>100</v>
      </c>
      <c r="AD53" s="41"/>
      <c r="AE53" s="41"/>
      <c r="AF53" s="40" t="n">
        <v>100</v>
      </c>
      <c r="AG53" s="41"/>
      <c r="AH53" s="41"/>
      <c r="AI53" s="40" t="n">
        <v>100</v>
      </c>
      <c r="AJ53" s="41"/>
      <c r="AK53" s="41"/>
      <c r="AL53" s="40" t="n">
        <v>100</v>
      </c>
      <c r="AM53" s="41"/>
      <c r="AN53" s="41"/>
      <c r="AO53" s="40" t="n">
        <v>100</v>
      </c>
      <c r="AP53" s="41"/>
      <c r="AQ53" s="41"/>
      <c r="AR53" s="40" t="n">
        <v>100</v>
      </c>
      <c r="AS53" s="41"/>
      <c r="AT53" s="41"/>
      <c r="AU53" s="40" t="n">
        <v>100</v>
      </c>
      <c r="AV53" s="41"/>
      <c r="AW53" s="41"/>
      <c r="AX53" s="40" t="n">
        <v>100</v>
      </c>
      <c r="AY53" s="41"/>
      <c r="AZ53" s="41"/>
      <c r="BA53" s="40" t="n">
        <v>100</v>
      </c>
      <c r="BB53" s="41"/>
      <c r="BC53" s="41"/>
      <c r="BD53" s="40" t="n">
        <v>100</v>
      </c>
      <c r="BE53" s="41"/>
      <c r="BF53" s="41"/>
      <c r="BG53" s="40" t="n">
        <v>100</v>
      </c>
      <c r="BH53" s="41"/>
      <c r="BI53" s="41"/>
      <c r="BJ53" s="40" t="n">
        <v>100</v>
      </c>
      <c r="BK53" s="41"/>
      <c r="BL53" s="41"/>
      <c r="BM53" s="40" t="n">
        <v>100</v>
      </c>
      <c r="BN53" s="41"/>
      <c r="BO53" s="41"/>
      <c r="BP53" s="40" t="n">
        <v>100</v>
      </c>
      <c r="BQ53" s="41"/>
      <c r="BR53" s="41"/>
      <c r="BS53" s="40" t="n">
        <v>100</v>
      </c>
      <c r="BT53" s="41"/>
      <c r="BU53" s="41"/>
      <c r="BV53" s="41"/>
      <c r="BW53" s="41"/>
      <c r="BX53" s="41"/>
      <c r="BY53" s="41"/>
      <c r="BZ53" s="41"/>
      <c r="CA53" s="41"/>
      <c r="CB53" s="41"/>
      <c r="CC53" s="50"/>
      <c r="CD53" s="39"/>
      <c r="CE53" s="45"/>
      <c r="CF53" s="50"/>
      <c r="CG53" s="39"/>
      <c r="CH53" s="40"/>
      <c r="CI53" s="41"/>
      <c r="CJ53" s="41"/>
      <c r="CK53" s="40"/>
      <c r="CL53" s="41"/>
      <c r="CM53" s="41"/>
      <c r="CN53" s="40"/>
      <c r="CO53" s="46"/>
      <c r="CP53" s="42"/>
      <c r="CQ53" s="47"/>
      <c r="CR53" s="51"/>
      <c r="CS53" s="48"/>
      <c r="CT53" s="47"/>
      <c r="CU53" s="51"/>
      <c r="CV53" s="48"/>
      <c r="CW53" s="47"/>
      <c r="CX53" s="52"/>
      <c r="CY53" s="42"/>
      <c r="CZ53" s="48"/>
      <c r="DA53" s="47"/>
      <c r="DB53" s="52"/>
      <c r="DC53" s="42"/>
      <c r="DD53" s="46"/>
      <c r="DE53" s="42"/>
      <c r="DF53" s="43"/>
    </row>
    <row r="54" customFormat="false" ht="8.45" hidden="false" customHeight="true" outlineLevel="0" collapsed="false">
      <c r="A54" s="1" t="s">
        <v>132</v>
      </c>
      <c r="B54" s="37" t="n">
        <v>39</v>
      </c>
      <c r="C54" s="36" t="s">
        <v>133</v>
      </c>
      <c r="D54" s="37" t="n">
        <v>21</v>
      </c>
      <c r="E54" s="36" t="s">
        <v>73</v>
      </c>
      <c r="F54" s="36" t="s">
        <v>77</v>
      </c>
      <c r="G54" s="50" t="n">
        <v>2051.83</v>
      </c>
      <c r="H54" s="39" t="n">
        <v>0.02</v>
      </c>
      <c r="I54" s="50" t="n">
        <v>2051.83</v>
      </c>
      <c r="J54" s="40" t="n">
        <v>100</v>
      </c>
      <c r="K54" s="40" t="n">
        <v>100</v>
      </c>
      <c r="L54" s="41"/>
      <c r="M54" s="41"/>
      <c r="N54" s="40" t="n">
        <v>100</v>
      </c>
      <c r="O54" s="41"/>
      <c r="P54" s="41"/>
      <c r="Q54" s="40" t="n">
        <v>100</v>
      </c>
      <c r="R54" s="41"/>
      <c r="S54" s="41"/>
      <c r="T54" s="40" t="n">
        <v>100</v>
      </c>
      <c r="U54" s="41"/>
      <c r="V54" s="41"/>
      <c r="W54" s="40" t="n">
        <v>100</v>
      </c>
      <c r="X54" s="41"/>
      <c r="Y54" s="41"/>
      <c r="Z54" s="40" t="n">
        <v>100</v>
      </c>
      <c r="AA54" s="41"/>
      <c r="AB54" s="41"/>
      <c r="AC54" s="40" t="n">
        <v>100</v>
      </c>
      <c r="AD54" s="41"/>
      <c r="AE54" s="41"/>
      <c r="AF54" s="40" t="n">
        <v>100</v>
      </c>
      <c r="AG54" s="41"/>
      <c r="AH54" s="41"/>
      <c r="AI54" s="40" t="n">
        <v>100</v>
      </c>
      <c r="AJ54" s="41"/>
      <c r="AK54" s="41"/>
      <c r="AL54" s="40" t="n">
        <v>100</v>
      </c>
      <c r="AM54" s="41"/>
      <c r="AN54" s="41"/>
      <c r="AO54" s="40" t="n">
        <v>100</v>
      </c>
      <c r="AP54" s="41"/>
      <c r="AQ54" s="41"/>
      <c r="AR54" s="40" t="n">
        <v>100</v>
      </c>
      <c r="AS54" s="41"/>
      <c r="AT54" s="41"/>
      <c r="AU54" s="40" t="n">
        <v>100</v>
      </c>
      <c r="AV54" s="41"/>
      <c r="AW54" s="41"/>
      <c r="AX54" s="40" t="n">
        <v>100</v>
      </c>
      <c r="AY54" s="41"/>
      <c r="AZ54" s="41"/>
      <c r="BA54" s="40" t="n">
        <v>100</v>
      </c>
      <c r="BB54" s="41"/>
      <c r="BC54" s="41"/>
      <c r="BD54" s="40" t="n">
        <v>100</v>
      </c>
      <c r="BE54" s="41"/>
      <c r="BF54" s="41"/>
      <c r="BG54" s="40" t="n">
        <v>100</v>
      </c>
      <c r="BH54" s="41"/>
      <c r="BI54" s="41"/>
      <c r="BJ54" s="40" t="n">
        <v>100</v>
      </c>
      <c r="BK54" s="41"/>
      <c r="BL54" s="41"/>
      <c r="BM54" s="40" t="n">
        <v>100</v>
      </c>
      <c r="BN54" s="41"/>
      <c r="BO54" s="41"/>
      <c r="BP54" s="40" t="n">
        <v>100</v>
      </c>
      <c r="BQ54" s="41"/>
      <c r="BR54" s="41"/>
      <c r="BS54" s="40" t="n">
        <v>100</v>
      </c>
      <c r="BT54" s="41"/>
      <c r="BU54" s="41"/>
      <c r="BV54" s="41"/>
      <c r="BW54" s="41"/>
      <c r="BX54" s="41"/>
      <c r="BY54" s="41"/>
      <c r="BZ54" s="41"/>
      <c r="CA54" s="41"/>
      <c r="CB54" s="41"/>
      <c r="CC54" s="50"/>
      <c r="CD54" s="39"/>
      <c r="CE54" s="45"/>
      <c r="CF54" s="50"/>
      <c r="CG54" s="39"/>
      <c r="CH54" s="40"/>
      <c r="CI54" s="41"/>
      <c r="CJ54" s="41"/>
      <c r="CK54" s="40"/>
      <c r="CL54" s="41"/>
      <c r="CM54" s="41"/>
      <c r="CN54" s="40"/>
      <c r="CO54" s="42"/>
      <c r="CP54" s="42"/>
      <c r="CQ54" s="43"/>
      <c r="CR54" s="44"/>
      <c r="CS54" s="44"/>
      <c r="CT54" s="43"/>
      <c r="CU54" s="44"/>
      <c r="CV54" s="44"/>
      <c r="CW54" s="43"/>
      <c r="CX54" s="42"/>
      <c r="CY54" s="42"/>
      <c r="CZ54" s="44"/>
      <c r="DA54" s="43"/>
      <c r="DB54" s="42"/>
      <c r="DC54" s="42"/>
      <c r="DD54" s="42"/>
      <c r="DE54" s="42"/>
      <c r="DF54" s="43"/>
    </row>
    <row r="55" customFormat="false" ht="16.9" hidden="false" customHeight="true" outlineLevel="0" collapsed="false">
      <c r="A55" s="1" t="s">
        <v>134</v>
      </c>
      <c r="B55" s="54" t="n">
        <v>40</v>
      </c>
      <c r="C55" s="21" t="s">
        <v>135</v>
      </c>
      <c r="D55" s="22" t="n">
        <v>191</v>
      </c>
      <c r="E55" s="21" t="s">
        <v>73</v>
      </c>
      <c r="F55" s="21" t="s">
        <v>136</v>
      </c>
      <c r="G55" s="23" t="n">
        <v>142872.14</v>
      </c>
      <c r="H55" s="24" t="n">
        <v>1.45</v>
      </c>
      <c r="I55" s="23" t="n">
        <v>126126.46</v>
      </c>
      <c r="J55" s="25" t="n">
        <v>88.34</v>
      </c>
      <c r="K55" s="25" t="n">
        <v>88.34</v>
      </c>
      <c r="L55" s="18"/>
      <c r="M55" s="18"/>
      <c r="N55" s="25" t="n">
        <v>88.34</v>
      </c>
      <c r="O55" s="18"/>
      <c r="P55" s="18"/>
      <c r="Q55" s="25" t="n">
        <v>88.34</v>
      </c>
      <c r="R55" s="18"/>
      <c r="S55" s="18"/>
      <c r="T55" s="25" t="n">
        <v>88.34</v>
      </c>
      <c r="U55" s="18"/>
      <c r="V55" s="18"/>
      <c r="W55" s="25" t="n">
        <v>88.34</v>
      </c>
      <c r="X55" s="18"/>
      <c r="Y55" s="18"/>
      <c r="Z55" s="25" t="n">
        <v>88.34</v>
      </c>
      <c r="AA55" s="18"/>
      <c r="AB55" s="18"/>
      <c r="AC55" s="25" t="n">
        <v>88.34</v>
      </c>
      <c r="AD55" s="26"/>
      <c r="AE55" s="25"/>
      <c r="AF55" s="28" t="n">
        <v>88.34</v>
      </c>
      <c r="AG55" s="18" t="n">
        <v>16745.68</v>
      </c>
      <c r="AH55" s="18" t="n">
        <v>11.66</v>
      </c>
      <c r="AI55" s="28" t="n">
        <v>100</v>
      </c>
      <c r="AJ55" s="18"/>
      <c r="AK55" s="18"/>
      <c r="AL55" s="28" t="n">
        <v>100</v>
      </c>
      <c r="AM55" s="18"/>
      <c r="AN55" s="18"/>
      <c r="AO55" s="28" t="n">
        <v>100</v>
      </c>
      <c r="AP55" s="18"/>
      <c r="AQ55" s="18"/>
      <c r="AR55" s="28" t="n">
        <v>100</v>
      </c>
      <c r="AS55" s="18"/>
      <c r="AT55" s="18"/>
      <c r="AU55" s="28" t="n">
        <v>100</v>
      </c>
      <c r="AV55" s="18"/>
      <c r="AW55" s="18"/>
      <c r="AX55" s="28" t="n">
        <v>100</v>
      </c>
      <c r="AY55" s="18"/>
      <c r="AZ55" s="18"/>
      <c r="BA55" s="28" t="n">
        <v>100</v>
      </c>
      <c r="BB55" s="18"/>
      <c r="BC55" s="18"/>
      <c r="BD55" s="28" t="n">
        <v>100</v>
      </c>
      <c r="BE55" s="18"/>
      <c r="BF55" s="18"/>
      <c r="BG55" s="28" t="n">
        <v>100</v>
      </c>
      <c r="BH55" s="18"/>
      <c r="BI55" s="18"/>
      <c r="BJ55" s="28" t="n">
        <v>100</v>
      </c>
      <c r="BK55" s="18"/>
      <c r="BL55" s="18"/>
      <c r="BM55" s="28" t="n">
        <v>100</v>
      </c>
      <c r="BN55" s="18"/>
      <c r="BO55" s="18"/>
      <c r="BP55" s="28" t="n">
        <v>100</v>
      </c>
      <c r="BQ55" s="18"/>
      <c r="BR55" s="18"/>
      <c r="BS55" s="28" t="n">
        <v>100</v>
      </c>
      <c r="BT55" s="18"/>
      <c r="BU55" s="18"/>
      <c r="BV55" s="18"/>
      <c r="BW55" s="18"/>
      <c r="BX55" s="18"/>
      <c r="BY55" s="18"/>
      <c r="BZ55" s="18"/>
      <c r="CA55" s="18"/>
      <c r="CB55" s="18"/>
      <c r="CC55" s="41"/>
      <c r="CD55" s="41"/>
      <c r="CE55" s="40"/>
      <c r="CF55" s="41"/>
      <c r="CG55" s="41"/>
      <c r="CH55" s="40"/>
      <c r="CI55" s="41"/>
      <c r="CJ55" s="41"/>
      <c r="CK55" s="40"/>
      <c r="CL55" s="41"/>
      <c r="CM55" s="41"/>
      <c r="CN55" s="40"/>
      <c r="CO55" s="46"/>
      <c r="CP55" s="42"/>
      <c r="CQ55" s="47"/>
      <c r="CR55" s="43"/>
      <c r="CS55" s="48"/>
      <c r="CT55" s="47"/>
      <c r="CU55" s="43"/>
      <c r="CV55" s="48"/>
      <c r="CW55" s="47"/>
      <c r="CX55" s="49"/>
      <c r="CY55" s="42"/>
      <c r="CZ55" s="48"/>
      <c r="DA55" s="47"/>
      <c r="DB55" s="49"/>
      <c r="DC55" s="42"/>
      <c r="DD55" s="46"/>
      <c r="DE55" s="42"/>
      <c r="DF55" s="43"/>
    </row>
    <row r="56" customFormat="false" ht="16.9" hidden="false" customHeight="true" outlineLevel="0" collapsed="false">
      <c r="A56" s="1" t="s">
        <v>137</v>
      </c>
      <c r="B56" s="37" t="n">
        <v>41</v>
      </c>
      <c r="C56" s="36" t="s">
        <v>138</v>
      </c>
      <c r="D56" s="55" t="n">
        <v>191</v>
      </c>
      <c r="E56" s="36" t="s">
        <v>73</v>
      </c>
      <c r="F56" s="36" t="s">
        <v>136</v>
      </c>
      <c r="G56" s="38" t="n">
        <v>83728.41</v>
      </c>
      <c r="H56" s="39" t="n">
        <v>0.85</v>
      </c>
      <c r="I56" s="38" t="n">
        <v>66982.73</v>
      </c>
      <c r="J56" s="45" t="n">
        <v>80</v>
      </c>
      <c r="K56" s="45" t="n">
        <v>80</v>
      </c>
      <c r="L56" s="41"/>
      <c r="M56" s="41"/>
      <c r="N56" s="45" t="n">
        <v>80</v>
      </c>
      <c r="O56" s="41"/>
      <c r="P56" s="41"/>
      <c r="Q56" s="45" t="n">
        <v>80</v>
      </c>
      <c r="R56" s="41"/>
      <c r="S56" s="41"/>
      <c r="T56" s="45" t="n">
        <v>80</v>
      </c>
      <c r="U56" s="41"/>
      <c r="V56" s="41"/>
      <c r="W56" s="45" t="n">
        <v>80</v>
      </c>
      <c r="X56" s="41"/>
      <c r="Y56" s="41"/>
      <c r="Z56" s="45" t="n">
        <v>80</v>
      </c>
      <c r="AA56" s="41"/>
      <c r="AB56" s="41"/>
      <c r="AC56" s="45" t="n">
        <v>80</v>
      </c>
      <c r="AD56" s="38"/>
      <c r="AE56" s="45"/>
      <c r="AF56" s="40" t="n">
        <v>80</v>
      </c>
      <c r="AG56" s="41" t="n">
        <v>16745.68</v>
      </c>
      <c r="AH56" s="41" t="n">
        <v>20</v>
      </c>
      <c r="AI56" s="40" t="n">
        <v>100</v>
      </c>
      <c r="AJ56" s="41"/>
      <c r="AK56" s="41"/>
      <c r="AL56" s="40" t="n">
        <v>100</v>
      </c>
      <c r="AM56" s="41"/>
      <c r="AN56" s="41"/>
      <c r="AO56" s="40" t="n">
        <v>100</v>
      </c>
      <c r="AP56" s="41"/>
      <c r="AQ56" s="41"/>
      <c r="AR56" s="40" t="n">
        <v>100</v>
      </c>
      <c r="AS56" s="41"/>
      <c r="AT56" s="41"/>
      <c r="AU56" s="40" t="n">
        <v>100</v>
      </c>
      <c r="AV56" s="41"/>
      <c r="AW56" s="41"/>
      <c r="AX56" s="40" t="n">
        <v>100</v>
      </c>
      <c r="AY56" s="41"/>
      <c r="AZ56" s="41"/>
      <c r="BA56" s="40" t="n">
        <v>100</v>
      </c>
      <c r="BB56" s="41"/>
      <c r="BC56" s="41"/>
      <c r="BD56" s="40" t="n">
        <v>100</v>
      </c>
      <c r="BE56" s="41"/>
      <c r="BF56" s="41"/>
      <c r="BG56" s="40" t="n">
        <v>100</v>
      </c>
      <c r="BH56" s="41"/>
      <c r="BI56" s="41"/>
      <c r="BJ56" s="40" t="n">
        <v>100</v>
      </c>
      <c r="BK56" s="41"/>
      <c r="BL56" s="41"/>
      <c r="BM56" s="40" t="n">
        <v>100</v>
      </c>
      <c r="BN56" s="41"/>
      <c r="BO56" s="41"/>
      <c r="BP56" s="40" t="n">
        <v>100</v>
      </c>
      <c r="BQ56" s="41"/>
      <c r="BR56" s="41"/>
      <c r="BS56" s="40" t="n">
        <v>100</v>
      </c>
      <c r="BT56" s="41"/>
      <c r="BU56" s="41"/>
      <c r="BV56" s="41"/>
      <c r="BW56" s="41"/>
      <c r="BX56" s="41"/>
      <c r="BY56" s="41"/>
      <c r="BZ56" s="41"/>
      <c r="CA56" s="41"/>
      <c r="CB56" s="41"/>
      <c r="CC56" s="40"/>
      <c r="CD56" s="39"/>
      <c r="CE56" s="45"/>
      <c r="CF56" s="40"/>
      <c r="CG56" s="39"/>
      <c r="CH56" s="40"/>
      <c r="CI56" s="41"/>
      <c r="CJ56" s="41"/>
      <c r="CK56" s="40"/>
      <c r="CL56" s="41"/>
      <c r="CM56" s="41"/>
      <c r="CN56" s="40"/>
      <c r="CO56" s="46"/>
      <c r="CP56" s="42"/>
      <c r="CQ56" s="47"/>
      <c r="CR56" s="51"/>
      <c r="CS56" s="48"/>
      <c r="CT56" s="47"/>
      <c r="CU56" s="51"/>
      <c r="CV56" s="48"/>
      <c r="CW56" s="47"/>
      <c r="CX56" s="52"/>
      <c r="CY56" s="42"/>
      <c r="CZ56" s="48"/>
      <c r="DA56" s="47"/>
      <c r="DB56" s="52"/>
      <c r="DC56" s="42"/>
      <c r="DD56" s="46"/>
      <c r="DE56" s="42"/>
      <c r="DF56" s="43"/>
    </row>
    <row r="57" customFormat="false" ht="8.45" hidden="false" customHeight="true" outlineLevel="0" collapsed="false">
      <c r="A57" s="1" t="s">
        <v>139</v>
      </c>
      <c r="B57" s="37" t="n">
        <v>42</v>
      </c>
      <c r="C57" s="36" t="s">
        <v>140</v>
      </c>
      <c r="D57" s="37" t="n">
        <v>21</v>
      </c>
      <c r="E57" s="36" t="s">
        <v>73</v>
      </c>
      <c r="F57" s="36" t="s">
        <v>77</v>
      </c>
      <c r="G57" s="38" t="n">
        <v>59143.73</v>
      </c>
      <c r="H57" s="39" t="n">
        <v>0.6</v>
      </c>
      <c r="I57" s="38" t="n">
        <v>59143.73</v>
      </c>
      <c r="J57" s="40" t="n">
        <v>100</v>
      </c>
      <c r="K57" s="40" t="n">
        <v>100</v>
      </c>
      <c r="L57" s="41"/>
      <c r="M57" s="41"/>
      <c r="N57" s="40" t="n">
        <v>100</v>
      </c>
      <c r="O57" s="41"/>
      <c r="P57" s="41"/>
      <c r="Q57" s="40" t="n">
        <v>100</v>
      </c>
      <c r="R57" s="41"/>
      <c r="S57" s="41"/>
      <c r="T57" s="40" t="n">
        <v>100</v>
      </c>
      <c r="U57" s="41"/>
      <c r="V57" s="41"/>
      <c r="W57" s="40" t="n">
        <v>100</v>
      </c>
      <c r="X57" s="41"/>
      <c r="Y57" s="41"/>
      <c r="Z57" s="40" t="n">
        <v>100</v>
      </c>
      <c r="AA57" s="41"/>
      <c r="AB57" s="41"/>
      <c r="AC57" s="40" t="n">
        <v>100</v>
      </c>
      <c r="AD57" s="41"/>
      <c r="AE57" s="41"/>
      <c r="AF57" s="40" t="n">
        <v>100</v>
      </c>
      <c r="AG57" s="41"/>
      <c r="AH57" s="41"/>
      <c r="AI57" s="40" t="n">
        <v>100</v>
      </c>
      <c r="AJ57" s="41"/>
      <c r="AK57" s="41"/>
      <c r="AL57" s="40" t="n">
        <v>100</v>
      </c>
      <c r="AM57" s="41"/>
      <c r="AN57" s="41"/>
      <c r="AO57" s="40" t="n">
        <v>100</v>
      </c>
      <c r="AP57" s="41"/>
      <c r="AQ57" s="41"/>
      <c r="AR57" s="40" t="n">
        <v>100</v>
      </c>
      <c r="AS57" s="41"/>
      <c r="AT57" s="41"/>
      <c r="AU57" s="40" t="n">
        <v>100</v>
      </c>
      <c r="AV57" s="41"/>
      <c r="AW57" s="41"/>
      <c r="AX57" s="40" t="n">
        <v>100</v>
      </c>
      <c r="AY57" s="41"/>
      <c r="AZ57" s="41"/>
      <c r="BA57" s="40" t="n">
        <v>100</v>
      </c>
      <c r="BB57" s="41"/>
      <c r="BC57" s="41"/>
      <c r="BD57" s="40" t="n">
        <v>100</v>
      </c>
      <c r="BE57" s="41"/>
      <c r="BF57" s="41"/>
      <c r="BG57" s="40" t="n">
        <v>100</v>
      </c>
      <c r="BH57" s="41"/>
      <c r="BI57" s="41"/>
      <c r="BJ57" s="40" t="n">
        <v>100</v>
      </c>
      <c r="BK57" s="41"/>
      <c r="BL57" s="41"/>
      <c r="BM57" s="40" t="n">
        <v>100</v>
      </c>
      <c r="BN57" s="41"/>
      <c r="BO57" s="41"/>
      <c r="BP57" s="40" t="n">
        <v>100</v>
      </c>
      <c r="BQ57" s="41"/>
      <c r="BR57" s="41"/>
      <c r="BS57" s="40" t="n">
        <v>100</v>
      </c>
      <c r="BT57" s="41"/>
      <c r="BU57" s="41"/>
      <c r="BV57" s="41"/>
      <c r="BW57" s="41"/>
      <c r="BX57" s="41"/>
      <c r="BY57" s="41"/>
      <c r="BZ57" s="41"/>
      <c r="CA57" s="41"/>
      <c r="CB57" s="41"/>
      <c r="CC57" s="50"/>
      <c r="CD57" s="39"/>
      <c r="CE57" s="45"/>
      <c r="CF57" s="50"/>
      <c r="CG57" s="39"/>
      <c r="CH57" s="40"/>
      <c r="CI57" s="41"/>
      <c r="CJ57" s="41"/>
      <c r="CK57" s="40"/>
      <c r="CL57" s="41"/>
      <c r="CM57" s="41"/>
      <c r="CN57" s="40"/>
      <c r="CO57" s="46"/>
      <c r="CP57" s="42"/>
      <c r="CQ57" s="47"/>
      <c r="CR57" s="44"/>
      <c r="CS57" s="48"/>
      <c r="CT57" s="47"/>
      <c r="CU57" s="44"/>
      <c r="CV57" s="48"/>
      <c r="CW57" s="47"/>
      <c r="CX57" s="42"/>
      <c r="CY57" s="42"/>
      <c r="CZ57" s="48"/>
      <c r="DA57" s="47"/>
      <c r="DB57" s="42"/>
      <c r="DC57" s="42"/>
      <c r="DD57" s="46"/>
      <c r="DE57" s="42"/>
      <c r="DF57" s="43"/>
    </row>
    <row r="58" customFormat="false" ht="16.9" hidden="false" customHeight="true" outlineLevel="0" collapsed="false">
      <c r="A58" s="1" t="s">
        <v>141</v>
      </c>
      <c r="B58" s="54" t="n">
        <v>43</v>
      </c>
      <c r="C58" s="21" t="s">
        <v>142</v>
      </c>
      <c r="D58" s="22" t="n">
        <v>177</v>
      </c>
      <c r="E58" s="21" t="s">
        <v>143</v>
      </c>
      <c r="F58" s="21" t="s">
        <v>144</v>
      </c>
      <c r="G58" s="23" t="n">
        <v>531012.86</v>
      </c>
      <c r="H58" s="24" t="n">
        <v>5.41</v>
      </c>
      <c r="I58" s="26" t="n">
        <v>21220.34</v>
      </c>
      <c r="J58" s="24" t="n">
        <v>3.97</v>
      </c>
      <c r="K58" s="24" t="n">
        <v>3.97</v>
      </c>
      <c r="L58" s="23" t="n">
        <v>184097.84</v>
      </c>
      <c r="M58" s="25" t="n">
        <v>34.83</v>
      </c>
      <c r="N58" s="25" t="n">
        <v>38.8</v>
      </c>
      <c r="O58" s="23" t="n">
        <v>185262.48</v>
      </c>
      <c r="P58" s="25" t="n">
        <v>35.03</v>
      </c>
      <c r="Q58" s="25" t="n">
        <v>73.82</v>
      </c>
      <c r="R58" s="26" t="n">
        <v>89543</v>
      </c>
      <c r="S58" s="25" t="n">
        <v>16.69</v>
      </c>
      <c r="T58" s="25" t="n">
        <v>90.52</v>
      </c>
      <c r="U58" s="18"/>
      <c r="V58" s="18"/>
      <c r="W58" s="25" t="n">
        <v>90.52</v>
      </c>
      <c r="X58" s="18"/>
      <c r="Y58" s="18"/>
      <c r="Z58" s="25" t="n">
        <v>90.52</v>
      </c>
      <c r="AA58" s="18"/>
      <c r="AB58" s="18"/>
      <c r="AC58" s="25" t="n">
        <v>90.52</v>
      </c>
      <c r="AD58" s="26" t="n">
        <v>12416.61</v>
      </c>
      <c r="AE58" s="24" t="n">
        <v>2.31</v>
      </c>
      <c r="AF58" s="25" t="n">
        <v>92.83</v>
      </c>
      <c r="AG58" s="26" t="n">
        <v>38472.59</v>
      </c>
      <c r="AH58" s="24" t="n">
        <v>7.17</v>
      </c>
      <c r="AI58" s="28" t="n">
        <v>100</v>
      </c>
      <c r="AJ58" s="18"/>
      <c r="AK58" s="18"/>
      <c r="AL58" s="28" t="n">
        <v>100</v>
      </c>
      <c r="AM58" s="18"/>
      <c r="AN58" s="18"/>
      <c r="AO58" s="28" t="n">
        <v>100</v>
      </c>
      <c r="AP58" s="18"/>
      <c r="AQ58" s="18"/>
      <c r="AR58" s="28" t="n">
        <v>100</v>
      </c>
      <c r="AS58" s="18"/>
      <c r="AT58" s="18"/>
      <c r="AU58" s="28" t="n">
        <v>100</v>
      </c>
      <c r="AV58" s="18"/>
      <c r="AW58" s="18"/>
      <c r="AX58" s="28" t="n">
        <v>100</v>
      </c>
      <c r="AY58" s="18"/>
      <c r="AZ58" s="18"/>
      <c r="BA58" s="28" t="n">
        <v>100</v>
      </c>
      <c r="BB58" s="18"/>
      <c r="BC58" s="18"/>
      <c r="BD58" s="28" t="n">
        <v>100</v>
      </c>
      <c r="BE58" s="18"/>
      <c r="BF58" s="18"/>
      <c r="BG58" s="28" t="n">
        <v>100</v>
      </c>
      <c r="BH58" s="18"/>
      <c r="BI58" s="18"/>
      <c r="BJ58" s="28" t="n">
        <v>100</v>
      </c>
      <c r="BK58" s="18"/>
      <c r="BL58" s="18"/>
      <c r="BM58" s="28" t="n">
        <v>100</v>
      </c>
      <c r="BN58" s="18"/>
      <c r="BO58" s="18"/>
      <c r="BP58" s="28" t="n">
        <v>100</v>
      </c>
      <c r="BQ58" s="18"/>
      <c r="BR58" s="18"/>
      <c r="BS58" s="28" t="n">
        <v>100</v>
      </c>
      <c r="BT58" s="18"/>
      <c r="BU58" s="18"/>
      <c r="BV58" s="18"/>
      <c r="BW58" s="18"/>
      <c r="BX58" s="18"/>
      <c r="BY58" s="18"/>
      <c r="BZ58" s="18"/>
      <c r="CA58" s="18"/>
      <c r="CB58" s="18"/>
      <c r="CC58" s="41"/>
      <c r="CD58" s="39"/>
      <c r="CE58" s="45"/>
      <c r="CF58" s="41"/>
      <c r="CG58" s="39"/>
      <c r="CH58" s="40"/>
      <c r="CI58" s="41"/>
      <c r="CJ58" s="41"/>
      <c r="CK58" s="40"/>
      <c r="CL58" s="41"/>
      <c r="CM58" s="41"/>
      <c r="CN58" s="40"/>
      <c r="CO58" s="46"/>
      <c r="CP58" s="42"/>
      <c r="CQ58" s="47"/>
      <c r="CR58" s="44"/>
      <c r="CS58" s="48"/>
      <c r="CT58" s="47"/>
      <c r="CU58" s="44"/>
      <c r="CV58" s="48"/>
      <c r="CW58" s="47"/>
      <c r="CX58" s="42"/>
      <c r="CY58" s="42"/>
      <c r="CZ58" s="48"/>
      <c r="DA58" s="47"/>
      <c r="DB58" s="42"/>
      <c r="DC58" s="42"/>
      <c r="DD58" s="46"/>
      <c r="DE58" s="42"/>
      <c r="DF58" s="43"/>
    </row>
    <row r="59" customFormat="false" ht="8.45" hidden="false" customHeight="true" outlineLevel="0" collapsed="false">
      <c r="A59" s="1" t="s">
        <v>145</v>
      </c>
      <c r="B59" s="54" t="n">
        <v>44</v>
      </c>
      <c r="C59" s="21" t="s">
        <v>146</v>
      </c>
      <c r="D59" s="22" t="n">
        <v>124</v>
      </c>
      <c r="E59" s="21" t="s">
        <v>147</v>
      </c>
      <c r="F59" s="21" t="s">
        <v>148</v>
      </c>
      <c r="G59" s="23" t="n">
        <v>119358.59</v>
      </c>
      <c r="H59" s="24" t="n">
        <v>1.22</v>
      </c>
      <c r="I59" s="18"/>
      <c r="J59" s="18"/>
      <c r="K59" s="18"/>
      <c r="L59" s="18"/>
      <c r="M59" s="18"/>
      <c r="N59" s="18"/>
      <c r="O59" s="26" t="n">
        <v>22384.98</v>
      </c>
      <c r="P59" s="25" t="n">
        <v>18.75</v>
      </c>
      <c r="Q59" s="25" t="n">
        <v>18.75</v>
      </c>
      <c r="R59" s="26" t="n">
        <v>89543</v>
      </c>
      <c r="S59" s="25" t="n">
        <v>75.02</v>
      </c>
      <c r="T59" s="25" t="n">
        <v>93.77</v>
      </c>
      <c r="U59" s="18"/>
      <c r="V59" s="18"/>
      <c r="W59" s="25" t="n">
        <v>93.77</v>
      </c>
      <c r="X59" s="18"/>
      <c r="Y59" s="18"/>
      <c r="Z59" s="25" t="n">
        <v>93.77</v>
      </c>
      <c r="AA59" s="18"/>
      <c r="AB59" s="18"/>
      <c r="AC59" s="25" t="n">
        <v>93.77</v>
      </c>
      <c r="AD59" s="18"/>
      <c r="AE59" s="18"/>
      <c r="AF59" s="25" t="n">
        <v>93.77</v>
      </c>
      <c r="AG59" s="27" t="n">
        <v>7430.61</v>
      </c>
      <c r="AH59" s="24" t="n">
        <v>6.23</v>
      </c>
      <c r="AI59" s="28" t="n">
        <v>100</v>
      </c>
      <c r="AJ59" s="18"/>
      <c r="AK59" s="18"/>
      <c r="AL59" s="28" t="n">
        <v>100</v>
      </c>
      <c r="AM59" s="18"/>
      <c r="AN59" s="18"/>
      <c r="AO59" s="28" t="n">
        <v>100</v>
      </c>
      <c r="AP59" s="18"/>
      <c r="AQ59" s="18"/>
      <c r="AR59" s="28" t="n">
        <v>100</v>
      </c>
      <c r="AS59" s="18"/>
      <c r="AT59" s="18"/>
      <c r="AU59" s="28" t="n">
        <v>100</v>
      </c>
      <c r="AV59" s="18"/>
      <c r="AW59" s="18"/>
      <c r="AX59" s="28" t="n">
        <v>100</v>
      </c>
      <c r="AY59" s="18"/>
      <c r="AZ59" s="18"/>
      <c r="BA59" s="28" t="n">
        <v>100</v>
      </c>
      <c r="BB59" s="18"/>
      <c r="BC59" s="18"/>
      <c r="BD59" s="28" t="n">
        <v>100</v>
      </c>
      <c r="BE59" s="18"/>
      <c r="BF59" s="18"/>
      <c r="BG59" s="28" t="n">
        <v>100</v>
      </c>
      <c r="BH59" s="18"/>
      <c r="BI59" s="18"/>
      <c r="BJ59" s="28" t="n">
        <v>100</v>
      </c>
      <c r="BK59" s="18"/>
      <c r="BL59" s="18"/>
      <c r="BM59" s="28" t="n">
        <v>100</v>
      </c>
      <c r="BN59" s="18"/>
      <c r="BO59" s="18"/>
      <c r="BP59" s="28" t="n">
        <v>100</v>
      </c>
      <c r="BQ59" s="18"/>
      <c r="BR59" s="18"/>
      <c r="BS59" s="28" t="n">
        <v>100</v>
      </c>
      <c r="BT59" s="18"/>
      <c r="BU59" s="18"/>
      <c r="BV59" s="18"/>
      <c r="BW59" s="18"/>
      <c r="BX59" s="18"/>
      <c r="BY59" s="18"/>
      <c r="BZ59" s="18"/>
      <c r="CA59" s="18"/>
      <c r="CB59" s="18"/>
      <c r="CC59" s="41"/>
      <c r="CD59" s="39"/>
      <c r="CE59" s="45"/>
      <c r="CF59" s="41"/>
      <c r="CG59" s="39"/>
      <c r="CH59" s="40"/>
      <c r="CI59" s="41"/>
      <c r="CJ59" s="41"/>
      <c r="CK59" s="40"/>
      <c r="CL59" s="41"/>
      <c r="CM59" s="41"/>
      <c r="CN59" s="40"/>
      <c r="CO59" s="29"/>
      <c r="CP59" s="13"/>
      <c r="CQ59" s="30"/>
      <c r="CR59" s="31"/>
      <c r="CS59" s="32"/>
      <c r="CT59" s="30"/>
      <c r="CU59" s="31"/>
      <c r="CV59" s="32"/>
      <c r="CW59" s="30"/>
      <c r="CX59" s="33"/>
      <c r="CY59" s="13"/>
      <c r="CZ59" s="32"/>
      <c r="DA59" s="30"/>
      <c r="DB59" s="33"/>
      <c r="DC59" s="13"/>
      <c r="DD59" s="29"/>
      <c r="DE59" s="13"/>
      <c r="DF59" s="34"/>
    </row>
    <row r="60" customFormat="false" ht="8.45" hidden="false" customHeight="true" outlineLevel="0" collapsed="false">
      <c r="A60" s="1" t="s">
        <v>149</v>
      </c>
      <c r="B60" s="37" t="n">
        <v>45</v>
      </c>
      <c r="C60" s="36" t="s">
        <v>150</v>
      </c>
      <c r="D60" s="55" t="n">
        <v>124</v>
      </c>
      <c r="E60" s="36" t="s">
        <v>147</v>
      </c>
      <c r="F60" s="36" t="s">
        <v>148</v>
      </c>
      <c r="G60" s="38" t="n">
        <v>15022.4</v>
      </c>
      <c r="H60" s="39" t="n">
        <v>0.15</v>
      </c>
      <c r="I60" s="41"/>
      <c r="J60" s="41"/>
      <c r="K60" s="41"/>
      <c r="L60" s="41"/>
      <c r="M60" s="41"/>
      <c r="N60" s="41"/>
      <c r="O60" s="50" t="n">
        <v>2837.73</v>
      </c>
      <c r="P60" s="45" t="n">
        <v>18.89</v>
      </c>
      <c r="Q60" s="45" t="n">
        <v>18.89</v>
      </c>
      <c r="R60" s="38" t="n">
        <v>11352.43</v>
      </c>
      <c r="S60" s="45" t="n">
        <v>75.57</v>
      </c>
      <c r="T60" s="45" t="n">
        <v>94.46</v>
      </c>
      <c r="U60" s="41"/>
      <c r="V60" s="41"/>
      <c r="W60" s="45" t="n">
        <v>94.46</v>
      </c>
      <c r="X60" s="41"/>
      <c r="Y60" s="41"/>
      <c r="Z60" s="45" t="n">
        <v>94.46</v>
      </c>
      <c r="AA60" s="41"/>
      <c r="AB60" s="41"/>
      <c r="AC60" s="45" t="n">
        <v>94.46</v>
      </c>
      <c r="AD60" s="41"/>
      <c r="AE60" s="41"/>
      <c r="AF60" s="45" t="n">
        <v>94.46</v>
      </c>
      <c r="AG60" s="40" t="n">
        <v>832.24</v>
      </c>
      <c r="AH60" s="39" t="n">
        <v>5.54</v>
      </c>
      <c r="AI60" s="40" t="n">
        <v>100</v>
      </c>
      <c r="AJ60" s="41"/>
      <c r="AK60" s="41"/>
      <c r="AL60" s="40" t="n">
        <v>100</v>
      </c>
      <c r="AM60" s="41"/>
      <c r="AN60" s="41"/>
      <c r="AO60" s="40" t="n">
        <v>100</v>
      </c>
      <c r="AP60" s="41"/>
      <c r="AQ60" s="41"/>
      <c r="AR60" s="40" t="n">
        <v>100</v>
      </c>
      <c r="AS60" s="41"/>
      <c r="AT60" s="41"/>
      <c r="AU60" s="40" t="n">
        <v>100</v>
      </c>
      <c r="AV60" s="41"/>
      <c r="AW60" s="41"/>
      <c r="AX60" s="40" t="n">
        <v>100</v>
      </c>
      <c r="AY60" s="41"/>
      <c r="AZ60" s="41"/>
      <c r="BA60" s="40" t="n">
        <v>100</v>
      </c>
      <c r="BB60" s="41"/>
      <c r="BC60" s="41"/>
      <c r="BD60" s="40" t="n">
        <v>100</v>
      </c>
      <c r="BE60" s="41"/>
      <c r="BF60" s="41"/>
      <c r="BG60" s="40" t="n">
        <v>100</v>
      </c>
      <c r="BH60" s="41"/>
      <c r="BI60" s="41"/>
      <c r="BJ60" s="40" t="n">
        <v>100</v>
      </c>
      <c r="BK60" s="41"/>
      <c r="BL60" s="41"/>
      <c r="BM60" s="40" t="n">
        <v>100</v>
      </c>
      <c r="BN60" s="41"/>
      <c r="BO60" s="41"/>
      <c r="BP60" s="40" t="n">
        <v>100</v>
      </c>
      <c r="BQ60" s="41"/>
      <c r="BR60" s="41"/>
      <c r="BS60" s="40" t="n">
        <v>100</v>
      </c>
      <c r="BT60" s="41"/>
      <c r="BU60" s="41"/>
      <c r="BV60" s="41"/>
      <c r="BW60" s="41"/>
      <c r="BX60" s="41"/>
      <c r="BY60" s="41"/>
      <c r="BZ60" s="41"/>
      <c r="CA60" s="41"/>
      <c r="CB60" s="41"/>
      <c r="CC60" s="27"/>
      <c r="CD60" s="24"/>
      <c r="CE60" s="25"/>
      <c r="CF60" s="27"/>
      <c r="CG60" s="24"/>
      <c r="CH60" s="28"/>
      <c r="CI60" s="18"/>
      <c r="CJ60" s="18"/>
      <c r="CK60" s="28"/>
      <c r="CL60" s="18"/>
      <c r="CM60" s="18"/>
      <c r="CN60" s="28"/>
      <c r="CO60" s="46"/>
      <c r="CP60" s="42"/>
      <c r="CQ60" s="47"/>
      <c r="CR60" s="43"/>
      <c r="CS60" s="48"/>
      <c r="CT60" s="47"/>
      <c r="CU60" s="43"/>
      <c r="CV60" s="48"/>
      <c r="CW60" s="47"/>
      <c r="CX60" s="49"/>
      <c r="CY60" s="42"/>
      <c r="CZ60" s="48"/>
      <c r="DA60" s="47"/>
      <c r="DB60" s="49"/>
      <c r="DC60" s="42"/>
      <c r="DD60" s="46"/>
      <c r="DE60" s="42"/>
      <c r="DF60" s="43"/>
    </row>
    <row r="61" customFormat="false" ht="16.9" hidden="false" customHeight="true" outlineLevel="0" collapsed="false">
      <c r="A61" s="1" t="s">
        <v>151</v>
      </c>
      <c r="B61" s="37" t="n">
        <v>46</v>
      </c>
      <c r="C61" s="36" t="s">
        <v>152</v>
      </c>
      <c r="D61" s="55" t="n">
        <v>124</v>
      </c>
      <c r="E61" s="36" t="s">
        <v>147</v>
      </c>
      <c r="F61" s="36" t="s">
        <v>148</v>
      </c>
      <c r="G61" s="40" t="n">
        <v>598.49</v>
      </c>
      <c r="H61" s="39" t="n">
        <v>0.01</v>
      </c>
      <c r="I61" s="41"/>
      <c r="J61" s="41"/>
      <c r="K61" s="41"/>
      <c r="L61" s="41"/>
      <c r="M61" s="41"/>
      <c r="N61" s="41"/>
      <c r="O61" s="40" t="n">
        <v>110.78</v>
      </c>
      <c r="P61" s="45" t="n">
        <v>18.51</v>
      </c>
      <c r="Q61" s="45" t="n">
        <v>18.51</v>
      </c>
      <c r="R61" s="40" t="n">
        <v>443.06</v>
      </c>
      <c r="S61" s="45" t="n">
        <v>74.03</v>
      </c>
      <c r="T61" s="45" t="n">
        <v>92.54</v>
      </c>
      <c r="U61" s="41"/>
      <c r="V61" s="41"/>
      <c r="W61" s="45" t="n">
        <v>92.54</v>
      </c>
      <c r="X61" s="41"/>
      <c r="Y61" s="41"/>
      <c r="Z61" s="45" t="n">
        <v>92.54</v>
      </c>
      <c r="AA61" s="41"/>
      <c r="AB61" s="41"/>
      <c r="AC61" s="45" t="n">
        <v>92.54</v>
      </c>
      <c r="AD61" s="41"/>
      <c r="AE61" s="41"/>
      <c r="AF61" s="45" t="n">
        <v>92.54</v>
      </c>
      <c r="AG61" s="45" t="n">
        <v>44.65</v>
      </c>
      <c r="AH61" s="39" t="n">
        <v>7.46</v>
      </c>
      <c r="AI61" s="40" t="n">
        <v>100</v>
      </c>
      <c r="AJ61" s="41"/>
      <c r="AK61" s="41"/>
      <c r="AL61" s="40" t="n">
        <v>100</v>
      </c>
      <c r="AM61" s="41"/>
      <c r="AN61" s="41"/>
      <c r="AO61" s="40" t="n">
        <v>100</v>
      </c>
      <c r="AP61" s="41"/>
      <c r="AQ61" s="41"/>
      <c r="AR61" s="40" t="n">
        <v>100</v>
      </c>
      <c r="AS61" s="41"/>
      <c r="AT61" s="41"/>
      <c r="AU61" s="40" t="n">
        <v>100</v>
      </c>
      <c r="AV61" s="41"/>
      <c r="AW61" s="41"/>
      <c r="AX61" s="40" t="n">
        <v>100</v>
      </c>
      <c r="AY61" s="41"/>
      <c r="AZ61" s="41"/>
      <c r="BA61" s="40" t="n">
        <v>100</v>
      </c>
      <c r="BB61" s="41"/>
      <c r="BC61" s="41"/>
      <c r="BD61" s="40" t="n">
        <v>100</v>
      </c>
      <c r="BE61" s="41"/>
      <c r="BF61" s="41"/>
      <c r="BG61" s="40" t="n">
        <v>100</v>
      </c>
      <c r="BH61" s="41"/>
      <c r="BI61" s="41"/>
      <c r="BJ61" s="40" t="n">
        <v>100</v>
      </c>
      <c r="BK61" s="41"/>
      <c r="BL61" s="41"/>
      <c r="BM61" s="40" t="n">
        <v>100</v>
      </c>
      <c r="BN61" s="41"/>
      <c r="BO61" s="41"/>
      <c r="BP61" s="40" t="n">
        <v>100</v>
      </c>
      <c r="BQ61" s="41"/>
      <c r="BR61" s="41"/>
      <c r="BS61" s="40" t="n">
        <v>100</v>
      </c>
      <c r="BT61" s="41"/>
      <c r="BU61" s="41"/>
      <c r="BV61" s="41"/>
      <c r="BW61" s="41"/>
      <c r="BX61" s="41"/>
      <c r="BY61" s="41"/>
      <c r="BZ61" s="41"/>
      <c r="CA61" s="41"/>
      <c r="CB61" s="41"/>
      <c r="CC61" s="40"/>
      <c r="CD61" s="39"/>
      <c r="CE61" s="45"/>
      <c r="CF61" s="40"/>
      <c r="CG61" s="39"/>
      <c r="CH61" s="40"/>
      <c r="CI61" s="41"/>
      <c r="CJ61" s="41"/>
      <c r="CK61" s="40"/>
      <c r="CL61" s="41"/>
      <c r="CM61" s="41"/>
      <c r="CN61" s="40"/>
      <c r="CO61" s="46"/>
      <c r="CP61" s="42"/>
      <c r="CQ61" s="47"/>
      <c r="CR61" s="51"/>
      <c r="CS61" s="48"/>
      <c r="CT61" s="47"/>
      <c r="CU61" s="51"/>
      <c r="CV61" s="48"/>
      <c r="CW61" s="47"/>
      <c r="CX61" s="52"/>
      <c r="CY61" s="42"/>
      <c r="CZ61" s="48"/>
      <c r="DA61" s="47"/>
      <c r="DB61" s="52"/>
      <c r="DC61" s="42"/>
      <c r="DD61" s="46"/>
      <c r="DE61" s="42"/>
      <c r="DF61" s="43"/>
    </row>
    <row r="62" customFormat="false" ht="8.45" hidden="false" customHeight="true" outlineLevel="0" collapsed="false">
      <c r="A62" s="1" t="s">
        <v>153</v>
      </c>
      <c r="B62" s="37" t="n">
        <v>47</v>
      </c>
      <c r="C62" s="36" t="s">
        <v>154</v>
      </c>
      <c r="D62" s="55" t="n">
        <v>124</v>
      </c>
      <c r="E62" s="36" t="s">
        <v>147</v>
      </c>
      <c r="F62" s="36" t="s">
        <v>148</v>
      </c>
      <c r="G62" s="50" t="n">
        <v>2026.79</v>
      </c>
      <c r="H62" s="39" t="n">
        <v>0.02</v>
      </c>
      <c r="I62" s="41"/>
      <c r="J62" s="41"/>
      <c r="K62" s="41"/>
      <c r="L62" s="41"/>
      <c r="M62" s="41"/>
      <c r="N62" s="41"/>
      <c r="O62" s="40" t="n">
        <v>371.92</v>
      </c>
      <c r="P62" s="45" t="n">
        <v>18.35</v>
      </c>
      <c r="Q62" s="45" t="n">
        <v>18.35</v>
      </c>
      <c r="R62" s="50" t="n">
        <v>1487.26</v>
      </c>
      <c r="S62" s="45" t="n">
        <v>73.38</v>
      </c>
      <c r="T62" s="45" t="n">
        <v>91.73</v>
      </c>
      <c r="U62" s="41"/>
      <c r="V62" s="41"/>
      <c r="W62" s="45" t="n">
        <v>91.73</v>
      </c>
      <c r="X62" s="41"/>
      <c r="Y62" s="41"/>
      <c r="Z62" s="45" t="n">
        <v>91.73</v>
      </c>
      <c r="AA62" s="41"/>
      <c r="AB62" s="41"/>
      <c r="AC62" s="45" t="n">
        <v>91.73</v>
      </c>
      <c r="AD62" s="41"/>
      <c r="AE62" s="41"/>
      <c r="AF62" s="45" t="n">
        <v>91.73</v>
      </c>
      <c r="AG62" s="40" t="n">
        <v>167.62</v>
      </c>
      <c r="AH62" s="39" t="n">
        <v>8.27</v>
      </c>
      <c r="AI62" s="40" t="n">
        <v>100</v>
      </c>
      <c r="AJ62" s="41"/>
      <c r="AK62" s="41"/>
      <c r="AL62" s="40" t="n">
        <v>100</v>
      </c>
      <c r="AM62" s="41"/>
      <c r="AN62" s="41"/>
      <c r="AO62" s="40" t="n">
        <v>100</v>
      </c>
      <c r="AP62" s="41"/>
      <c r="AQ62" s="41"/>
      <c r="AR62" s="40" t="n">
        <v>100</v>
      </c>
      <c r="AS62" s="41"/>
      <c r="AT62" s="41"/>
      <c r="AU62" s="40" t="n">
        <v>100</v>
      </c>
      <c r="AV62" s="41"/>
      <c r="AW62" s="41"/>
      <c r="AX62" s="40" t="n">
        <v>100</v>
      </c>
      <c r="AY62" s="41"/>
      <c r="AZ62" s="41"/>
      <c r="BA62" s="40" t="n">
        <v>100</v>
      </c>
      <c r="BB62" s="41"/>
      <c r="BC62" s="41"/>
      <c r="BD62" s="40" t="n">
        <v>100</v>
      </c>
      <c r="BE62" s="41"/>
      <c r="BF62" s="41"/>
      <c r="BG62" s="40" t="n">
        <v>100</v>
      </c>
      <c r="BH62" s="41"/>
      <c r="BI62" s="41"/>
      <c r="BJ62" s="40" t="n">
        <v>100</v>
      </c>
      <c r="BK62" s="41"/>
      <c r="BL62" s="41"/>
      <c r="BM62" s="40" t="n">
        <v>100</v>
      </c>
      <c r="BN62" s="41"/>
      <c r="BO62" s="41"/>
      <c r="BP62" s="40" t="n">
        <v>100</v>
      </c>
      <c r="BQ62" s="41"/>
      <c r="BR62" s="41"/>
      <c r="BS62" s="40" t="n">
        <v>100</v>
      </c>
      <c r="BT62" s="41"/>
      <c r="BU62" s="41"/>
      <c r="BV62" s="41"/>
      <c r="BW62" s="41"/>
      <c r="BX62" s="41"/>
      <c r="BY62" s="41"/>
      <c r="BZ62" s="41"/>
      <c r="CA62" s="41"/>
      <c r="CB62" s="41"/>
      <c r="CC62" s="50"/>
      <c r="CD62" s="39"/>
      <c r="CE62" s="45"/>
      <c r="CF62" s="50"/>
      <c r="CG62" s="39"/>
      <c r="CH62" s="40"/>
      <c r="CI62" s="41"/>
      <c r="CJ62" s="41"/>
      <c r="CK62" s="40"/>
      <c r="CL62" s="41"/>
      <c r="CM62" s="41"/>
      <c r="CN62" s="40"/>
      <c r="CO62" s="46"/>
      <c r="CP62" s="42"/>
      <c r="CQ62" s="47"/>
      <c r="CR62" s="51"/>
      <c r="CS62" s="48"/>
      <c r="CT62" s="47"/>
      <c r="CU62" s="51"/>
      <c r="CV62" s="48"/>
      <c r="CW62" s="47"/>
      <c r="CX62" s="52"/>
      <c r="CY62" s="42"/>
      <c r="CZ62" s="48"/>
      <c r="DA62" s="47"/>
      <c r="DB62" s="52"/>
      <c r="DC62" s="42"/>
      <c r="DD62" s="46"/>
      <c r="DE62" s="42"/>
      <c r="DF62" s="43"/>
    </row>
    <row r="63" customFormat="false" ht="8.45" hidden="false" customHeight="true" outlineLevel="0" collapsed="false">
      <c r="A63" s="1" t="s">
        <v>155</v>
      </c>
      <c r="B63" s="37" t="n">
        <v>48</v>
      </c>
      <c r="C63" s="36" t="s">
        <v>156</v>
      </c>
      <c r="D63" s="55" t="n">
        <v>124</v>
      </c>
      <c r="E63" s="36" t="s">
        <v>147</v>
      </c>
      <c r="F63" s="36" t="s">
        <v>148</v>
      </c>
      <c r="G63" s="38" t="n">
        <v>20127.85</v>
      </c>
      <c r="H63" s="39" t="n">
        <v>0.2</v>
      </c>
      <c r="I63" s="41"/>
      <c r="J63" s="41"/>
      <c r="K63" s="41"/>
      <c r="L63" s="41"/>
      <c r="M63" s="41"/>
      <c r="N63" s="41"/>
      <c r="O63" s="50" t="n">
        <v>3697.49</v>
      </c>
      <c r="P63" s="45" t="n">
        <v>18.37</v>
      </c>
      <c r="Q63" s="45" t="n">
        <v>18.37</v>
      </c>
      <c r="R63" s="38" t="n">
        <v>14789.94</v>
      </c>
      <c r="S63" s="45" t="n">
        <v>73.48</v>
      </c>
      <c r="T63" s="45" t="n">
        <v>91.85</v>
      </c>
      <c r="U63" s="41"/>
      <c r="V63" s="41"/>
      <c r="W63" s="45" t="n">
        <v>91.85</v>
      </c>
      <c r="X63" s="41"/>
      <c r="Y63" s="41"/>
      <c r="Z63" s="45" t="n">
        <v>91.85</v>
      </c>
      <c r="AA63" s="41"/>
      <c r="AB63" s="41"/>
      <c r="AC63" s="45" t="n">
        <v>91.85</v>
      </c>
      <c r="AD63" s="41"/>
      <c r="AE63" s="41"/>
      <c r="AF63" s="45" t="n">
        <v>91.85</v>
      </c>
      <c r="AG63" s="50" t="n">
        <v>1640.42</v>
      </c>
      <c r="AH63" s="39" t="n">
        <v>8.15</v>
      </c>
      <c r="AI63" s="40" t="n">
        <v>100</v>
      </c>
      <c r="AJ63" s="41"/>
      <c r="AK63" s="41"/>
      <c r="AL63" s="40" t="n">
        <v>100</v>
      </c>
      <c r="AM63" s="41"/>
      <c r="AN63" s="41"/>
      <c r="AO63" s="40" t="n">
        <v>100</v>
      </c>
      <c r="AP63" s="41"/>
      <c r="AQ63" s="41"/>
      <c r="AR63" s="40" t="n">
        <v>100</v>
      </c>
      <c r="AS63" s="41"/>
      <c r="AT63" s="41"/>
      <c r="AU63" s="40" t="n">
        <v>100</v>
      </c>
      <c r="AV63" s="41"/>
      <c r="AW63" s="41"/>
      <c r="AX63" s="40" t="n">
        <v>100</v>
      </c>
      <c r="AY63" s="41"/>
      <c r="AZ63" s="41"/>
      <c r="BA63" s="40" t="n">
        <v>100</v>
      </c>
      <c r="BB63" s="41"/>
      <c r="BC63" s="41"/>
      <c r="BD63" s="40" t="n">
        <v>100</v>
      </c>
      <c r="BE63" s="41"/>
      <c r="BF63" s="41"/>
      <c r="BG63" s="40" t="n">
        <v>100</v>
      </c>
      <c r="BH63" s="41"/>
      <c r="BI63" s="41"/>
      <c r="BJ63" s="40" t="n">
        <v>100</v>
      </c>
      <c r="BK63" s="41"/>
      <c r="BL63" s="41"/>
      <c r="BM63" s="40" t="n">
        <v>100</v>
      </c>
      <c r="BN63" s="41"/>
      <c r="BO63" s="41"/>
      <c r="BP63" s="40" t="n">
        <v>100</v>
      </c>
      <c r="BQ63" s="41"/>
      <c r="BR63" s="41"/>
      <c r="BS63" s="40" t="n">
        <v>100</v>
      </c>
      <c r="BT63" s="41"/>
      <c r="BU63" s="41"/>
      <c r="BV63" s="41"/>
      <c r="BW63" s="41"/>
      <c r="BX63" s="41"/>
      <c r="BY63" s="41"/>
      <c r="BZ63" s="41"/>
      <c r="CA63" s="41"/>
      <c r="CB63" s="41"/>
      <c r="CC63" s="50"/>
      <c r="CD63" s="39"/>
      <c r="CE63" s="45"/>
      <c r="CF63" s="50"/>
      <c r="CG63" s="39"/>
      <c r="CH63" s="40"/>
      <c r="CI63" s="41"/>
      <c r="CJ63" s="41"/>
      <c r="CK63" s="40"/>
      <c r="CL63" s="41"/>
      <c r="CM63" s="41"/>
      <c r="CN63" s="40"/>
      <c r="CO63" s="46"/>
      <c r="CP63" s="42"/>
      <c r="CQ63" s="47"/>
      <c r="CR63" s="43"/>
      <c r="CS63" s="48"/>
      <c r="CT63" s="47"/>
      <c r="CU63" s="43"/>
      <c r="CV63" s="48"/>
      <c r="CW63" s="47"/>
      <c r="CX63" s="49"/>
      <c r="CY63" s="42"/>
      <c r="CZ63" s="48"/>
      <c r="DA63" s="47"/>
      <c r="DB63" s="49"/>
      <c r="DC63" s="42"/>
      <c r="DD63" s="46"/>
      <c r="DE63" s="42"/>
      <c r="DF63" s="43"/>
    </row>
    <row r="64" customFormat="false" ht="8.45" hidden="false" customHeight="true" outlineLevel="0" collapsed="false">
      <c r="A64" s="1" t="s">
        <v>157</v>
      </c>
      <c r="B64" s="37" t="n">
        <v>49</v>
      </c>
      <c r="C64" s="36" t="s">
        <v>158</v>
      </c>
      <c r="D64" s="55" t="n">
        <v>124</v>
      </c>
      <c r="E64" s="36" t="s">
        <v>147</v>
      </c>
      <c r="F64" s="36" t="s">
        <v>148</v>
      </c>
      <c r="G64" s="38" t="n">
        <v>40047.9</v>
      </c>
      <c r="H64" s="39" t="n">
        <v>0.41</v>
      </c>
      <c r="I64" s="41"/>
      <c r="J64" s="41"/>
      <c r="K64" s="41"/>
      <c r="L64" s="41"/>
      <c r="M64" s="41"/>
      <c r="N64" s="41"/>
      <c r="O64" s="50" t="n">
        <v>7561.04</v>
      </c>
      <c r="P64" s="45" t="n">
        <v>18.88</v>
      </c>
      <c r="Q64" s="45" t="n">
        <v>18.88</v>
      </c>
      <c r="R64" s="38" t="n">
        <v>30240.17</v>
      </c>
      <c r="S64" s="45" t="n">
        <v>75.51</v>
      </c>
      <c r="T64" s="45" t="n">
        <v>94.39</v>
      </c>
      <c r="U64" s="41"/>
      <c r="V64" s="41"/>
      <c r="W64" s="45" t="n">
        <v>94.39</v>
      </c>
      <c r="X64" s="41"/>
      <c r="Y64" s="41"/>
      <c r="Z64" s="45" t="n">
        <v>94.39</v>
      </c>
      <c r="AA64" s="41"/>
      <c r="AB64" s="41"/>
      <c r="AC64" s="45" t="n">
        <v>94.39</v>
      </c>
      <c r="AD64" s="41"/>
      <c r="AE64" s="41"/>
      <c r="AF64" s="45" t="n">
        <v>94.39</v>
      </c>
      <c r="AG64" s="50" t="n">
        <v>2246.69</v>
      </c>
      <c r="AH64" s="39" t="n">
        <v>5.61</v>
      </c>
      <c r="AI64" s="40" t="n">
        <v>100</v>
      </c>
      <c r="AJ64" s="41"/>
      <c r="AK64" s="41"/>
      <c r="AL64" s="40" t="n">
        <v>100</v>
      </c>
      <c r="AM64" s="41"/>
      <c r="AN64" s="41"/>
      <c r="AO64" s="40" t="n">
        <v>100</v>
      </c>
      <c r="AP64" s="41"/>
      <c r="AQ64" s="41"/>
      <c r="AR64" s="40" t="n">
        <v>100</v>
      </c>
      <c r="AS64" s="41"/>
      <c r="AT64" s="41"/>
      <c r="AU64" s="40" t="n">
        <v>100</v>
      </c>
      <c r="AV64" s="41"/>
      <c r="AW64" s="41"/>
      <c r="AX64" s="40" t="n">
        <v>100</v>
      </c>
      <c r="AY64" s="41"/>
      <c r="AZ64" s="41"/>
      <c r="BA64" s="40" t="n">
        <v>100</v>
      </c>
      <c r="BB64" s="41"/>
      <c r="BC64" s="41"/>
      <c r="BD64" s="40" t="n">
        <v>100</v>
      </c>
      <c r="BE64" s="41"/>
      <c r="BF64" s="41"/>
      <c r="BG64" s="40" t="n">
        <v>100</v>
      </c>
      <c r="BH64" s="41"/>
      <c r="BI64" s="41"/>
      <c r="BJ64" s="40" t="n">
        <v>100</v>
      </c>
      <c r="BK64" s="41"/>
      <c r="BL64" s="41"/>
      <c r="BM64" s="40" t="n">
        <v>100</v>
      </c>
      <c r="BN64" s="41"/>
      <c r="BO64" s="41"/>
      <c r="BP64" s="40" t="n">
        <v>100</v>
      </c>
      <c r="BQ64" s="41"/>
      <c r="BR64" s="41"/>
      <c r="BS64" s="40" t="n">
        <v>100</v>
      </c>
      <c r="BT64" s="41"/>
      <c r="BU64" s="41"/>
      <c r="BV64" s="41"/>
      <c r="BW64" s="41"/>
      <c r="BX64" s="41"/>
      <c r="BY64" s="41"/>
      <c r="BZ64" s="41"/>
      <c r="CA64" s="41"/>
      <c r="CB64" s="41"/>
      <c r="CC64" s="40"/>
      <c r="CD64" s="39"/>
      <c r="CE64" s="45"/>
      <c r="CF64" s="40"/>
      <c r="CG64" s="39"/>
      <c r="CH64" s="40"/>
      <c r="CI64" s="41"/>
      <c r="CJ64" s="41"/>
      <c r="CK64" s="40"/>
      <c r="CL64" s="41"/>
      <c r="CM64" s="41"/>
      <c r="CN64" s="40"/>
      <c r="CO64" s="46"/>
      <c r="CP64" s="42"/>
      <c r="CQ64" s="47"/>
      <c r="CR64" s="43"/>
      <c r="CS64" s="48"/>
      <c r="CT64" s="47"/>
      <c r="CU64" s="43"/>
      <c r="CV64" s="48"/>
      <c r="CW64" s="47"/>
      <c r="CX64" s="49"/>
      <c r="CY64" s="42"/>
      <c r="CZ64" s="48"/>
      <c r="DA64" s="47"/>
      <c r="DB64" s="49"/>
      <c r="DC64" s="42"/>
      <c r="DD64" s="46"/>
      <c r="DE64" s="42"/>
      <c r="DF64" s="43"/>
    </row>
    <row r="65" customFormat="false" ht="8.45" hidden="false" customHeight="true" outlineLevel="0" collapsed="false">
      <c r="A65" s="1" t="s">
        <v>159</v>
      </c>
      <c r="B65" s="37" t="n">
        <v>50</v>
      </c>
      <c r="C65" s="36" t="s">
        <v>160</v>
      </c>
      <c r="D65" s="55" t="n">
        <v>124</v>
      </c>
      <c r="E65" s="36" t="s">
        <v>147</v>
      </c>
      <c r="F65" s="36" t="s">
        <v>148</v>
      </c>
      <c r="G65" s="38" t="n">
        <v>30999.2</v>
      </c>
      <c r="H65" s="39" t="n">
        <v>0.32</v>
      </c>
      <c r="I65" s="41"/>
      <c r="J65" s="41"/>
      <c r="K65" s="41"/>
      <c r="L65" s="41"/>
      <c r="M65" s="41"/>
      <c r="N65" s="41"/>
      <c r="O65" s="50" t="n">
        <v>5824.75</v>
      </c>
      <c r="P65" s="45" t="n">
        <v>18.79</v>
      </c>
      <c r="Q65" s="45" t="n">
        <v>18.79</v>
      </c>
      <c r="R65" s="38" t="n">
        <v>23305.2</v>
      </c>
      <c r="S65" s="45" t="n">
        <v>75.18</v>
      </c>
      <c r="T65" s="45" t="n">
        <v>93.97</v>
      </c>
      <c r="U65" s="41"/>
      <c r="V65" s="41"/>
      <c r="W65" s="45" t="n">
        <v>93.97</v>
      </c>
      <c r="X65" s="41"/>
      <c r="Y65" s="41"/>
      <c r="Z65" s="45" t="n">
        <v>93.97</v>
      </c>
      <c r="AA65" s="41"/>
      <c r="AB65" s="41"/>
      <c r="AC65" s="45" t="n">
        <v>93.97</v>
      </c>
      <c r="AD65" s="41"/>
      <c r="AE65" s="41"/>
      <c r="AF65" s="45" t="n">
        <v>93.97</v>
      </c>
      <c r="AG65" s="50" t="n">
        <v>1869.25</v>
      </c>
      <c r="AH65" s="39" t="n">
        <v>6.03</v>
      </c>
      <c r="AI65" s="40" t="n">
        <v>100</v>
      </c>
      <c r="AJ65" s="41"/>
      <c r="AK65" s="41"/>
      <c r="AL65" s="40" t="n">
        <v>100</v>
      </c>
      <c r="AM65" s="41"/>
      <c r="AN65" s="41"/>
      <c r="AO65" s="40" t="n">
        <v>100</v>
      </c>
      <c r="AP65" s="41"/>
      <c r="AQ65" s="41"/>
      <c r="AR65" s="40" t="n">
        <v>100</v>
      </c>
      <c r="AS65" s="41"/>
      <c r="AT65" s="41"/>
      <c r="AU65" s="40" t="n">
        <v>100</v>
      </c>
      <c r="AV65" s="41"/>
      <c r="AW65" s="41"/>
      <c r="AX65" s="40" t="n">
        <v>100</v>
      </c>
      <c r="AY65" s="41"/>
      <c r="AZ65" s="41"/>
      <c r="BA65" s="40" t="n">
        <v>100</v>
      </c>
      <c r="BB65" s="41"/>
      <c r="BC65" s="41"/>
      <c r="BD65" s="40" t="n">
        <v>100</v>
      </c>
      <c r="BE65" s="41"/>
      <c r="BF65" s="41"/>
      <c r="BG65" s="40" t="n">
        <v>100</v>
      </c>
      <c r="BH65" s="41"/>
      <c r="BI65" s="41"/>
      <c r="BJ65" s="40" t="n">
        <v>100</v>
      </c>
      <c r="BK65" s="41"/>
      <c r="BL65" s="41"/>
      <c r="BM65" s="40" t="n">
        <v>100</v>
      </c>
      <c r="BN65" s="41"/>
      <c r="BO65" s="41"/>
      <c r="BP65" s="40" t="n">
        <v>100</v>
      </c>
      <c r="BQ65" s="41"/>
      <c r="BR65" s="41"/>
      <c r="BS65" s="40" t="n">
        <v>100</v>
      </c>
      <c r="BT65" s="41"/>
      <c r="BU65" s="41"/>
      <c r="BV65" s="41"/>
      <c r="BW65" s="41"/>
      <c r="BX65" s="41"/>
      <c r="BY65" s="41"/>
      <c r="BZ65" s="41"/>
      <c r="CA65" s="41"/>
      <c r="CB65" s="41"/>
      <c r="CC65" s="40"/>
      <c r="CD65" s="39"/>
      <c r="CE65" s="45"/>
      <c r="CF65" s="40"/>
      <c r="CG65" s="39"/>
      <c r="CH65" s="40"/>
      <c r="CI65" s="41"/>
      <c r="CJ65" s="41"/>
      <c r="CK65" s="40"/>
      <c r="CL65" s="41"/>
      <c r="CM65" s="41"/>
      <c r="CN65" s="40"/>
      <c r="CO65" s="29"/>
      <c r="CP65" s="13"/>
      <c r="CQ65" s="30"/>
      <c r="CR65" s="31"/>
      <c r="CS65" s="32"/>
      <c r="CT65" s="30"/>
      <c r="CU65" s="31"/>
      <c r="CV65" s="32"/>
      <c r="CW65" s="30"/>
      <c r="CX65" s="33"/>
      <c r="CY65" s="13"/>
      <c r="CZ65" s="32"/>
      <c r="DA65" s="30"/>
      <c r="DB65" s="33"/>
      <c r="DC65" s="13"/>
      <c r="DD65" s="29"/>
      <c r="DE65" s="13"/>
      <c r="DF65" s="34"/>
    </row>
    <row r="66" customFormat="false" ht="8.45" hidden="false" customHeight="true" outlineLevel="0" collapsed="false">
      <c r="A66" s="1" t="s">
        <v>161</v>
      </c>
      <c r="B66" s="37" t="n">
        <v>51</v>
      </c>
      <c r="C66" s="36" t="s">
        <v>162</v>
      </c>
      <c r="D66" s="55" t="n">
        <v>124</v>
      </c>
      <c r="E66" s="36" t="s">
        <v>147</v>
      </c>
      <c r="F66" s="36" t="s">
        <v>148</v>
      </c>
      <c r="G66" s="50" t="n">
        <v>1310.36</v>
      </c>
      <c r="H66" s="39" t="n">
        <v>0.01</v>
      </c>
      <c r="I66" s="41"/>
      <c r="J66" s="41"/>
      <c r="K66" s="41"/>
      <c r="L66" s="41"/>
      <c r="M66" s="41"/>
      <c r="N66" s="41"/>
      <c r="O66" s="40" t="n">
        <v>249.62</v>
      </c>
      <c r="P66" s="45" t="n">
        <v>19.05</v>
      </c>
      <c r="Q66" s="45" t="n">
        <v>19.05</v>
      </c>
      <c r="R66" s="40" t="n">
        <v>998.36</v>
      </c>
      <c r="S66" s="45" t="n">
        <v>76.19</v>
      </c>
      <c r="T66" s="45" t="n">
        <v>95.24</v>
      </c>
      <c r="U66" s="41"/>
      <c r="V66" s="41"/>
      <c r="W66" s="45" t="n">
        <v>95.24</v>
      </c>
      <c r="X66" s="41"/>
      <c r="Y66" s="41"/>
      <c r="Z66" s="45" t="n">
        <v>95.24</v>
      </c>
      <c r="AA66" s="41"/>
      <c r="AB66" s="41"/>
      <c r="AC66" s="45" t="n">
        <v>95.24</v>
      </c>
      <c r="AD66" s="41"/>
      <c r="AE66" s="41"/>
      <c r="AF66" s="45" t="n">
        <v>95.24</v>
      </c>
      <c r="AG66" s="45" t="n">
        <v>62.37</v>
      </c>
      <c r="AH66" s="39" t="n">
        <v>4.76</v>
      </c>
      <c r="AI66" s="40" t="n">
        <v>100</v>
      </c>
      <c r="AJ66" s="41"/>
      <c r="AK66" s="41"/>
      <c r="AL66" s="40" t="n">
        <v>100</v>
      </c>
      <c r="AM66" s="41"/>
      <c r="AN66" s="41"/>
      <c r="AO66" s="40" t="n">
        <v>100</v>
      </c>
      <c r="AP66" s="41"/>
      <c r="AQ66" s="41"/>
      <c r="AR66" s="40" t="n">
        <v>100</v>
      </c>
      <c r="AS66" s="41"/>
      <c r="AT66" s="41"/>
      <c r="AU66" s="40" t="n">
        <v>100</v>
      </c>
      <c r="AV66" s="41"/>
      <c r="AW66" s="41"/>
      <c r="AX66" s="40" t="n">
        <v>100</v>
      </c>
      <c r="AY66" s="41"/>
      <c r="AZ66" s="41"/>
      <c r="BA66" s="40" t="n">
        <v>100</v>
      </c>
      <c r="BB66" s="41"/>
      <c r="BC66" s="41"/>
      <c r="BD66" s="40" t="n">
        <v>100</v>
      </c>
      <c r="BE66" s="41"/>
      <c r="BF66" s="41"/>
      <c r="BG66" s="40" t="n">
        <v>100</v>
      </c>
      <c r="BH66" s="41"/>
      <c r="BI66" s="41"/>
      <c r="BJ66" s="40" t="n">
        <v>100</v>
      </c>
      <c r="BK66" s="41"/>
      <c r="BL66" s="41"/>
      <c r="BM66" s="40" t="n">
        <v>100</v>
      </c>
      <c r="BN66" s="41"/>
      <c r="BO66" s="41"/>
      <c r="BP66" s="40" t="n">
        <v>100</v>
      </c>
      <c r="BQ66" s="41"/>
      <c r="BR66" s="41"/>
      <c r="BS66" s="40" t="n">
        <v>100</v>
      </c>
      <c r="BT66" s="41"/>
      <c r="BU66" s="41"/>
      <c r="BV66" s="41"/>
      <c r="BW66" s="41"/>
      <c r="BX66" s="41"/>
      <c r="BY66" s="41"/>
      <c r="BZ66" s="41"/>
      <c r="CA66" s="41"/>
      <c r="CB66" s="41"/>
      <c r="CC66" s="27"/>
      <c r="CD66" s="24"/>
      <c r="CE66" s="25"/>
      <c r="CF66" s="27"/>
      <c r="CG66" s="24"/>
      <c r="CH66" s="28"/>
      <c r="CI66" s="18"/>
      <c r="CJ66" s="18"/>
      <c r="CK66" s="28"/>
      <c r="CL66" s="18"/>
      <c r="CM66" s="18"/>
      <c r="CN66" s="28"/>
      <c r="CO66" s="46"/>
      <c r="CP66" s="42"/>
      <c r="CQ66" s="47"/>
      <c r="CR66" s="43"/>
      <c r="CS66" s="48"/>
      <c r="CT66" s="47"/>
      <c r="CU66" s="43"/>
      <c r="CV66" s="48"/>
      <c r="CW66" s="47"/>
      <c r="CX66" s="49"/>
      <c r="CY66" s="42"/>
      <c r="CZ66" s="48"/>
      <c r="DA66" s="47"/>
      <c r="DB66" s="49"/>
      <c r="DC66" s="42"/>
      <c r="DD66" s="46"/>
      <c r="DE66" s="42"/>
      <c r="DF66" s="43"/>
    </row>
    <row r="67" customFormat="false" ht="16.9" hidden="false" customHeight="true" outlineLevel="0" collapsed="false">
      <c r="A67" s="1" t="s">
        <v>163</v>
      </c>
      <c r="B67" s="37" t="n">
        <v>52</v>
      </c>
      <c r="C67" s="36" t="s">
        <v>164</v>
      </c>
      <c r="D67" s="55" t="n">
        <v>124</v>
      </c>
      <c r="E67" s="36" t="s">
        <v>147</v>
      </c>
      <c r="F67" s="36" t="s">
        <v>148</v>
      </c>
      <c r="G67" s="50" t="n">
        <v>9225.6</v>
      </c>
      <c r="H67" s="39" t="n">
        <v>0.09</v>
      </c>
      <c r="I67" s="41"/>
      <c r="J67" s="41"/>
      <c r="K67" s="41"/>
      <c r="L67" s="41"/>
      <c r="M67" s="41"/>
      <c r="N67" s="41"/>
      <c r="O67" s="50" t="n">
        <v>1731.65</v>
      </c>
      <c r="P67" s="45" t="n">
        <v>18.77</v>
      </c>
      <c r="Q67" s="45" t="n">
        <v>18.77</v>
      </c>
      <c r="R67" s="50" t="n">
        <v>6926.58</v>
      </c>
      <c r="S67" s="45" t="n">
        <v>75.08</v>
      </c>
      <c r="T67" s="45" t="n">
        <v>93.85</v>
      </c>
      <c r="U67" s="41"/>
      <c r="V67" s="41"/>
      <c r="W67" s="45" t="n">
        <v>93.85</v>
      </c>
      <c r="X67" s="41"/>
      <c r="Y67" s="41"/>
      <c r="Z67" s="45" t="n">
        <v>93.85</v>
      </c>
      <c r="AA67" s="41"/>
      <c r="AB67" s="41"/>
      <c r="AC67" s="45" t="n">
        <v>93.85</v>
      </c>
      <c r="AD67" s="41"/>
      <c r="AE67" s="41"/>
      <c r="AF67" s="45" t="n">
        <v>93.85</v>
      </c>
      <c r="AG67" s="40" t="n">
        <v>567.37</v>
      </c>
      <c r="AH67" s="39" t="n">
        <v>6.15</v>
      </c>
      <c r="AI67" s="40" t="n">
        <v>100</v>
      </c>
      <c r="AJ67" s="41"/>
      <c r="AK67" s="41"/>
      <c r="AL67" s="40" t="n">
        <v>100</v>
      </c>
      <c r="AM67" s="41"/>
      <c r="AN67" s="41"/>
      <c r="AO67" s="40" t="n">
        <v>100</v>
      </c>
      <c r="AP67" s="41"/>
      <c r="AQ67" s="41"/>
      <c r="AR67" s="40" t="n">
        <v>100</v>
      </c>
      <c r="AS67" s="41"/>
      <c r="AT67" s="41"/>
      <c r="AU67" s="40" t="n">
        <v>100</v>
      </c>
      <c r="AV67" s="41"/>
      <c r="AW67" s="41"/>
      <c r="AX67" s="40" t="n">
        <v>100</v>
      </c>
      <c r="AY67" s="41"/>
      <c r="AZ67" s="41"/>
      <c r="BA67" s="40" t="n">
        <v>100</v>
      </c>
      <c r="BB67" s="41"/>
      <c r="BC67" s="41"/>
      <c r="BD67" s="40" t="n">
        <v>100</v>
      </c>
      <c r="BE67" s="41"/>
      <c r="BF67" s="41"/>
      <c r="BG67" s="40" t="n">
        <v>100</v>
      </c>
      <c r="BH67" s="41"/>
      <c r="BI67" s="41"/>
      <c r="BJ67" s="40" t="n">
        <v>100</v>
      </c>
      <c r="BK67" s="41"/>
      <c r="BL67" s="41"/>
      <c r="BM67" s="40" t="n">
        <v>100</v>
      </c>
      <c r="BN67" s="41"/>
      <c r="BO67" s="41"/>
      <c r="BP67" s="40" t="n">
        <v>100</v>
      </c>
      <c r="BQ67" s="41"/>
      <c r="BR67" s="41"/>
      <c r="BS67" s="40" t="n">
        <v>100</v>
      </c>
      <c r="BT67" s="41"/>
      <c r="BU67" s="41"/>
      <c r="BV67" s="41"/>
      <c r="BW67" s="41"/>
      <c r="BX67" s="41"/>
      <c r="BY67" s="41"/>
      <c r="BZ67" s="41"/>
      <c r="CA67" s="41"/>
      <c r="CB67" s="41"/>
      <c r="CC67" s="40"/>
      <c r="CD67" s="39"/>
      <c r="CE67" s="45"/>
      <c r="CF67" s="40"/>
      <c r="CG67" s="39"/>
      <c r="CH67" s="40"/>
      <c r="CI67" s="41"/>
      <c r="CJ67" s="41"/>
      <c r="CK67" s="40"/>
      <c r="CL67" s="41"/>
      <c r="CM67" s="41"/>
      <c r="CN67" s="40"/>
      <c r="CO67" s="42"/>
      <c r="CP67" s="42"/>
      <c r="CQ67" s="43"/>
      <c r="CR67" s="44"/>
      <c r="CS67" s="44"/>
      <c r="CT67" s="43"/>
      <c r="CU67" s="44"/>
      <c r="CV67" s="44"/>
      <c r="CW67" s="43"/>
      <c r="CX67" s="42"/>
      <c r="CY67" s="42"/>
      <c r="CZ67" s="44"/>
      <c r="DA67" s="43"/>
      <c r="DB67" s="42"/>
      <c r="DC67" s="42"/>
      <c r="DD67" s="42"/>
      <c r="DE67" s="42"/>
      <c r="DF67" s="43"/>
    </row>
    <row r="68" customFormat="false" ht="8.45" hidden="false" customHeight="true" outlineLevel="0" collapsed="false">
      <c r="A68" s="1" t="s">
        <v>165</v>
      </c>
      <c r="B68" s="54" t="n">
        <v>53</v>
      </c>
      <c r="C68" s="21" t="s">
        <v>166</v>
      </c>
      <c r="D68" s="22" t="n">
        <v>161</v>
      </c>
      <c r="E68" s="21" t="s">
        <v>167</v>
      </c>
      <c r="F68" s="21" t="s">
        <v>144</v>
      </c>
      <c r="G68" s="26" t="n">
        <v>31514.49</v>
      </c>
      <c r="H68" s="24" t="n">
        <v>0.32</v>
      </c>
      <c r="I68" s="18"/>
      <c r="J68" s="18"/>
      <c r="K68" s="18"/>
      <c r="L68" s="26" t="n">
        <v>12645.18</v>
      </c>
      <c r="M68" s="25" t="n">
        <v>40.14</v>
      </c>
      <c r="N68" s="25" t="n">
        <v>40.14</v>
      </c>
      <c r="O68" s="26" t="n">
        <v>12645.18</v>
      </c>
      <c r="P68" s="25" t="n">
        <v>40.14</v>
      </c>
      <c r="Q68" s="25" t="n">
        <v>80.27</v>
      </c>
      <c r="R68" s="18"/>
      <c r="S68" s="18"/>
      <c r="T68" s="25" t="n">
        <v>80.27</v>
      </c>
      <c r="U68" s="18"/>
      <c r="V68" s="18"/>
      <c r="W68" s="25" t="n">
        <v>80.27</v>
      </c>
      <c r="X68" s="18"/>
      <c r="Y68" s="18"/>
      <c r="Z68" s="25" t="n">
        <v>80.27</v>
      </c>
      <c r="AA68" s="18"/>
      <c r="AB68" s="18"/>
      <c r="AC68" s="25" t="n">
        <v>80.27</v>
      </c>
      <c r="AD68" s="27" t="n">
        <v>1778.84</v>
      </c>
      <c r="AE68" s="24" t="n">
        <v>5.64</v>
      </c>
      <c r="AF68" s="25" t="n">
        <v>85.91</v>
      </c>
      <c r="AG68" s="27" t="n">
        <v>4445.29</v>
      </c>
      <c r="AH68" s="25" t="n">
        <v>14.09</v>
      </c>
      <c r="AI68" s="28" t="n">
        <v>100</v>
      </c>
      <c r="AJ68" s="18"/>
      <c r="AK68" s="18"/>
      <c r="AL68" s="28" t="n">
        <v>100</v>
      </c>
      <c r="AM68" s="18"/>
      <c r="AN68" s="18"/>
      <c r="AO68" s="28" t="n">
        <v>100</v>
      </c>
      <c r="AP68" s="18"/>
      <c r="AQ68" s="18"/>
      <c r="AR68" s="28" t="n">
        <v>100</v>
      </c>
      <c r="AS68" s="18"/>
      <c r="AT68" s="18"/>
      <c r="AU68" s="28" t="n">
        <v>100</v>
      </c>
      <c r="AV68" s="18"/>
      <c r="AW68" s="18"/>
      <c r="AX68" s="28" t="n">
        <v>100</v>
      </c>
      <c r="AY68" s="18"/>
      <c r="AZ68" s="18"/>
      <c r="BA68" s="28" t="n">
        <v>100</v>
      </c>
      <c r="BB68" s="18"/>
      <c r="BC68" s="18"/>
      <c r="BD68" s="28" t="n">
        <v>100</v>
      </c>
      <c r="BE68" s="18"/>
      <c r="BF68" s="18"/>
      <c r="BG68" s="28" t="n">
        <v>100</v>
      </c>
      <c r="BH68" s="18"/>
      <c r="BI68" s="18"/>
      <c r="BJ68" s="28" t="n">
        <v>100</v>
      </c>
      <c r="BK68" s="18"/>
      <c r="BL68" s="18"/>
      <c r="BM68" s="28" t="n">
        <v>100</v>
      </c>
      <c r="BN68" s="18"/>
      <c r="BO68" s="18"/>
      <c r="BP68" s="28" t="n">
        <v>100</v>
      </c>
      <c r="BQ68" s="18"/>
      <c r="BR68" s="18"/>
      <c r="BS68" s="28" t="n">
        <v>100</v>
      </c>
      <c r="BT68" s="18"/>
      <c r="BU68" s="18"/>
      <c r="BV68" s="18"/>
      <c r="BW68" s="18"/>
      <c r="BX68" s="18"/>
      <c r="BY68" s="18"/>
      <c r="BZ68" s="18"/>
      <c r="CA68" s="18"/>
      <c r="CB68" s="18"/>
      <c r="CC68" s="41"/>
      <c r="CD68" s="41"/>
      <c r="CE68" s="40"/>
      <c r="CF68" s="41"/>
      <c r="CG68" s="41"/>
      <c r="CH68" s="40"/>
      <c r="CI68" s="41"/>
      <c r="CJ68" s="41"/>
      <c r="CK68" s="40"/>
      <c r="CL68" s="41"/>
      <c r="CM68" s="41"/>
      <c r="CN68" s="40"/>
      <c r="CO68" s="42"/>
      <c r="CP68" s="42"/>
      <c r="CQ68" s="43"/>
      <c r="CR68" s="44"/>
      <c r="CS68" s="44"/>
      <c r="CT68" s="43"/>
      <c r="CU68" s="44"/>
      <c r="CV68" s="44"/>
      <c r="CW68" s="43"/>
      <c r="CX68" s="42"/>
      <c r="CY68" s="42"/>
      <c r="CZ68" s="44"/>
      <c r="DA68" s="43"/>
      <c r="DB68" s="42"/>
      <c r="DC68" s="42"/>
      <c r="DD68" s="42"/>
      <c r="DE68" s="42"/>
      <c r="DF68" s="43"/>
    </row>
    <row r="69" customFormat="false" ht="8.45" hidden="false" customHeight="true" outlineLevel="0" collapsed="false">
      <c r="A69" s="1" t="s">
        <v>168</v>
      </c>
      <c r="B69" s="37" t="n">
        <v>54</v>
      </c>
      <c r="C69" s="36" t="s">
        <v>169</v>
      </c>
      <c r="D69" s="55" t="n">
        <v>161</v>
      </c>
      <c r="E69" s="36" t="s">
        <v>167</v>
      </c>
      <c r="F69" s="36" t="s">
        <v>144</v>
      </c>
      <c r="G69" s="50" t="n">
        <v>4834.8</v>
      </c>
      <c r="H69" s="39" t="n">
        <v>0.05</v>
      </c>
      <c r="I69" s="41"/>
      <c r="J69" s="41"/>
      <c r="K69" s="41"/>
      <c r="L69" s="50" t="n">
        <v>1866.23</v>
      </c>
      <c r="M69" s="45" t="n">
        <v>38.6</v>
      </c>
      <c r="N69" s="45" t="n">
        <v>38.6</v>
      </c>
      <c r="O69" s="50" t="n">
        <v>1866.23</v>
      </c>
      <c r="P69" s="45" t="n">
        <v>38.6</v>
      </c>
      <c r="Q69" s="45" t="n">
        <v>77.2</v>
      </c>
      <c r="R69" s="41"/>
      <c r="S69" s="41"/>
      <c r="T69" s="45" t="n">
        <v>77.2</v>
      </c>
      <c r="U69" s="41"/>
      <c r="V69" s="41"/>
      <c r="W69" s="45" t="n">
        <v>77.2</v>
      </c>
      <c r="X69" s="41"/>
      <c r="Y69" s="41"/>
      <c r="Z69" s="45" t="n">
        <v>77.2</v>
      </c>
      <c r="AA69" s="41"/>
      <c r="AB69" s="41"/>
      <c r="AC69" s="45" t="n">
        <v>77.2</v>
      </c>
      <c r="AD69" s="40" t="n">
        <v>314.75</v>
      </c>
      <c r="AE69" s="39" t="n">
        <v>6.51</v>
      </c>
      <c r="AF69" s="45" t="n">
        <v>83.71</v>
      </c>
      <c r="AG69" s="40" t="n">
        <v>787.59</v>
      </c>
      <c r="AH69" s="45" t="n">
        <v>16.29</v>
      </c>
      <c r="AI69" s="40" t="n">
        <v>100</v>
      </c>
      <c r="AJ69" s="41"/>
      <c r="AK69" s="41"/>
      <c r="AL69" s="40" t="n">
        <v>100</v>
      </c>
      <c r="AM69" s="41"/>
      <c r="AN69" s="41"/>
      <c r="AO69" s="40" t="n">
        <v>100</v>
      </c>
      <c r="AP69" s="41"/>
      <c r="AQ69" s="41"/>
      <c r="AR69" s="40" t="n">
        <v>100</v>
      </c>
      <c r="AS69" s="41"/>
      <c r="AT69" s="41"/>
      <c r="AU69" s="40" t="n">
        <v>100</v>
      </c>
      <c r="AV69" s="41"/>
      <c r="AW69" s="41"/>
      <c r="AX69" s="40" t="n">
        <v>100</v>
      </c>
      <c r="AY69" s="41"/>
      <c r="AZ69" s="41"/>
      <c r="BA69" s="40" t="n">
        <v>100</v>
      </c>
      <c r="BB69" s="41"/>
      <c r="BC69" s="41"/>
      <c r="BD69" s="40" t="n">
        <v>100</v>
      </c>
      <c r="BE69" s="41"/>
      <c r="BF69" s="41"/>
      <c r="BG69" s="40" t="n">
        <v>100</v>
      </c>
      <c r="BH69" s="41"/>
      <c r="BI69" s="41"/>
      <c r="BJ69" s="40" t="n">
        <v>100</v>
      </c>
      <c r="BK69" s="41"/>
      <c r="BL69" s="41"/>
      <c r="BM69" s="40" t="n">
        <v>100</v>
      </c>
      <c r="BN69" s="41"/>
      <c r="BO69" s="41"/>
      <c r="BP69" s="40" t="n">
        <v>100</v>
      </c>
      <c r="BQ69" s="41"/>
      <c r="BR69" s="41"/>
      <c r="BS69" s="40" t="n">
        <v>100</v>
      </c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0"/>
      <c r="CF69" s="41"/>
      <c r="CG69" s="41"/>
      <c r="CH69" s="40"/>
      <c r="CI69" s="41"/>
      <c r="CJ69" s="41"/>
      <c r="CK69" s="40"/>
      <c r="CL69" s="41"/>
      <c r="CM69" s="41"/>
      <c r="CN69" s="40"/>
      <c r="CO69" s="42"/>
      <c r="CP69" s="42"/>
      <c r="CQ69" s="43"/>
      <c r="CR69" s="44"/>
      <c r="CS69" s="44"/>
      <c r="CT69" s="43"/>
      <c r="CU69" s="44"/>
      <c r="CV69" s="44"/>
      <c r="CW69" s="43"/>
      <c r="CX69" s="42"/>
      <c r="CY69" s="42"/>
      <c r="CZ69" s="44"/>
      <c r="DA69" s="43"/>
      <c r="DB69" s="42"/>
      <c r="DC69" s="42"/>
      <c r="DD69" s="42"/>
      <c r="DE69" s="42"/>
      <c r="DF69" s="43"/>
    </row>
    <row r="70" customFormat="false" ht="8.45" hidden="false" customHeight="true" outlineLevel="0" collapsed="false">
      <c r="A70" s="1" t="s">
        <v>170</v>
      </c>
      <c r="B70" s="37" t="n">
        <v>55</v>
      </c>
      <c r="C70" s="36" t="s">
        <v>171</v>
      </c>
      <c r="D70" s="55" t="n">
        <v>161</v>
      </c>
      <c r="E70" s="36" t="s">
        <v>167</v>
      </c>
      <c r="F70" s="36" t="s">
        <v>144</v>
      </c>
      <c r="G70" s="50" t="n">
        <v>1609.4</v>
      </c>
      <c r="H70" s="39" t="n">
        <v>0.02</v>
      </c>
      <c r="I70" s="41"/>
      <c r="J70" s="41"/>
      <c r="K70" s="41"/>
      <c r="L70" s="40" t="n">
        <v>717.47</v>
      </c>
      <c r="M70" s="45" t="n">
        <v>44.58</v>
      </c>
      <c r="N70" s="45" t="n">
        <v>44.58</v>
      </c>
      <c r="O70" s="40" t="n">
        <v>717.47</v>
      </c>
      <c r="P70" s="45" t="n">
        <v>44.58</v>
      </c>
      <c r="Q70" s="45" t="n">
        <v>89.16</v>
      </c>
      <c r="R70" s="41"/>
      <c r="S70" s="41"/>
      <c r="T70" s="45" t="n">
        <v>89.16</v>
      </c>
      <c r="U70" s="41"/>
      <c r="V70" s="41"/>
      <c r="W70" s="45" t="n">
        <v>89.16</v>
      </c>
      <c r="X70" s="41"/>
      <c r="Y70" s="41"/>
      <c r="Z70" s="45" t="n">
        <v>89.16</v>
      </c>
      <c r="AA70" s="41"/>
      <c r="AB70" s="41"/>
      <c r="AC70" s="45" t="n">
        <v>89.16</v>
      </c>
      <c r="AD70" s="45" t="n">
        <v>49.89</v>
      </c>
      <c r="AE70" s="39" t="n">
        <v>3.1</v>
      </c>
      <c r="AF70" s="45" t="n">
        <v>92.26</v>
      </c>
      <c r="AG70" s="40" t="n">
        <v>124.57</v>
      </c>
      <c r="AH70" s="39" t="n">
        <v>7.74</v>
      </c>
      <c r="AI70" s="40" t="n">
        <v>100</v>
      </c>
      <c r="AJ70" s="41"/>
      <c r="AK70" s="41"/>
      <c r="AL70" s="40" t="n">
        <v>100</v>
      </c>
      <c r="AM70" s="41"/>
      <c r="AN70" s="41"/>
      <c r="AO70" s="40" t="n">
        <v>100</v>
      </c>
      <c r="AP70" s="41"/>
      <c r="AQ70" s="41"/>
      <c r="AR70" s="40" t="n">
        <v>100</v>
      </c>
      <c r="AS70" s="41"/>
      <c r="AT70" s="41"/>
      <c r="AU70" s="40" t="n">
        <v>100</v>
      </c>
      <c r="AV70" s="41"/>
      <c r="AW70" s="41"/>
      <c r="AX70" s="40" t="n">
        <v>100</v>
      </c>
      <c r="AY70" s="41"/>
      <c r="AZ70" s="41"/>
      <c r="BA70" s="40" t="n">
        <v>100</v>
      </c>
      <c r="BB70" s="41"/>
      <c r="BC70" s="41"/>
      <c r="BD70" s="40" t="n">
        <v>100</v>
      </c>
      <c r="BE70" s="41"/>
      <c r="BF70" s="41"/>
      <c r="BG70" s="40" t="n">
        <v>100</v>
      </c>
      <c r="BH70" s="41"/>
      <c r="BI70" s="41"/>
      <c r="BJ70" s="40" t="n">
        <v>100</v>
      </c>
      <c r="BK70" s="41"/>
      <c r="BL70" s="41"/>
      <c r="BM70" s="40" t="n">
        <v>100</v>
      </c>
      <c r="BN70" s="41"/>
      <c r="BO70" s="41"/>
      <c r="BP70" s="40" t="n">
        <v>100</v>
      </c>
      <c r="BQ70" s="41"/>
      <c r="BR70" s="41"/>
      <c r="BS70" s="40" t="n">
        <v>100</v>
      </c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0"/>
      <c r="CF70" s="41"/>
      <c r="CG70" s="41"/>
      <c r="CH70" s="40"/>
      <c r="CI70" s="41"/>
      <c r="CJ70" s="41"/>
      <c r="CK70" s="40"/>
      <c r="CL70" s="41"/>
      <c r="CM70" s="41"/>
      <c r="CN70" s="40"/>
      <c r="CO70" s="42"/>
      <c r="CP70" s="42"/>
      <c r="CQ70" s="43"/>
      <c r="CR70" s="44"/>
      <c r="CS70" s="44"/>
      <c r="CT70" s="43"/>
      <c r="CU70" s="44"/>
      <c r="CV70" s="44"/>
      <c r="CW70" s="43"/>
      <c r="CX70" s="42"/>
      <c r="CY70" s="42"/>
      <c r="CZ70" s="44"/>
      <c r="DA70" s="43"/>
      <c r="DB70" s="42"/>
      <c r="DC70" s="42"/>
      <c r="DD70" s="42"/>
      <c r="DE70" s="42"/>
      <c r="DF70" s="43"/>
    </row>
    <row r="71" customFormat="false" ht="8.45" hidden="false" customHeight="true" outlineLevel="0" collapsed="false">
      <c r="A71" s="1" t="s">
        <v>172</v>
      </c>
      <c r="B71" s="37" t="n">
        <v>56</v>
      </c>
      <c r="C71" s="36" t="s">
        <v>158</v>
      </c>
      <c r="D71" s="55" t="n">
        <v>161</v>
      </c>
      <c r="E71" s="36" t="s">
        <v>167</v>
      </c>
      <c r="F71" s="36" t="s">
        <v>144</v>
      </c>
      <c r="G71" s="50" t="n">
        <v>6534.29</v>
      </c>
      <c r="H71" s="39" t="n">
        <v>0.07</v>
      </c>
      <c r="I71" s="41"/>
      <c r="J71" s="41"/>
      <c r="K71" s="41"/>
      <c r="L71" s="50" t="n">
        <v>2624.82</v>
      </c>
      <c r="M71" s="45" t="n">
        <v>40.17</v>
      </c>
      <c r="N71" s="45" t="n">
        <v>40.17</v>
      </c>
      <c r="O71" s="50" t="n">
        <v>2624.82</v>
      </c>
      <c r="P71" s="45" t="n">
        <v>40.17</v>
      </c>
      <c r="Q71" s="45" t="n">
        <v>80.34</v>
      </c>
      <c r="R71" s="41"/>
      <c r="S71" s="41"/>
      <c r="T71" s="45" t="n">
        <v>80.34</v>
      </c>
      <c r="U71" s="41"/>
      <c r="V71" s="41"/>
      <c r="W71" s="45" t="n">
        <v>80.34</v>
      </c>
      <c r="X71" s="41"/>
      <c r="Y71" s="41"/>
      <c r="Z71" s="45" t="n">
        <v>80.34</v>
      </c>
      <c r="AA71" s="41"/>
      <c r="AB71" s="41"/>
      <c r="AC71" s="45" t="n">
        <v>80.34</v>
      </c>
      <c r="AD71" s="40" t="n">
        <v>367.23</v>
      </c>
      <c r="AE71" s="39" t="n">
        <v>5.62</v>
      </c>
      <c r="AF71" s="45" t="n">
        <v>85.96</v>
      </c>
      <c r="AG71" s="40" t="n">
        <v>917.41</v>
      </c>
      <c r="AH71" s="45" t="n">
        <v>14.04</v>
      </c>
      <c r="AI71" s="40" t="n">
        <v>100</v>
      </c>
      <c r="AJ71" s="41"/>
      <c r="AK71" s="41"/>
      <c r="AL71" s="40" t="n">
        <v>100</v>
      </c>
      <c r="AM71" s="41"/>
      <c r="AN71" s="41"/>
      <c r="AO71" s="40" t="n">
        <v>100</v>
      </c>
      <c r="AP71" s="41"/>
      <c r="AQ71" s="41"/>
      <c r="AR71" s="40" t="n">
        <v>100</v>
      </c>
      <c r="AS71" s="41"/>
      <c r="AT71" s="41"/>
      <c r="AU71" s="40" t="n">
        <v>100</v>
      </c>
      <c r="AV71" s="41"/>
      <c r="AW71" s="41"/>
      <c r="AX71" s="40" t="n">
        <v>100</v>
      </c>
      <c r="AY71" s="41"/>
      <c r="AZ71" s="41"/>
      <c r="BA71" s="40" t="n">
        <v>100</v>
      </c>
      <c r="BB71" s="41"/>
      <c r="BC71" s="41"/>
      <c r="BD71" s="40" t="n">
        <v>100</v>
      </c>
      <c r="BE71" s="41"/>
      <c r="BF71" s="41"/>
      <c r="BG71" s="40" t="n">
        <v>100</v>
      </c>
      <c r="BH71" s="41"/>
      <c r="BI71" s="41"/>
      <c r="BJ71" s="40" t="n">
        <v>100</v>
      </c>
      <c r="BK71" s="41"/>
      <c r="BL71" s="41"/>
      <c r="BM71" s="40" t="n">
        <v>100</v>
      </c>
      <c r="BN71" s="41"/>
      <c r="BO71" s="41"/>
      <c r="BP71" s="40" t="n">
        <v>100</v>
      </c>
      <c r="BQ71" s="41"/>
      <c r="BR71" s="41"/>
      <c r="BS71" s="40" t="n">
        <v>100</v>
      </c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0"/>
      <c r="CF71" s="41"/>
      <c r="CG71" s="41"/>
      <c r="CH71" s="40"/>
      <c r="CI71" s="41"/>
      <c r="CJ71" s="41"/>
      <c r="CK71" s="40"/>
      <c r="CL71" s="41"/>
      <c r="CM71" s="41"/>
      <c r="CN71" s="40"/>
      <c r="CO71" s="42"/>
      <c r="CP71" s="42"/>
      <c r="CQ71" s="43"/>
      <c r="CR71" s="44"/>
      <c r="CS71" s="44"/>
      <c r="CT71" s="43"/>
      <c r="CU71" s="44"/>
      <c r="CV71" s="44"/>
      <c r="CW71" s="43"/>
      <c r="CX71" s="42"/>
      <c r="CY71" s="42"/>
      <c r="CZ71" s="44"/>
      <c r="DA71" s="43"/>
      <c r="DB71" s="42"/>
      <c r="DC71" s="42"/>
      <c r="DD71" s="42"/>
      <c r="DE71" s="42"/>
      <c r="DF71" s="43"/>
    </row>
    <row r="72" customFormat="false" ht="8.45" hidden="false" customHeight="true" outlineLevel="0" collapsed="false">
      <c r="A72" s="1" t="s">
        <v>173</v>
      </c>
      <c r="B72" s="37" t="n">
        <v>57</v>
      </c>
      <c r="C72" s="36" t="s">
        <v>174</v>
      </c>
      <c r="D72" s="55" t="n">
        <v>161</v>
      </c>
      <c r="E72" s="36" t="s">
        <v>167</v>
      </c>
      <c r="F72" s="36" t="s">
        <v>144</v>
      </c>
      <c r="G72" s="38" t="n">
        <v>13780.93</v>
      </c>
      <c r="H72" s="39" t="n">
        <v>0.14</v>
      </c>
      <c r="I72" s="41"/>
      <c r="J72" s="41"/>
      <c r="K72" s="41"/>
      <c r="L72" s="50" t="n">
        <v>5535.8</v>
      </c>
      <c r="M72" s="45" t="n">
        <v>40.17</v>
      </c>
      <c r="N72" s="45" t="n">
        <v>40.17</v>
      </c>
      <c r="O72" s="50" t="n">
        <v>5535.8</v>
      </c>
      <c r="P72" s="45" t="n">
        <v>40.17</v>
      </c>
      <c r="Q72" s="45" t="n">
        <v>80.34</v>
      </c>
      <c r="R72" s="41"/>
      <c r="S72" s="41"/>
      <c r="T72" s="45" t="n">
        <v>80.34</v>
      </c>
      <c r="U72" s="41"/>
      <c r="V72" s="41"/>
      <c r="W72" s="45" t="n">
        <v>80.34</v>
      </c>
      <c r="X72" s="41"/>
      <c r="Y72" s="41"/>
      <c r="Z72" s="45" t="n">
        <v>80.34</v>
      </c>
      <c r="AA72" s="41"/>
      <c r="AB72" s="41"/>
      <c r="AC72" s="45" t="n">
        <v>80.34</v>
      </c>
      <c r="AD72" s="40" t="n">
        <v>774.49</v>
      </c>
      <c r="AE72" s="39" t="n">
        <v>5.62</v>
      </c>
      <c r="AF72" s="45" t="n">
        <v>85.96</v>
      </c>
      <c r="AG72" s="50" t="n">
        <v>1934.84</v>
      </c>
      <c r="AH72" s="45" t="n">
        <v>14.04</v>
      </c>
      <c r="AI72" s="40" t="n">
        <v>100</v>
      </c>
      <c r="AJ72" s="41"/>
      <c r="AK72" s="41"/>
      <c r="AL72" s="40" t="n">
        <v>100</v>
      </c>
      <c r="AM72" s="41"/>
      <c r="AN72" s="41"/>
      <c r="AO72" s="40" t="n">
        <v>100</v>
      </c>
      <c r="AP72" s="41"/>
      <c r="AQ72" s="41"/>
      <c r="AR72" s="40" t="n">
        <v>100</v>
      </c>
      <c r="AS72" s="41"/>
      <c r="AT72" s="41"/>
      <c r="AU72" s="40" t="n">
        <v>100</v>
      </c>
      <c r="AV72" s="41"/>
      <c r="AW72" s="41"/>
      <c r="AX72" s="40" t="n">
        <v>100</v>
      </c>
      <c r="AY72" s="41"/>
      <c r="AZ72" s="41"/>
      <c r="BA72" s="40" t="n">
        <v>100</v>
      </c>
      <c r="BB72" s="41"/>
      <c r="BC72" s="41"/>
      <c r="BD72" s="40" t="n">
        <v>100</v>
      </c>
      <c r="BE72" s="41"/>
      <c r="BF72" s="41"/>
      <c r="BG72" s="40" t="n">
        <v>100</v>
      </c>
      <c r="BH72" s="41"/>
      <c r="BI72" s="41"/>
      <c r="BJ72" s="40" t="n">
        <v>100</v>
      </c>
      <c r="BK72" s="41"/>
      <c r="BL72" s="41"/>
      <c r="BM72" s="40" t="n">
        <v>100</v>
      </c>
      <c r="BN72" s="41"/>
      <c r="BO72" s="41"/>
      <c r="BP72" s="40" t="n">
        <v>100</v>
      </c>
      <c r="BQ72" s="41"/>
      <c r="BR72" s="41"/>
      <c r="BS72" s="40" t="n">
        <v>100</v>
      </c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0"/>
      <c r="CF72" s="41"/>
      <c r="CG72" s="41"/>
      <c r="CH72" s="40"/>
      <c r="CI72" s="41"/>
      <c r="CJ72" s="41"/>
      <c r="CK72" s="40"/>
      <c r="CL72" s="41"/>
      <c r="CM72" s="41"/>
      <c r="CN72" s="40"/>
      <c r="CO72" s="42"/>
      <c r="CP72" s="42"/>
      <c r="CQ72" s="43"/>
      <c r="CR72" s="44"/>
      <c r="CS72" s="44"/>
      <c r="CT72" s="43"/>
      <c r="CU72" s="44"/>
      <c r="CV72" s="44"/>
      <c r="CW72" s="43"/>
      <c r="CX72" s="42"/>
      <c r="CY72" s="42"/>
      <c r="CZ72" s="44"/>
      <c r="DA72" s="43"/>
      <c r="DB72" s="42"/>
      <c r="DC72" s="42"/>
      <c r="DD72" s="42"/>
      <c r="DE72" s="42"/>
      <c r="DF72" s="43"/>
    </row>
    <row r="73" customFormat="false" ht="16.9" hidden="false" customHeight="true" outlineLevel="0" collapsed="false">
      <c r="A73" s="1" t="s">
        <v>175</v>
      </c>
      <c r="B73" s="37" t="n">
        <v>58</v>
      </c>
      <c r="C73" s="36" t="s">
        <v>176</v>
      </c>
      <c r="D73" s="55" t="n">
        <v>161</v>
      </c>
      <c r="E73" s="36" t="s">
        <v>167</v>
      </c>
      <c r="F73" s="36" t="s">
        <v>144</v>
      </c>
      <c r="G73" s="40" t="n">
        <v>890.05</v>
      </c>
      <c r="H73" s="39" t="n">
        <v>0.01</v>
      </c>
      <c r="I73" s="41"/>
      <c r="J73" s="41"/>
      <c r="K73" s="41"/>
      <c r="L73" s="40" t="n">
        <v>348.28</v>
      </c>
      <c r="M73" s="45" t="n">
        <v>39.13</v>
      </c>
      <c r="N73" s="45" t="n">
        <v>39.13</v>
      </c>
      <c r="O73" s="40" t="n">
        <v>348.28</v>
      </c>
      <c r="P73" s="45" t="n">
        <v>39.13</v>
      </c>
      <c r="Q73" s="45" t="n">
        <v>78.26</v>
      </c>
      <c r="R73" s="41"/>
      <c r="S73" s="41"/>
      <c r="T73" s="45" t="n">
        <v>78.26</v>
      </c>
      <c r="U73" s="41"/>
      <c r="V73" s="41"/>
      <c r="W73" s="45" t="n">
        <v>78.26</v>
      </c>
      <c r="X73" s="41"/>
      <c r="Y73" s="41"/>
      <c r="Z73" s="45" t="n">
        <v>78.26</v>
      </c>
      <c r="AA73" s="41"/>
      <c r="AB73" s="41"/>
      <c r="AC73" s="45" t="n">
        <v>78.26</v>
      </c>
      <c r="AD73" s="45" t="n">
        <v>55.27</v>
      </c>
      <c r="AE73" s="39" t="n">
        <v>6.21</v>
      </c>
      <c r="AF73" s="45" t="n">
        <v>84.47</v>
      </c>
      <c r="AG73" s="40" t="n">
        <v>138.22</v>
      </c>
      <c r="AH73" s="45" t="n">
        <v>15.53</v>
      </c>
      <c r="AI73" s="40" t="n">
        <v>100</v>
      </c>
      <c r="AJ73" s="41"/>
      <c r="AK73" s="41"/>
      <c r="AL73" s="40" t="n">
        <v>100</v>
      </c>
      <c r="AM73" s="41"/>
      <c r="AN73" s="41"/>
      <c r="AO73" s="40" t="n">
        <v>100</v>
      </c>
      <c r="AP73" s="41"/>
      <c r="AQ73" s="41"/>
      <c r="AR73" s="40" t="n">
        <v>100</v>
      </c>
      <c r="AS73" s="41"/>
      <c r="AT73" s="41"/>
      <c r="AU73" s="40" t="n">
        <v>100</v>
      </c>
      <c r="AV73" s="41"/>
      <c r="AW73" s="41"/>
      <c r="AX73" s="40" t="n">
        <v>100</v>
      </c>
      <c r="AY73" s="41"/>
      <c r="AZ73" s="41"/>
      <c r="BA73" s="40" t="n">
        <v>100</v>
      </c>
      <c r="BB73" s="41"/>
      <c r="BC73" s="41"/>
      <c r="BD73" s="40" t="n">
        <v>100</v>
      </c>
      <c r="BE73" s="41"/>
      <c r="BF73" s="41"/>
      <c r="BG73" s="40" t="n">
        <v>100</v>
      </c>
      <c r="BH73" s="41"/>
      <c r="BI73" s="41"/>
      <c r="BJ73" s="40" t="n">
        <v>100</v>
      </c>
      <c r="BK73" s="41"/>
      <c r="BL73" s="41"/>
      <c r="BM73" s="40" t="n">
        <v>100</v>
      </c>
      <c r="BN73" s="41"/>
      <c r="BO73" s="41"/>
      <c r="BP73" s="40" t="n">
        <v>100</v>
      </c>
      <c r="BQ73" s="41"/>
      <c r="BR73" s="41"/>
      <c r="BS73" s="40" t="n">
        <v>100</v>
      </c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0"/>
      <c r="CF73" s="41"/>
      <c r="CG73" s="41"/>
      <c r="CH73" s="40"/>
      <c r="CI73" s="41"/>
      <c r="CJ73" s="41"/>
      <c r="CK73" s="40"/>
      <c r="CL73" s="41"/>
      <c r="CM73" s="41"/>
      <c r="CN73" s="40"/>
      <c r="CO73" s="42"/>
      <c r="CP73" s="42"/>
      <c r="CQ73" s="43"/>
      <c r="CR73" s="44"/>
      <c r="CS73" s="44"/>
      <c r="CT73" s="43"/>
      <c r="CU73" s="44"/>
      <c r="CV73" s="44"/>
      <c r="CW73" s="43"/>
      <c r="CX73" s="42"/>
      <c r="CY73" s="42"/>
      <c r="CZ73" s="44"/>
      <c r="DA73" s="43"/>
      <c r="DB73" s="42"/>
      <c r="DC73" s="42"/>
      <c r="DD73" s="42"/>
      <c r="DE73" s="42"/>
      <c r="DF73" s="43"/>
    </row>
    <row r="74" customFormat="false" ht="16.9" hidden="false" customHeight="true" outlineLevel="0" collapsed="false">
      <c r="A74" s="1" t="s">
        <v>177</v>
      </c>
      <c r="B74" s="37" t="n">
        <v>59</v>
      </c>
      <c r="C74" s="36" t="s">
        <v>164</v>
      </c>
      <c r="D74" s="55" t="n">
        <v>161</v>
      </c>
      <c r="E74" s="36" t="s">
        <v>167</v>
      </c>
      <c r="F74" s="36" t="s">
        <v>144</v>
      </c>
      <c r="G74" s="50" t="n">
        <v>3865.02</v>
      </c>
      <c r="H74" s="39" t="n">
        <v>0.04</v>
      </c>
      <c r="I74" s="41"/>
      <c r="J74" s="41"/>
      <c r="K74" s="41"/>
      <c r="L74" s="50" t="n">
        <v>1552.58</v>
      </c>
      <c r="M74" s="45" t="n">
        <v>40.17</v>
      </c>
      <c r="N74" s="45" t="n">
        <v>40.17</v>
      </c>
      <c r="O74" s="50" t="n">
        <v>1552.58</v>
      </c>
      <c r="P74" s="45" t="n">
        <v>40.17</v>
      </c>
      <c r="Q74" s="45" t="n">
        <v>80.34</v>
      </c>
      <c r="R74" s="41"/>
      <c r="S74" s="41"/>
      <c r="T74" s="45" t="n">
        <v>80.34</v>
      </c>
      <c r="U74" s="41"/>
      <c r="V74" s="41"/>
      <c r="W74" s="45" t="n">
        <v>80.34</v>
      </c>
      <c r="X74" s="41"/>
      <c r="Y74" s="41"/>
      <c r="Z74" s="45" t="n">
        <v>80.34</v>
      </c>
      <c r="AA74" s="41"/>
      <c r="AB74" s="41"/>
      <c r="AC74" s="45" t="n">
        <v>80.34</v>
      </c>
      <c r="AD74" s="40" t="n">
        <v>217.21</v>
      </c>
      <c r="AE74" s="39" t="n">
        <v>5.62</v>
      </c>
      <c r="AF74" s="45" t="n">
        <v>85.96</v>
      </c>
      <c r="AG74" s="40" t="n">
        <v>542.65</v>
      </c>
      <c r="AH74" s="45" t="n">
        <v>14.04</v>
      </c>
      <c r="AI74" s="40" t="n">
        <v>100</v>
      </c>
      <c r="AJ74" s="41"/>
      <c r="AK74" s="41"/>
      <c r="AL74" s="40" t="n">
        <v>100</v>
      </c>
      <c r="AM74" s="41"/>
      <c r="AN74" s="41"/>
      <c r="AO74" s="40" t="n">
        <v>100</v>
      </c>
      <c r="AP74" s="41"/>
      <c r="AQ74" s="41"/>
      <c r="AR74" s="40" t="n">
        <v>100</v>
      </c>
      <c r="AS74" s="41"/>
      <c r="AT74" s="41"/>
      <c r="AU74" s="40" t="n">
        <v>100</v>
      </c>
      <c r="AV74" s="41"/>
      <c r="AW74" s="41"/>
      <c r="AX74" s="40" t="n">
        <v>100</v>
      </c>
      <c r="AY74" s="41"/>
      <c r="AZ74" s="41"/>
      <c r="BA74" s="40" t="n">
        <v>100</v>
      </c>
      <c r="BB74" s="41"/>
      <c r="BC74" s="41"/>
      <c r="BD74" s="40" t="n">
        <v>100</v>
      </c>
      <c r="BE74" s="41"/>
      <c r="BF74" s="41"/>
      <c r="BG74" s="40" t="n">
        <v>100</v>
      </c>
      <c r="BH74" s="41"/>
      <c r="BI74" s="41"/>
      <c r="BJ74" s="40" t="n">
        <v>100</v>
      </c>
      <c r="BK74" s="41"/>
      <c r="BL74" s="41"/>
      <c r="BM74" s="40" t="n">
        <v>100</v>
      </c>
      <c r="BN74" s="41"/>
      <c r="BO74" s="41"/>
      <c r="BP74" s="40" t="n">
        <v>100</v>
      </c>
      <c r="BQ74" s="41"/>
      <c r="BR74" s="41"/>
      <c r="BS74" s="40" t="n">
        <v>100</v>
      </c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0"/>
      <c r="CF74" s="41"/>
      <c r="CG74" s="41"/>
      <c r="CH74" s="40"/>
      <c r="CI74" s="41"/>
      <c r="CJ74" s="41"/>
      <c r="CK74" s="40"/>
      <c r="CL74" s="41"/>
      <c r="CM74" s="41"/>
      <c r="CN74" s="40"/>
      <c r="CO74" s="42"/>
      <c r="CP74" s="42"/>
      <c r="CQ74" s="43"/>
      <c r="CR74" s="44"/>
      <c r="CS74" s="44"/>
      <c r="CT74" s="43"/>
      <c r="CU74" s="44"/>
      <c r="CV74" s="44"/>
      <c r="CW74" s="43"/>
      <c r="CX74" s="42"/>
      <c r="CY74" s="42"/>
      <c r="CZ74" s="44"/>
      <c r="DA74" s="43"/>
      <c r="DB74" s="42"/>
      <c r="DC74" s="42"/>
      <c r="DD74" s="42"/>
      <c r="DE74" s="42"/>
      <c r="DF74" s="43"/>
    </row>
    <row r="75" customFormat="false" ht="16.9" hidden="false" customHeight="true" outlineLevel="0" collapsed="false">
      <c r="A75" s="1" t="s">
        <v>178</v>
      </c>
      <c r="B75" s="54" t="n">
        <v>60</v>
      </c>
      <c r="C75" s="21" t="s">
        <v>179</v>
      </c>
      <c r="D75" s="54" t="n">
        <v>22</v>
      </c>
      <c r="E75" s="21" t="s">
        <v>180</v>
      </c>
      <c r="F75" s="21" t="s">
        <v>181</v>
      </c>
      <c r="G75" s="23" t="n">
        <v>300464.65</v>
      </c>
      <c r="H75" s="24" t="n">
        <v>3.06</v>
      </c>
      <c r="I75" s="18"/>
      <c r="J75" s="18"/>
      <c r="K75" s="18"/>
      <c r="L75" s="23" t="n">
        <v>150232.33</v>
      </c>
      <c r="M75" s="25" t="n">
        <v>50</v>
      </c>
      <c r="N75" s="25" t="n">
        <v>50</v>
      </c>
      <c r="O75" s="23" t="n">
        <v>150232.33</v>
      </c>
      <c r="P75" s="25" t="n">
        <v>50</v>
      </c>
      <c r="Q75" s="28" t="n">
        <v>100</v>
      </c>
      <c r="R75" s="18"/>
      <c r="S75" s="18"/>
      <c r="T75" s="28" t="n">
        <v>100</v>
      </c>
      <c r="U75" s="18"/>
      <c r="V75" s="18"/>
      <c r="W75" s="28" t="n">
        <v>100</v>
      </c>
      <c r="X75" s="18"/>
      <c r="Y75" s="18"/>
      <c r="Z75" s="28" t="n">
        <v>100</v>
      </c>
      <c r="AA75" s="18"/>
      <c r="AB75" s="18"/>
      <c r="AC75" s="28" t="n">
        <v>100</v>
      </c>
      <c r="AD75" s="18"/>
      <c r="AE75" s="18"/>
      <c r="AF75" s="28" t="n">
        <v>100</v>
      </c>
      <c r="AG75" s="18"/>
      <c r="AH75" s="18"/>
      <c r="AI75" s="28" t="n">
        <v>100</v>
      </c>
      <c r="AJ75" s="18"/>
      <c r="AK75" s="18"/>
      <c r="AL75" s="28" t="n">
        <v>100</v>
      </c>
      <c r="AM75" s="18"/>
      <c r="AN75" s="18"/>
      <c r="AO75" s="28" t="n">
        <v>100</v>
      </c>
      <c r="AP75" s="18"/>
      <c r="AQ75" s="18"/>
      <c r="AR75" s="28" t="n">
        <v>100</v>
      </c>
      <c r="AS75" s="18"/>
      <c r="AT75" s="18"/>
      <c r="AU75" s="28" t="n">
        <v>100</v>
      </c>
      <c r="AV75" s="18"/>
      <c r="AW75" s="18"/>
      <c r="AX75" s="28" t="n">
        <v>100</v>
      </c>
      <c r="AY75" s="18"/>
      <c r="AZ75" s="18"/>
      <c r="BA75" s="28" t="n">
        <v>100</v>
      </c>
      <c r="BB75" s="18"/>
      <c r="BC75" s="18"/>
      <c r="BD75" s="28" t="n">
        <v>100</v>
      </c>
      <c r="BE75" s="18"/>
      <c r="BF75" s="18"/>
      <c r="BG75" s="28" t="n">
        <v>100</v>
      </c>
      <c r="BH75" s="18"/>
      <c r="BI75" s="18"/>
      <c r="BJ75" s="28" t="n">
        <v>100</v>
      </c>
      <c r="BK75" s="18"/>
      <c r="BL75" s="18"/>
      <c r="BM75" s="28" t="n">
        <v>100</v>
      </c>
      <c r="BN75" s="18"/>
      <c r="BO75" s="18"/>
      <c r="BP75" s="28" t="n">
        <v>100</v>
      </c>
      <c r="BQ75" s="18"/>
      <c r="BR75" s="18"/>
      <c r="BS75" s="28" t="n">
        <v>100</v>
      </c>
      <c r="BT75" s="18"/>
      <c r="BU75" s="18"/>
      <c r="BV75" s="18"/>
      <c r="BW75" s="18"/>
      <c r="BX75" s="18"/>
      <c r="BY75" s="18"/>
      <c r="BZ75" s="18"/>
      <c r="CA75" s="18"/>
      <c r="CB75" s="18"/>
      <c r="CC75" s="41"/>
      <c r="CD75" s="41"/>
      <c r="CE75" s="40"/>
      <c r="CF75" s="41"/>
      <c r="CG75" s="41"/>
      <c r="CH75" s="40"/>
      <c r="CI75" s="41"/>
      <c r="CJ75" s="41"/>
      <c r="CK75" s="40"/>
      <c r="CL75" s="41"/>
      <c r="CM75" s="41"/>
      <c r="CN75" s="40"/>
      <c r="CO75" s="42"/>
      <c r="CP75" s="42"/>
      <c r="CQ75" s="43"/>
      <c r="CR75" s="44"/>
      <c r="CS75" s="44"/>
      <c r="CT75" s="43"/>
      <c r="CU75" s="44"/>
      <c r="CV75" s="44"/>
      <c r="CW75" s="43"/>
      <c r="CX75" s="42"/>
      <c r="CY75" s="42"/>
      <c r="CZ75" s="44"/>
      <c r="DA75" s="43"/>
      <c r="DB75" s="42"/>
      <c r="DC75" s="42"/>
      <c r="DD75" s="42"/>
      <c r="DE75" s="42"/>
      <c r="DF75" s="43"/>
    </row>
    <row r="76" customFormat="false" ht="16.9" hidden="false" customHeight="true" outlineLevel="0" collapsed="false">
      <c r="A76" s="1" t="s">
        <v>182</v>
      </c>
      <c r="B76" s="37" t="n">
        <v>61</v>
      </c>
      <c r="C76" s="36" t="s">
        <v>183</v>
      </c>
      <c r="D76" s="37" t="n">
        <v>22</v>
      </c>
      <c r="E76" s="36" t="s">
        <v>180</v>
      </c>
      <c r="F76" s="36" t="s">
        <v>181</v>
      </c>
      <c r="G76" s="38" t="n">
        <v>21000</v>
      </c>
      <c r="H76" s="39" t="n">
        <v>0.21</v>
      </c>
      <c r="I76" s="41"/>
      <c r="J76" s="41"/>
      <c r="K76" s="41"/>
      <c r="L76" s="38" t="n">
        <v>10500</v>
      </c>
      <c r="M76" s="45" t="n">
        <v>50</v>
      </c>
      <c r="N76" s="45" t="n">
        <v>50</v>
      </c>
      <c r="O76" s="38" t="n">
        <v>10500</v>
      </c>
      <c r="P76" s="45" t="n">
        <v>50</v>
      </c>
      <c r="Q76" s="40" t="n">
        <v>100</v>
      </c>
      <c r="R76" s="41"/>
      <c r="S76" s="41"/>
      <c r="T76" s="40" t="n">
        <v>100</v>
      </c>
      <c r="U76" s="41"/>
      <c r="V76" s="41"/>
      <c r="W76" s="40" t="n">
        <v>100</v>
      </c>
      <c r="X76" s="41"/>
      <c r="Y76" s="41"/>
      <c r="Z76" s="40" t="n">
        <v>100</v>
      </c>
      <c r="AA76" s="41"/>
      <c r="AB76" s="41"/>
      <c r="AC76" s="40" t="n">
        <v>100</v>
      </c>
      <c r="AD76" s="41"/>
      <c r="AE76" s="41"/>
      <c r="AF76" s="40" t="n">
        <v>100</v>
      </c>
      <c r="AG76" s="41"/>
      <c r="AH76" s="41"/>
      <c r="AI76" s="40" t="n">
        <v>100</v>
      </c>
      <c r="AJ76" s="41"/>
      <c r="AK76" s="41"/>
      <c r="AL76" s="40" t="n">
        <v>100</v>
      </c>
      <c r="AM76" s="41"/>
      <c r="AN76" s="41"/>
      <c r="AO76" s="40" t="n">
        <v>100</v>
      </c>
      <c r="AP76" s="41"/>
      <c r="AQ76" s="41"/>
      <c r="AR76" s="40" t="n">
        <v>100</v>
      </c>
      <c r="AS76" s="41"/>
      <c r="AT76" s="41"/>
      <c r="AU76" s="40" t="n">
        <v>100</v>
      </c>
      <c r="AV76" s="41"/>
      <c r="AW76" s="41"/>
      <c r="AX76" s="40" t="n">
        <v>100</v>
      </c>
      <c r="AY76" s="41"/>
      <c r="AZ76" s="41"/>
      <c r="BA76" s="40" t="n">
        <v>100</v>
      </c>
      <c r="BB76" s="41"/>
      <c r="BC76" s="41"/>
      <c r="BD76" s="40" t="n">
        <v>100</v>
      </c>
      <c r="BE76" s="41"/>
      <c r="BF76" s="41"/>
      <c r="BG76" s="40" t="n">
        <v>100</v>
      </c>
      <c r="BH76" s="41"/>
      <c r="BI76" s="41"/>
      <c r="BJ76" s="40" t="n">
        <v>100</v>
      </c>
      <c r="BK76" s="41"/>
      <c r="BL76" s="41"/>
      <c r="BM76" s="40" t="n">
        <v>100</v>
      </c>
      <c r="BN76" s="41"/>
      <c r="BO76" s="41"/>
      <c r="BP76" s="40" t="n">
        <v>100</v>
      </c>
      <c r="BQ76" s="41"/>
      <c r="BR76" s="41"/>
      <c r="BS76" s="40" t="n">
        <v>100</v>
      </c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0"/>
      <c r="CF76" s="41"/>
      <c r="CG76" s="41"/>
      <c r="CH76" s="40"/>
      <c r="CI76" s="41"/>
      <c r="CJ76" s="41"/>
      <c r="CK76" s="40"/>
      <c r="CL76" s="41"/>
      <c r="CM76" s="41"/>
      <c r="CN76" s="40"/>
      <c r="CO76" s="58"/>
      <c r="CP76" s="42"/>
      <c r="CQ76" s="43"/>
      <c r="CR76" s="44"/>
      <c r="CS76" s="44"/>
      <c r="CT76" s="43"/>
      <c r="CU76" s="44"/>
      <c r="CV76" s="44"/>
      <c r="CW76" s="43"/>
      <c r="CX76" s="42"/>
      <c r="CY76" s="42"/>
      <c r="CZ76" s="44"/>
      <c r="DA76" s="43"/>
      <c r="DB76" s="42"/>
      <c r="DC76" s="42"/>
      <c r="DD76" s="42"/>
      <c r="DE76" s="42"/>
      <c r="DF76" s="43"/>
    </row>
    <row r="77" customFormat="false" ht="8.45" hidden="false" customHeight="true" outlineLevel="0" collapsed="false">
      <c r="A77" s="1" t="s">
        <v>184</v>
      </c>
      <c r="B77" s="37" t="n">
        <v>62</v>
      </c>
      <c r="C77" s="36" t="s">
        <v>185</v>
      </c>
      <c r="D77" s="37" t="n">
        <v>22</v>
      </c>
      <c r="E77" s="36" t="s">
        <v>180</v>
      </c>
      <c r="F77" s="36" t="s">
        <v>181</v>
      </c>
      <c r="G77" s="38" t="n">
        <v>83720</v>
      </c>
      <c r="H77" s="39" t="n">
        <v>0.85</v>
      </c>
      <c r="I77" s="41"/>
      <c r="J77" s="41"/>
      <c r="K77" s="41"/>
      <c r="L77" s="38" t="n">
        <v>41860</v>
      </c>
      <c r="M77" s="45" t="n">
        <v>50</v>
      </c>
      <c r="N77" s="45" t="n">
        <v>50</v>
      </c>
      <c r="O77" s="38" t="n">
        <v>41860</v>
      </c>
      <c r="P77" s="45" t="n">
        <v>50</v>
      </c>
      <c r="Q77" s="40" t="n">
        <v>100</v>
      </c>
      <c r="R77" s="41"/>
      <c r="S77" s="41"/>
      <c r="T77" s="40" t="n">
        <v>100</v>
      </c>
      <c r="U77" s="41"/>
      <c r="V77" s="41"/>
      <c r="W77" s="40" t="n">
        <v>100</v>
      </c>
      <c r="X77" s="41"/>
      <c r="Y77" s="41"/>
      <c r="Z77" s="40" t="n">
        <v>100</v>
      </c>
      <c r="AA77" s="41"/>
      <c r="AB77" s="41"/>
      <c r="AC77" s="40" t="n">
        <v>100</v>
      </c>
      <c r="AD77" s="41"/>
      <c r="AE77" s="41"/>
      <c r="AF77" s="40" t="n">
        <v>100</v>
      </c>
      <c r="AG77" s="41"/>
      <c r="AH77" s="41"/>
      <c r="AI77" s="40" t="n">
        <v>100</v>
      </c>
      <c r="AJ77" s="41"/>
      <c r="AK77" s="41"/>
      <c r="AL77" s="40" t="n">
        <v>100</v>
      </c>
      <c r="AM77" s="41"/>
      <c r="AN77" s="41"/>
      <c r="AO77" s="40" t="n">
        <v>100</v>
      </c>
      <c r="AP77" s="41"/>
      <c r="AQ77" s="41"/>
      <c r="AR77" s="40" t="n">
        <v>100</v>
      </c>
      <c r="AS77" s="41"/>
      <c r="AT77" s="41"/>
      <c r="AU77" s="40" t="n">
        <v>100</v>
      </c>
      <c r="AV77" s="41"/>
      <c r="AW77" s="41"/>
      <c r="AX77" s="40" t="n">
        <v>100</v>
      </c>
      <c r="AY77" s="41"/>
      <c r="AZ77" s="41"/>
      <c r="BA77" s="40" t="n">
        <v>100</v>
      </c>
      <c r="BB77" s="41"/>
      <c r="BC77" s="41"/>
      <c r="BD77" s="40" t="n">
        <v>100</v>
      </c>
      <c r="BE77" s="41"/>
      <c r="BF77" s="41"/>
      <c r="BG77" s="40" t="n">
        <v>100</v>
      </c>
      <c r="BH77" s="41"/>
      <c r="BI77" s="41"/>
      <c r="BJ77" s="40" t="n">
        <v>100</v>
      </c>
      <c r="BK77" s="41"/>
      <c r="BL77" s="41"/>
      <c r="BM77" s="40" t="n">
        <v>100</v>
      </c>
      <c r="BN77" s="41"/>
      <c r="BO77" s="41"/>
      <c r="BP77" s="40" t="n">
        <v>100</v>
      </c>
      <c r="BQ77" s="41"/>
      <c r="BR77" s="41"/>
      <c r="BS77" s="40" t="n">
        <v>100</v>
      </c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0"/>
      <c r="CF77" s="41"/>
      <c r="CG77" s="41"/>
      <c r="CH77" s="40"/>
      <c r="CI77" s="41"/>
      <c r="CJ77" s="41"/>
      <c r="CK77" s="40"/>
      <c r="CL77" s="41"/>
      <c r="CM77" s="41"/>
      <c r="CN77" s="40"/>
      <c r="CO77" s="42"/>
      <c r="CP77" s="42"/>
      <c r="CQ77" s="43"/>
      <c r="CR77" s="44"/>
      <c r="CS77" s="44"/>
      <c r="CT77" s="43"/>
      <c r="CU77" s="44"/>
      <c r="CV77" s="44"/>
      <c r="CW77" s="43"/>
      <c r="CX77" s="42"/>
      <c r="CY77" s="42"/>
      <c r="CZ77" s="44"/>
      <c r="DA77" s="43"/>
      <c r="DB77" s="42"/>
      <c r="DC77" s="42"/>
      <c r="DD77" s="42"/>
      <c r="DE77" s="42"/>
      <c r="DF77" s="43"/>
    </row>
    <row r="78" customFormat="false" ht="16.9" hidden="false" customHeight="true" outlineLevel="0" collapsed="false">
      <c r="A78" s="1" t="s">
        <v>186</v>
      </c>
      <c r="B78" s="37" t="n">
        <v>63</v>
      </c>
      <c r="C78" s="36" t="s">
        <v>187</v>
      </c>
      <c r="D78" s="37" t="n">
        <v>22</v>
      </c>
      <c r="E78" s="36" t="s">
        <v>180</v>
      </c>
      <c r="F78" s="36" t="s">
        <v>181</v>
      </c>
      <c r="G78" s="38" t="n">
        <v>51750</v>
      </c>
      <c r="H78" s="39" t="n">
        <v>0.53</v>
      </c>
      <c r="I78" s="41"/>
      <c r="J78" s="41"/>
      <c r="K78" s="41"/>
      <c r="L78" s="38" t="n">
        <v>25875</v>
      </c>
      <c r="M78" s="45" t="n">
        <v>50</v>
      </c>
      <c r="N78" s="45" t="n">
        <v>50</v>
      </c>
      <c r="O78" s="38" t="n">
        <v>25875</v>
      </c>
      <c r="P78" s="45" t="n">
        <v>50</v>
      </c>
      <c r="Q78" s="40" t="n">
        <v>100</v>
      </c>
      <c r="R78" s="41"/>
      <c r="S78" s="41"/>
      <c r="T78" s="40" t="n">
        <v>100</v>
      </c>
      <c r="U78" s="41"/>
      <c r="V78" s="41"/>
      <c r="W78" s="40" t="n">
        <v>100</v>
      </c>
      <c r="X78" s="41"/>
      <c r="Y78" s="41"/>
      <c r="Z78" s="40" t="n">
        <v>100</v>
      </c>
      <c r="AA78" s="41"/>
      <c r="AB78" s="41"/>
      <c r="AC78" s="40" t="n">
        <v>100</v>
      </c>
      <c r="AD78" s="41"/>
      <c r="AE78" s="41"/>
      <c r="AF78" s="40" t="n">
        <v>100</v>
      </c>
      <c r="AG78" s="41"/>
      <c r="AH78" s="41"/>
      <c r="AI78" s="40" t="n">
        <v>100</v>
      </c>
      <c r="AJ78" s="41"/>
      <c r="AK78" s="41"/>
      <c r="AL78" s="40" t="n">
        <v>100</v>
      </c>
      <c r="AM78" s="41"/>
      <c r="AN78" s="41"/>
      <c r="AO78" s="40" t="n">
        <v>100</v>
      </c>
      <c r="AP78" s="41"/>
      <c r="AQ78" s="41"/>
      <c r="AR78" s="40" t="n">
        <v>100</v>
      </c>
      <c r="AS78" s="41"/>
      <c r="AT78" s="41"/>
      <c r="AU78" s="40" t="n">
        <v>100</v>
      </c>
      <c r="AV78" s="41"/>
      <c r="AW78" s="41"/>
      <c r="AX78" s="40" t="n">
        <v>100</v>
      </c>
      <c r="AY78" s="41"/>
      <c r="AZ78" s="41"/>
      <c r="BA78" s="40" t="n">
        <v>100</v>
      </c>
      <c r="BB78" s="41"/>
      <c r="BC78" s="41"/>
      <c r="BD78" s="40" t="n">
        <v>100</v>
      </c>
      <c r="BE78" s="41"/>
      <c r="BF78" s="41"/>
      <c r="BG78" s="40" t="n">
        <v>100</v>
      </c>
      <c r="BH78" s="41"/>
      <c r="BI78" s="41"/>
      <c r="BJ78" s="40" t="n">
        <v>100</v>
      </c>
      <c r="BK78" s="41"/>
      <c r="BL78" s="41"/>
      <c r="BM78" s="40" t="n">
        <v>100</v>
      </c>
      <c r="BN78" s="41"/>
      <c r="BO78" s="41"/>
      <c r="BP78" s="40" t="n">
        <v>100</v>
      </c>
      <c r="BQ78" s="41"/>
      <c r="BR78" s="41"/>
      <c r="BS78" s="40" t="n">
        <v>100</v>
      </c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0"/>
      <c r="CF78" s="41"/>
      <c r="CG78" s="41"/>
      <c r="CH78" s="40"/>
      <c r="CI78" s="41"/>
      <c r="CJ78" s="41"/>
      <c r="CK78" s="40"/>
      <c r="CL78" s="41"/>
      <c r="CM78" s="41"/>
      <c r="CN78" s="40"/>
      <c r="CO78" s="46"/>
      <c r="CP78" s="42"/>
      <c r="CQ78" s="47"/>
      <c r="CR78" s="43"/>
      <c r="CS78" s="48"/>
      <c r="CT78" s="47"/>
      <c r="CU78" s="43"/>
      <c r="CV78" s="48"/>
      <c r="CW78" s="47"/>
      <c r="CX78" s="49"/>
      <c r="CY78" s="42"/>
      <c r="CZ78" s="48"/>
      <c r="DA78" s="47"/>
      <c r="DB78" s="49"/>
      <c r="DC78" s="42"/>
      <c r="DD78" s="46"/>
      <c r="DE78" s="42"/>
      <c r="DF78" s="43"/>
    </row>
    <row r="79" customFormat="false" ht="8.45" hidden="false" customHeight="true" outlineLevel="0" collapsed="false">
      <c r="A79" s="1" t="s">
        <v>188</v>
      </c>
      <c r="B79" s="37" t="n">
        <v>64</v>
      </c>
      <c r="C79" s="36" t="s">
        <v>158</v>
      </c>
      <c r="D79" s="37" t="n">
        <v>22</v>
      </c>
      <c r="E79" s="36" t="s">
        <v>180</v>
      </c>
      <c r="F79" s="36" t="s">
        <v>181</v>
      </c>
      <c r="G79" s="38" t="n">
        <v>22261.47</v>
      </c>
      <c r="H79" s="39" t="n">
        <v>0.23</v>
      </c>
      <c r="I79" s="41"/>
      <c r="J79" s="41"/>
      <c r="K79" s="41"/>
      <c r="L79" s="38" t="n">
        <v>11130.74</v>
      </c>
      <c r="M79" s="45" t="n">
        <v>50</v>
      </c>
      <c r="N79" s="45" t="n">
        <v>50</v>
      </c>
      <c r="O79" s="38" t="n">
        <v>11130.74</v>
      </c>
      <c r="P79" s="45" t="n">
        <v>50</v>
      </c>
      <c r="Q79" s="40" t="n">
        <v>100</v>
      </c>
      <c r="R79" s="41"/>
      <c r="S79" s="41"/>
      <c r="T79" s="40" t="n">
        <v>100</v>
      </c>
      <c r="U79" s="41"/>
      <c r="V79" s="41"/>
      <c r="W79" s="40" t="n">
        <v>100</v>
      </c>
      <c r="X79" s="41"/>
      <c r="Y79" s="41"/>
      <c r="Z79" s="40" t="n">
        <v>100</v>
      </c>
      <c r="AA79" s="41"/>
      <c r="AB79" s="41"/>
      <c r="AC79" s="40" t="n">
        <v>100</v>
      </c>
      <c r="AD79" s="41"/>
      <c r="AE79" s="41"/>
      <c r="AF79" s="40" t="n">
        <v>100</v>
      </c>
      <c r="AG79" s="41"/>
      <c r="AH79" s="41"/>
      <c r="AI79" s="40" t="n">
        <v>100</v>
      </c>
      <c r="AJ79" s="41"/>
      <c r="AK79" s="41"/>
      <c r="AL79" s="40" t="n">
        <v>100</v>
      </c>
      <c r="AM79" s="41"/>
      <c r="AN79" s="41"/>
      <c r="AO79" s="40" t="n">
        <v>100</v>
      </c>
      <c r="AP79" s="41"/>
      <c r="AQ79" s="41"/>
      <c r="AR79" s="40" t="n">
        <v>100</v>
      </c>
      <c r="AS79" s="41"/>
      <c r="AT79" s="41"/>
      <c r="AU79" s="40" t="n">
        <v>100</v>
      </c>
      <c r="AV79" s="41"/>
      <c r="AW79" s="41"/>
      <c r="AX79" s="40" t="n">
        <v>100</v>
      </c>
      <c r="AY79" s="41"/>
      <c r="AZ79" s="41"/>
      <c r="BA79" s="40" t="n">
        <v>100</v>
      </c>
      <c r="BB79" s="41"/>
      <c r="BC79" s="41"/>
      <c r="BD79" s="40" t="n">
        <v>100</v>
      </c>
      <c r="BE79" s="41"/>
      <c r="BF79" s="41"/>
      <c r="BG79" s="40" t="n">
        <v>100</v>
      </c>
      <c r="BH79" s="41"/>
      <c r="BI79" s="41"/>
      <c r="BJ79" s="40" t="n">
        <v>100</v>
      </c>
      <c r="BK79" s="41"/>
      <c r="BL79" s="41"/>
      <c r="BM79" s="40" t="n">
        <v>100</v>
      </c>
      <c r="BN79" s="41"/>
      <c r="BO79" s="41"/>
      <c r="BP79" s="40" t="n">
        <v>100</v>
      </c>
      <c r="BQ79" s="41"/>
      <c r="BR79" s="41"/>
      <c r="BS79" s="40" t="n">
        <v>100</v>
      </c>
      <c r="BT79" s="41"/>
      <c r="BU79" s="41"/>
      <c r="BV79" s="41"/>
      <c r="BW79" s="41"/>
      <c r="BX79" s="41"/>
      <c r="BY79" s="41"/>
      <c r="BZ79" s="41"/>
      <c r="CA79" s="41"/>
      <c r="CB79" s="41"/>
      <c r="CC79" s="40"/>
      <c r="CD79" s="39"/>
      <c r="CE79" s="45"/>
      <c r="CF79" s="40"/>
      <c r="CG79" s="39"/>
      <c r="CH79" s="40"/>
      <c r="CI79" s="41"/>
      <c r="CJ79" s="41"/>
      <c r="CK79" s="40"/>
      <c r="CL79" s="41"/>
      <c r="CM79" s="41"/>
      <c r="CN79" s="40"/>
      <c r="CO79" s="46"/>
      <c r="CP79" s="42"/>
      <c r="CQ79" s="47"/>
      <c r="CR79" s="43"/>
      <c r="CS79" s="48"/>
      <c r="CT79" s="47"/>
      <c r="CU79" s="43"/>
      <c r="CV79" s="48"/>
      <c r="CW79" s="47"/>
      <c r="CX79" s="49"/>
      <c r="CY79" s="42"/>
      <c r="CZ79" s="48"/>
      <c r="DA79" s="47"/>
      <c r="DB79" s="49"/>
      <c r="DC79" s="42"/>
      <c r="DD79" s="46"/>
      <c r="DE79" s="42"/>
      <c r="DF79" s="43"/>
    </row>
    <row r="80" customFormat="false" ht="16.9" hidden="false" customHeight="true" outlineLevel="0" collapsed="false">
      <c r="A80" s="1" t="s">
        <v>189</v>
      </c>
      <c r="B80" s="37" t="n">
        <v>65</v>
      </c>
      <c r="C80" s="36" t="s">
        <v>190</v>
      </c>
      <c r="D80" s="37" t="n">
        <v>22</v>
      </c>
      <c r="E80" s="36" t="s">
        <v>180</v>
      </c>
      <c r="F80" s="36" t="s">
        <v>181</v>
      </c>
      <c r="G80" s="59" t="n">
        <v>106323.44</v>
      </c>
      <c r="H80" s="39" t="n">
        <v>1.08</v>
      </c>
      <c r="I80" s="41"/>
      <c r="J80" s="41"/>
      <c r="K80" s="41"/>
      <c r="L80" s="38" t="n">
        <v>53161.72</v>
      </c>
      <c r="M80" s="45" t="n">
        <v>50</v>
      </c>
      <c r="N80" s="45" t="n">
        <v>50</v>
      </c>
      <c r="O80" s="38" t="n">
        <v>53161.72</v>
      </c>
      <c r="P80" s="45" t="n">
        <v>50</v>
      </c>
      <c r="Q80" s="40" t="n">
        <v>100</v>
      </c>
      <c r="R80" s="41"/>
      <c r="S80" s="41"/>
      <c r="T80" s="40" t="n">
        <v>100</v>
      </c>
      <c r="U80" s="41"/>
      <c r="V80" s="41"/>
      <c r="W80" s="40" t="n">
        <v>100</v>
      </c>
      <c r="X80" s="41"/>
      <c r="Y80" s="41"/>
      <c r="Z80" s="40" t="n">
        <v>100</v>
      </c>
      <c r="AA80" s="41"/>
      <c r="AB80" s="41"/>
      <c r="AC80" s="40" t="n">
        <v>100</v>
      </c>
      <c r="AD80" s="41"/>
      <c r="AE80" s="41"/>
      <c r="AF80" s="40" t="n">
        <v>100</v>
      </c>
      <c r="AG80" s="41"/>
      <c r="AH80" s="41"/>
      <c r="AI80" s="40" t="n">
        <v>100</v>
      </c>
      <c r="AJ80" s="41"/>
      <c r="AK80" s="41"/>
      <c r="AL80" s="40" t="n">
        <v>100</v>
      </c>
      <c r="AM80" s="41"/>
      <c r="AN80" s="41"/>
      <c r="AO80" s="40" t="n">
        <v>100</v>
      </c>
      <c r="AP80" s="41"/>
      <c r="AQ80" s="41"/>
      <c r="AR80" s="40" t="n">
        <v>100</v>
      </c>
      <c r="AS80" s="41"/>
      <c r="AT80" s="41"/>
      <c r="AU80" s="40" t="n">
        <v>100</v>
      </c>
      <c r="AV80" s="41"/>
      <c r="AW80" s="41"/>
      <c r="AX80" s="40" t="n">
        <v>100</v>
      </c>
      <c r="AY80" s="41"/>
      <c r="AZ80" s="41"/>
      <c r="BA80" s="40" t="n">
        <v>100</v>
      </c>
      <c r="BB80" s="41"/>
      <c r="BC80" s="41"/>
      <c r="BD80" s="40" t="n">
        <v>100</v>
      </c>
      <c r="BE80" s="41"/>
      <c r="BF80" s="41"/>
      <c r="BG80" s="40" t="n">
        <v>100</v>
      </c>
      <c r="BH80" s="41"/>
      <c r="BI80" s="41"/>
      <c r="BJ80" s="40" t="n">
        <v>100</v>
      </c>
      <c r="BK80" s="41"/>
      <c r="BL80" s="41"/>
      <c r="BM80" s="40" t="n">
        <v>100</v>
      </c>
      <c r="BN80" s="41"/>
      <c r="BO80" s="41"/>
      <c r="BP80" s="40" t="n">
        <v>100</v>
      </c>
      <c r="BQ80" s="41"/>
      <c r="BR80" s="41"/>
      <c r="BS80" s="40" t="n">
        <v>100</v>
      </c>
      <c r="BT80" s="41"/>
      <c r="BU80" s="41"/>
      <c r="BV80" s="41"/>
      <c r="BW80" s="41"/>
      <c r="BX80" s="41"/>
      <c r="BY80" s="41"/>
      <c r="BZ80" s="41"/>
      <c r="CA80" s="41"/>
      <c r="CB80" s="41"/>
      <c r="CC80" s="40"/>
      <c r="CD80" s="39"/>
      <c r="CE80" s="45"/>
      <c r="CF80" s="40"/>
      <c r="CG80" s="39"/>
      <c r="CH80" s="40"/>
      <c r="CI80" s="41"/>
      <c r="CJ80" s="41"/>
      <c r="CK80" s="40"/>
      <c r="CL80" s="41"/>
      <c r="CM80" s="41"/>
      <c r="CN80" s="40"/>
      <c r="CO80" s="46"/>
      <c r="CP80" s="42"/>
      <c r="CQ80" s="47"/>
      <c r="CR80" s="47"/>
      <c r="CS80" s="48"/>
      <c r="CT80" s="47"/>
      <c r="CU80" s="47"/>
      <c r="CV80" s="48"/>
      <c r="CW80" s="47"/>
      <c r="CX80" s="58"/>
      <c r="CY80" s="42"/>
      <c r="CZ80" s="48"/>
      <c r="DA80" s="47"/>
      <c r="DB80" s="58"/>
      <c r="DC80" s="42"/>
      <c r="DD80" s="46"/>
      <c r="DE80" s="42"/>
      <c r="DF80" s="43"/>
    </row>
    <row r="81" customFormat="false" ht="16.9" hidden="false" customHeight="true" outlineLevel="0" collapsed="false">
      <c r="A81" s="1" t="s">
        <v>191</v>
      </c>
      <c r="B81" s="37" t="n">
        <v>66</v>
      </c>
      <c r="C81" s="36" t="s">
        <v>192</v>
      </c>
      <c r="D81" s="37" t="n">
        <v>22</v>
      </c>
      <c r="E81" s="36" t="s">
        <v>180</v>
      </c>
      <c r="F81" s="36" t="s">
        <v>181</v>
      </c>
      <c r="G81" s="50" t="n">
        <v>1664.01</v>
      </c>
      <c r="H81" s="39" t="n">
        <v>0.02</v>
      </c>
      <c r="I81" s="41"/>
      <c r="J81" s="41"/>
      <c r="K81" s="41"/>
      <c r="L81" s="40" t="n">
        <v>832.01</v>
      </c>
      <c r="M81" s="45" t="n">
        <v>50</v>
      </c>
      <c r="N81" s="45" t="n">
        <v>50</v>
      </c>
      <c r="O81" s="40" t="n">
        <v>832.01</v>
      </c>
      <c r="P81" s="45" t="n">
        <v>50</v>
      </c>
      <c r="Q81" s="40" t="n">
        <v>100</v>
      </c>
      <c r="R81" s="41"/>
      <c r="S81" s="41"/>
      <c r="T81" s="40" t="n">
        <v>100</v>
      </c>
      <c r="U81" s="41"/>
      <c r="V81" s="41"/>
      <c r="W81" s="40" t="n">
        <v>100</v>
      </c>
      <c r="X81" s="41"/>
      <c r="Y81" s="41"/>
      <c r="Z81" s="40" t="n">
        <v>100</v>
      </c>
      <c r="AA81" s="41"/>
      <c r="AB81" s="41"/>
      <c r="AC81" s="40" t="n">
        <v>100</v>
      </c>
      <c r="AD81" s="41"/>
      <c r="AE81" s="41"/>
      <c r="AF81" s="40" t="n">
        <v>100</v>
      </c>
      <c r="AG81" s="41"/>
      <c r="AH81" s="41"/>
      <c r="AI81" s="40" t="n">
        <v>100</v>
      </c>
      <c r="AJ81" s="41"/>
      <c r="AK81" s="41"/>
      <c r="AL81" s="40" t="n">
        <v>100</v>
      </c>
      <c r="AM81" s="41"/>
      <c r="AN81" s="41"/>
      <c r="AO81" s="40" t="n">
        <v>100</v>
      </c>
      <c r="AP81" s="41"/>
      <c r="AQ81" s="41"/>
      <c r="AR81" s="40" t="n">
        <v>100</v>
      </c>
      <c r="AS81" s="41"/>
      <c r="AT81" s="41"/>
      <c r="AU81" s="40" t="n">
        <v>100</v>
      </c>
      <c r="AV81" s="41"/>
      <c r="AW81" s="41"/>
      <c r="AX81" s="40" t="n">
        <v>100</v>
      </c>
      <c r="AY81" s="41"/>
      <c r="AZ81" s="41"/>
      <c r="BA81" s="40" t="n">
        <v>100</v>
      </c>
      <c r="BB81" s="41"/>
      <c r="BC81" s="41"/>
      <c r="BD81" s="40" t="n">
        <v>100</v>
      </c>
      <c r="BE81" s="41"/>
      <c r="BF81" s="41"/>
      <c r="BG81" s="40" t="n">
        <v>100</v>
      </c>
      <c r="BH81" s="41"/>
      <c r="BI81" s="41"/>
      <c r="BJ81" s="40" t="n">
        <v>100</v>
      </c>
      <c r="BK81" s="41"/>
      <c r="BL81" s="41"/>
      <c r="BM81" s="40" t="n">
        <v>100</v>
      </c>
      <c r="BN81" s="41"/>
      <c r="BO81" s="41"/>
      <c r="BP81" s="40" t="n">
        <v>100</v>
      </c>
      <c r="BQ81" s="41"/>
      <c r="BR81" s="41"/>
      <c r="BS81" s="40" t="n">
        <v>100</v>
      </c>
      <c r="BT81" s="41"/>
      <c r="BU81" s="41"/>
      <c r="BV81" s="41"/>
      <c r="BW81" s="41"/>
      <c r="BX81" s="41"/>
      <c r="BY81" s="41"/>
      <c r="BZ81" s="41"/>
      <c r="CA81" s="41"/>
      <c r="CB81" s="41"/>
      <c r="CC81" s="45"/>
      <c r="CD81" s="39"/>
      <c r="CE81" s="45"/>
      <c r="CF81" s="45"/>
      <c r="CG81" s="39"/>
      <c r="CH81" s="40"/>
      <c r="CI81" s="41"/>
      <c r="CJ81" s="41"/>
      <c r="CK81" s="40"/>
      <c r="CL81" s="41"/>
      <c r="CM81" s="41"/>
      <c r="CN81" s="40"/>
      <c r="CO81" s="42"/>
      <c r="CP81" s="42"/>
      <c r="CQ81" s="43"/>
      <c r="CR81" s="44"/>
      <c r="CS81" s="44"/>
      <c r="CT81" s="43"/>
      <c r="CU81" s="44"/>
      <c r="CV81" s="44"/>
      <c r="CW81" s="43"/>
      <c r="CX81" s="42"/>
      <c r="CY81" s="42"/>
      <c r="CZ81" s="44"/>
      <c r="DA81" s="43"/>
      <c r="DB81" s="42"/>
      <c r="DC81" s="42"/>
      <c r="DD81" s="42"/>
      <c r="DE81" s="42"/>
      <c r="DF81" s="43"/>
    </row>
    <row r="82" customFormat="false" ht="16.9" hidden="false" customHeight="true" outlineLevel="0" collapsed="false">
      <c r="A82" s="1" t="s">
        <v>193</v>
      </c>
      <c r="B82" s="37" t="n">
        <v>67</v>
      </c>
      <c r="C82" s="36" t="s">
        <v>164</v>
      </c>
      <c r="D82" s="37" t="n">
        <v>22</v>
      </c>
      <c r="E82" s="36" t="s">
        <v>180</v>
      </c>
      <c r="F82" s="36" t="s">
        <v>181</v>
      </c>
      <c r="G82" s="38" t="n">
        <v>10649.73</v>
      </c>
      <c r="H82" s="39" t="n">
        <v>0.11</v>
      </c>
      <c r="I82" s="41"/>
      <c r="J82" s="41"/>
      <c r="K82" s="41"/>
      <c r="L82" s="50" t="n">
        <v>5324.87</v>
      </c>
      <c r="M82" s="45" t="n">
        <v>50</v>
      </c>
      <c r="N82" s="45" t="n">
        <v>50</v>
      </c>
      <c r="O82" s="50" t="n">
        <v>5324.87</v>
      </c>
      <c r="P82" s="45" t="n">
        <v>50</v>
      </c>
      <c r="Q82" s="40" t="n">
        <v>100</v>
      </c>
      <c r="R82" s="41"/>
      <c r="S82" s="41"/>
      <c r="T82" s="40" t="n">
        <v>100</v>
      </c>
      <c r="U82" s="41"/>
      <c r="V82" s="41"/>
      <c r="W82" s="40" t="n">
        <v>100</v>
      </c>
      <c r="X82" s="41"/>
      <c r="Y82" s="41"/>
      <c r="Z82" s="40" t="n">
        <v>100</v>
      </c>
      <c r="AA82" s="41"/>
      <c r="AB82" s="41"/>
      <c r="AC82" s="40" t="n">
        <v>100</v>
      </c>
      <c r="AD82" s="41"/>
      <c r="AE82" s="41"/>
      <c r="AF82" s="40" t="n">
        <v>100</v>
      </c>
      <c r="AG82" s="41"/>
      <c r="AH82" s="41"/>
      <c r="AI82" s="40" t="n">
        <v>100</v>
      </c>
      <c r="AJ82" s="41"/>
      <c r="AK82" s="41"/>
      <c r="AL82" s="40" t="n">
        <v>100</v>
      </c>
      <c r="AM82" s="41"/>
      <c r="AN82" s="41"/>
      <c r="AO82" s="40" t="n">
        <v>100</v>
      </c>
      <c r="AP82" s="41"/>
      <c r="AQ82" s="41"/>
      <c r="AR82" s="40" t="n">
        <v>100</v>
      </c>
      <c r="AS82" s="41"/>
      <c r="AT82" s="41"/>
      <c r="AU82" s="40" t="n">
        <v>100</v>
      </c>
      <c r="AV82" s="41"/>
      <c r="AW82" s="41"/>
      <c r="AX82" s="40" t="n">
        <v>100</v>
      </c>
      <c r="AY82" s="41"/>
      <c r="AZ82" s="41"/>
      <c r="BA82" s="40" t="n">
        <v>100</v>
      </c>
      <c r="BB82" s="41"/>
      <c r="BC82" s="41"/>
      <c r="BD82" s="40" t="n">
        <v>100</v>
      </c>
      <c r="BE82" s="41"/>
      <c r="BF82" s="41"/>
      <c r="BG82" s="40" t="n">
        <v>100</v>
      </c>
      <c r="BH82" s="41"/>
      <c r="BI82" s="41"/>
      <c r="BJ82" s="40" t="n">
        <v>100</v>
      </c>
      <c r="BK82" s="41"/>
      <c r="BL82" s="41"/>
      <c r="BM82" s="40" t="n">
        <v>100</v>
      </c>
      <c r="BN82" s="41"/>
      <c r="BO82" s="41"/>
      <c r="BP82" s="40" t="n">
        <v>100</v>
      </c>
      <c r="BQ82" s="41"/>
      <c r="BR82" s="41"/>
      <c r="BS82" s="40" t="n">
        <v>100</v>
      </c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0"/>
      <c r="CF82" s="41"/>
      <c r="CG82" s="41"/>
      <c r="CH82" s="40"/>
      <c r="CI82" s="41"/>
      <c r="CJ82" s="41"/>
      <c r="CK82" s="40"/>
      <c r="CL82" s="41"/>
      <c r="CM82" s="41"/>
      <c r="CN82" s="40"/>
      <c r="CO82" s="46"/>
      <c r="CP82" s="42"/>
      <c r="CQ82" s="47"/>
      <c r="CR82" s="47"/>
      <c r="CS82" s="48"/>
      <c r="CT82" s="47"/>
      <c r="CU82" s="47"/>
      <c r="CV82" s="48"/>
      <c r="CW82" s="47"/>
      <c r="CX82" s="58"/>
      <c r="CY82" s="42"/>
      <c r="CZ82" s="48"/>
      <c r="DA82" s="47"/>
      <c r="DB82" s="58"/>
      <c r="DC82" s="42"/>
      <c r="DD82" s="46"/>
      <c r="DE82" s="42"/>
      <c r="DF82" s="43"/>
    </row>
    <row r="83" customFormat="false" ht="8.45" hidden="false" customHeight="true" outlineLevel="0" collapsed="false">
      <c r="A83" s="1" t="s">
        <v>194</v>
      </c>
      <c r="B83" s="37" t="n">
        <v>68</v>
      </c>
      <c r="C83" s="36" t="s">
        <v>195</v>
      </c>
      <c r="D83" s="37" t="n">
        <v>22</v>
      </c>
      <c r="E83" s="36" t="s">
        <v>180</v>
      </c>
      <c r="F83" s="36" t="s">
        <v>181</v>
      </c>
      <c r="G83" s="50" t="n">
        <v>3096</v>
      </c>
      <c r="H83" s="39" t="n">
        <v>0.03</v>
      </c>
      <c r="I83" s="41"/>
      <c r="J83" s="41"/>
      <c r="K83" s="41"/>
      <c r="L83" s="50" t="n">
        <v>1548</v>
      </c>
      <c r="M83" s="45" t="n">
        <v>50</v>
      </c>
      <c r="N83" s="45" t="n">
        <v>50</v>
      </c>
      <c r="O83" s="50" t="n">
        <v>1548</v>
      </c>
      <c r="P83" s="45" t="n">
        <v>50</v>
      </c>
      <c r="Q83" s="40" t="n">
        <v>100</v>
      </c>
      <c r="R83" s="41"/>
      <c r="S83" s="41"/>
      <c r="T83" s="40" t="n">
        <v>100</v>
      </c>
      <c r="U83" s="41"/>
      <c r="V83" s="41"/>
      <c r="W83" s="40" t="n">
        <v>100</v>
      </c>
      <c r="X83" s="41"/>
      <c r="Y83" s="41"/>
      <c r="Z83" s="40" t="n">
        <v>100</v>
      </c>
      <c r="AA83" s="41"/>
      <c r="AB83" s="41"/>
      <c r="AC83" s="40" t="n">
        <v>100</v>
      </c>
      <c r="AD83" s="41"/>
      <c r="AE83" s="41"/>
      <c r="AF83" s="40" t="n">
        <v>100</v>
      </c>
      <c r="AG83" s="41"/>
      <c r="AH83" s="41"/>
      <c r="AI83" s="40" t="n">
        <v>100</v>
      </c>
      <c r="AJ83" s="41"/>
      <c r="AK83" s="41"/>
      <c r="AL83" s="40" t="n">
        <v>100</v>
      </c>
      <c r="AM83" s="41"/>
      <c r="AN83" s="41"/>
      <c r="AO83" s="40" t="n">
        <v>100</v>
      </c>
      <c r="AP83" s="41"/>
      <c r="AQ83" s="41"/>
      <c r="AR83" s="40" t="n">
        <v>100</v>
      </c>
      <c r="AS83" s="41"/>
      <c r="AT83" s="41"/>
      <c r="AU83" s="40" t="n">
        <v>100</v>
      </c>
      <c r="AV83" s="41"/>
      <c r="AW83" s="41"/>
      <c r="AX83" s="40" t="n">
        <v>100</v>
      </c>
      <c r="AY83" s="41"/>
      <c r="AZ83" s="41"/>
      <c r="BA83" s="40" t="n">
        <v>100</v>
      </c>
      <c r="BB83" s="41"/>
      <c r="BC83" s="41"/>
      <c r="BD83" s="40" t="n">
        <v>100</v>
      </c>
      <c r="BE83" s="41"/>
      <c r="BF83" s="41"/>
      <c r="BG83" s="40" t="n">
        <v>100</v>
      </c>
      <c r="BH83" s="41"/>
      <c r="BI83" s="41"/>
      <c r="BJ83" s="40" t="n">
        <v>100</v>
      </c>
      <c r="BK83" s="41"/>
      <c r="BL83" s="41"/>
      <c r="BM83" s="40" t="n">
        <v>100</v>
      </c>
      <c r="BN83" s="41"/>
      <c r="BO83" s="41"/>
      <c r="BP83" s="40" t="n">
        <v>100</v>
      </c>
      <c r="BQ83" s="41"/>
      <c r="BR83" s="41"/>
      <c r="BS83" s="40" t="n">
        <v>100</v>
      </c>
      <c r="BT83" s="41"/>
      <c r="BU83" s="41"/>
      <c r="BV83" s="41"/>
      <c r="BW83" s="41"/>
      <c r="BX83" s="41"/>
      <c r="BY83" s="41"/>
      <c r="BZ83" s="41"/>
      <c r="CA83" s="41"/>
      <c r="CB83" s="41"/>
      <c r="CC83" s="45"/>
      <c r="CD83" s="39"/>
      <c r="CE83" s="45"/>
      <c r="CF83" s="45"/>
      <c r="CG83" s="39"/>
      <c r="CH83" s="40"/>
      <c r="CI83" s="41"/>
      <c r="CJ83" s="41"/>
      <c r="CK83" s="40"/>
      <c r="CL83" s="41"/>
      <c r="CM83" s="41"/>
      <c r="CN83" s="40"/>
      <c r="CO83" s="46"/>
      <c r="CP83" s="42"/>
      <c r="CQ83" s="47"/>
      <c r="CR83" s="43"/>
      <c r="CS83" s="48"/>
      <c r="CT83" s="47"/>
      <c r="CU83" s="43"/>
      <c r="CV83" s="48"/>
      <c r="CW83" s="43"/>
      <c r="CX83" s="42"/>
      <c r="CY83" s="42"/>
      <c r="CZ83" s="44"/>
      <c r="DA83" s="43"/>
      <c r="DB83" s="42"/>
      <c r="DC83" s="42"/>
      <c r="DD83" s="42"/>
      <c r="DE83" s="42"/>
      <c r="DF83" s="43"/>
    </row>
    <row r="84" customFormat="false" ht="8.45" hidden="false" customHeight="true" outlineLevel="0" collapsed="false">
      <c r="A84" s="1" t="s">
        <v>196</v>
      </c>
      <c r="B84" s="54" t="n">
        <v>69</v>
      </c>
      <c r="C84" s="21" t="s">
        <v>197</v>
      </c>
      <c r="D84" s="22" t="n">
        <v>174</v>
      </c>
      <c r="E84" s="21" t="s">
        <v>143</v>
      </c>
      <c r="F84" s="21" t="s">
        <v>148</v>
      </c>
      <c r="G84" s="26" t="n">
        <v>79675.13</v>
      </c>
      <c r="H84" s="24" t="n">
        <v>0.81</v>
      </c>
      <c r="I84" s="26" t="n">
        <v>21220.34</v>
      </c>
      <c r="J84" s="25" t="n">
        <v>26.65</v>
      </c>
      <c r="K84" s="25" t="n">
        <v>26.65</v>
      </c>
      <c r="L84" s="26" t="n">
        <v>21220.34</v>
      </c>
      <c r="M84" s="25" t="n">
        <v>26.65</v>
      </c>
      <c r="N84" s="25" t="n">
        <v>53.3</v>
      </c>
      <c r="O84" s="18"/>
      <c r="P84" s="18"/>
      <c r="Q84" s="25" t="n">
        <v>53.3</v>
      </c>
      <c r="R84" s="18"/>
      <c r="S84" s="18"/>
      <c r="T84" s="25" t="n">
        <v>53.3</v>
      </c>
      <c r="U84" s="18"/>
      <c r="V84" s="18"/>
      <c r="W84" s="25" t="n">
        <v>53.3</v>
      </c>
      <c r="X84" s="18"/>
      <c r="Y84" s="18"/>
      <c r="Z84" s="25" t="n">
        <v>53.3</v>
      </c>
      <c r="AA84" s="18"/>
      <c r="AB84" s="18"/>
      <c r="AC84" s="25" t="n">
        <v>53.3</v>
      </c>
      <c r="AD84" s="26" t="n">
        <v>10637.77</v>
      </c>
      <c r="AE84" s="25" t="n">
        <v>13.34</v>
      </c>
      <c r="AF84" s="25" t="n">
        <v>66.64</v>
      </c>
      <c r="AG84" s="26" t="n">
        <v>26596.69</v>
      </c>
      <c r="AH84" s="25" t="n">
        <v>33.36</v>
      </c>
      <c r="AI84" s="28" t="n">
        <v>100</v>
      </c>
      <c r="AJ84" s="18"/>
      <c r="AK84" s="18"/>
      <c r="AL84" s="28" t="n">
        <v>100</v>
      </c>
      <c r="AM84" s="18"/>
      <c r="AN84" s="18"/>
      <c r="AO84" s="28" t="n">
        <v>100</v>
      </c>
      <c r="AP84" s="18"/>
      <c r="AQ84" s="18"/>
      <c r="AR84" s="28" t="n">
        <v>100</v>
      </c>
      <c r="AS84" s="18"/>
      <c r="AT84" s="18"/>
      <c r="AU84" s="28" t="n">
        <v>100</v>
      </c>
      <c r="AV84" s="18"/>
      <c r="AW84" s="18"/>
      <c r="AX84" s="28" t="n">
        <v>100</v>
      </c>
      <c r="AY84" s="18"/>
      <c r="AZ84" s="18"/>
      <c r="BA84" s="28" t="n">
        <v>100</v>
      </c>
      <c r="BB84" s="18"/>
      <c r="BC84" s="18"/>
      <c r="BD84" s="28" t="n">
        <v>100</v>
      </c>
      <c r="BE84" s="18"/>
      <c r="BF84" s="18"/>
      <c r="BG84" s="28" t="n">
        <v>100</v>
      </c>
      <c r="BH84" s="18"/>
      <c r="BI84" s="18"/>
      <c r="BJ84" s="28" t="n">
        <v>100</v>
      </c>
      <c r="BK84" s="18"/>
      <c r="BL84" s="18"/>
      <c r="BM84" s="28" t="n">
        <v>100</v>
      </c>
      <c r="BN84" s="18"/>
      <c r="BO84" s="18"/>
      <c r="BP84" s="28" t="n">
        <v>100</v>
      </c>
      <c r="BQ84" s="18"/>
      <c r="BR84" s="18"/>
      <c r="BS84" s="28" t="n">
        <v>100</v>
      </c>
      <c r="BT84" s="18"/>
      <c r="BU84" s="18"/>
      <c r="BV84" s="18"/>
      <c r="BW84" s="18"/>
      <c r="BX84" s="18"/>
      <c r="BY84" s="18"/>
      <c r="BZ84" s="18"/>
      <c r="CA84" s="18"/>
      <c r="CB84" s="18"/>
      <c r="CC84" s="41"/>
      <c r="CD84" s="41"/>
      <c r="CE84" s="40"/>
      <c r="CF84" s="41"/>
      <c r="CG84" s="41"/>
      <c r="CH84" s="40"/>
      <c r="CI84" s="41"/>
      <c r="CJ84" s="41"/>
      <c r="CK84" s="40"/>
      <c r="CL84" s="41"/>
      <c r="CM84" s="41"/>
      <c r="CN84" s="40"/>
      <c r="CO84" s="46"/>
      <c r="CP84" s="42"/>
      <c r="CQ84" s="47"/>
      <c r="CR84" s="43"/>
      <c r="CS84" s="48"/>
      <c r="CT84" s="47"/>
      <c r="CU84" s="43"/>
      <c r="CV84" s="48"/>
      <c r="CW84" s="43"/>
      <c r="CX84" s="42"/>
      <c r="CY84" s="42"/>
      <c r="CZ84" s="44"/>
      <c r="DA84" s="43"/>
      <c r="DB84" s="42"/>
      <c r="DC84" s="42"/>
      <c r="DD84" s="42"/>
      <c r="DE84" s="42"/>
      <c r="DF84" s="43"/>
    </row>
    <row r="85" customFormat="false" ht="8.45" hidden="false" customHeight="true" outlineLevel="0" collapsed="false">
      <c r="A85" s="1" t="s">
        <v>198</v>
      </c>
      <c r="B85" s="54" t="n">
        <v>70</v>
      </c>
      <c r="C85" s="21" t="s">
        <v>199</v>
      </c>
      <c r="D85" s="22" t="n">
        <v>174</v>
      </c>
      <c r="E85" s="21" t="s">
        <v>143</v>
      </c>
      <c r="F85" s="21" t="s">
        <v>148</v>
      </c>
      <c r="G85" s="26" t="n">
        <v>79675.13</v>
      </c>
      <c r="H85" s="24" t="n">
        <v>0.81</v>
      </c>
      <c r="I85" s="26" t="n">
        <v>21220.34</v>
      </c>
      <c r="J85" s="25" t="n">
        <v>26.65</v>
      </c>
      <c r="K85" s="25" t="n">
        <v>26.65</v>
      </c>
      <c r="L85" s="26" t="n">
        <v>21220.34</v>
      </c>
      <c r="M85" s="25" t="n">
        <v>26.65</v>
      </c>
      <c r="N85" s="25" t="n">
        <v>53.3</v>
      </c>
      <c r="O85" s="18"/>
      <c r="P85" s="18"/>
      <c r="Q85" s="25" t="n">
        <v>53.3</v>
      </c>
      <c r="R85" s="18"/>
      <c r="S85" s="18"/>
      <c r="T85" s="25" t="n">
        <v>53.3</v>
      </c>
      <c r="U85" s="18"/>
      <c r="V85" s="18"/>
      <c r="W85" s="25" t="n">
        <v>53.3</v>
      </c>
      <c r="X85" s="18"/>
      <c r="Y85" s="18"/>
      <c r="Z85" s="25" t="n">
        <v>53.3</v>
      </c>
      <c r="AA85" s="18"/>
      <c r="AB85" s="18"/>
      <c r="AC85" s="25" t="n">
        <v>53.3</v>
      </c>
      <c r="AD85" s="26" t="n">
        <v>10637.77</v>
      </c>
      <c r="AE85" s="25" t="n">
        <v>13.34</v>
      </c>
      <c r="AF85" s="25" t="n">
        <v>66.64</v>
      </c>
      <c r="AG85" s="26" t="n">
        <v>26596.69</v>
      </c>
      <c r="AH85" s="25" t="n">
        <v>33.36</v>
      </c>
      <c r="AI85" s="28" t="n">
        <v>100</v>
      </c>
      <c r="AJ85" s="18"/>
      <c r="AK85" s="18"/>
      <c r="AL85" s="28" t="n">
        <v>100</v>
      </c>
      <c r="AM85" s="18"/>
      <c r="AN85" s="18"/>
      <c r="AO85" s="28" t="n">
        <v>100</v>
      </c>
      <c r="AP85" s="18"/>
      <c r="AQ85" s="18"/>
      <c r="AR85" s="28" t="n">
        <v>100</v>
      </c>
      <c r="AS85" s="18"/>
      <c r="AT85" s="18"/>
      <c r="AU85" s="28" t="n">
        <v>100</v>
      </c>
      <c r="AV85" s="18"/>
      <c r="AW85" s="18"/>
      <c r="AX85" s="28" t="n">
        <v>100</v>
      </c>
      <c r="AY85" s="18"/>
      <c r="AZ85" s="18"/>
      <c r="BA85" s="28" t="n">
        <v>100</v>
      </c>
      <c r="BB85" s="18"/>
      <c r="BC85" s="18"/>
      <c r="BD85" s="28" t="n">
        <v>100</v>
      </c>
      <c r="BE85" s="18"/>
      <c r="BF85" s="18"/>
      <c r="BG85" s="28" t="n">
        <v>100</v>
      </c>
      <c r="BH85" s="18"/>
      <c r="BI85" s="18"/>
      <c r="BJ85" s="28" t="n">
        <v>100</v>
      </c>
      <c r="BK85" s="18"/>
      <c r="BL85" s="18"/>
      <c r="BM85" s="28" t="n">
        <v>100</v>
      </c>
      <c r="BN85" s="18"/>
      <c r="BO85" s="18"/>
      <c r="BP85" s="28" t="n">
        <v>100</v>
      </c>
      <c r="BQ85" s="18"/>
      <c r="BR85" s="18"/>
      <c r="BS85" s="28" t="n">
        <v>100</v>
      </c>
      <c r="BT85" s="18"/>
      <c r="BU85" s="18"/>
      <c r="BV85" s="18"/>
      <c r="BW85" s="18"/>
      <c r="BX85" s="18"/>
      <c r="BY85" s="18"/>
      <c r="BZ85" s="18"/>
      <c r="CA85" s="18"/>
      <c r="CB85" s="18"/>
      <c r="CC85" s="41"/>
      <c r="CD85" s="41"/>
      <c r="CE85" s="40"/>
      <c r="CF85" s="41"/>
      <c r="CG85" s="41"/>
      <c r="CH85" s="40"/>
      <c r="CI85" s="41"/>
      <c r="CJ85" s="41"/>
      <c r="CK85" s="40"/>
      <c r="CL85" s="41"/>
      <c r="CM85" s="41"/>
      <c r="CN85" s="40"/>
      <c r="CO85" s="42"/>
      <c r="CP85" s="42"/>
      <c r="CQ85" s="44"/>
      <c r="CR85" s="44"/>
      <c r="CS85" s="44"/>
      <c r="CT85" s="44"/>
      <c r="CU85" s="43"/>
      <c r="CV85" s="47"/>
      <c r="CW85" s="47"/>
      <c r="CX85" s="49"/>
      <c r="CY85" s="42"/>
      <c r="CZ85" s="47"/>
      <c r="DA85" s="47"/>
      <c r="DB85" s="49"/>
      <c r="DC85" s="42"/>
      <c r="DD85" s="58"/>
      <c r="DE85" s="42"/>
      <c r="DF85" s="43"/>
    </row>
    <row r="86" customFormat="false" ht="8.45" hidden="false" customHeight="true" outlineLevel="0" collapsed="false">
      <c r="A86" s="1" t="s">
        <v>200</v>
      </c>
      <c r="B86" s="37" t="n">
        <v>71</v>
      </c>
      <c r="C86" s="36" t="s">
        <v>201</v>
      </c>
      <c r="D86" s="55" t="n">
        <v>174</v>
      </c>
      <c r="E86" s="36" t="s">
        <v>143</v>
      </c>
      <c r="F86" s="36" t="s">
        <v>148</v>
      </c>
      <c r="G86" s="38" t="n">
        <v>14368.2</v>
      </c>
      <c r="H86" s="39" t="n">
        <v>0.15</v>
      </c>
      <c r="I86" s="50" t="n">
        <v>3701.25</v>
      </c>
      <c r="J86" s="45" t="n">
        <v>25.76</v>
      </c>
      <c r="K86" s="45" t="n">
        <v>25.76</v>
      </c>
      <c r="L86" s="50" t="n">
        <v>3701.25</v>
      </c>
      <c r="M86" s="45" t="n">
        <v>25.76</v>
      </c>
      <c r="N86" s="45" t="n">
        <v>51.52</v>
      </c>
      <c r="O86" s="41"/>
      <c r="P86" s="41"/>
      <c r="Q86" s="45" t="n">
        <v>51.52</v>
      </c>
      <c r="R86" s="41"/>
      <c r="S86" s="41"/>
      <c r="T86" s="45" t="n">
        <v>51.52</v>
      </c>
      <c r="U86" s="41"/>
      <c r="V86" s="41"/>
      <c r="W86" s="45" t="n">
        <v>51.52</v>
      </c>
      <c r="X86" s="41"/>
      <c r="Y86" s="41"/>
      <c r="Z86" s="45" t="n">
        <v>51.52</v>
      </c>
      <c r="AA86" s="41"/>
      <c r="AB86" s="41"/>
      <c r="AC86" s="45" t="n">
        <v>51.52</v>
      </c>
      <c r="AD86" s="50" t="n">
        <v>1990</v>
      </c>
      <c r="AE86" s="45" t="n">
        <v>13.85</v>
      </c>
      <c r="AF86" s="45" t="n">
        <v>65.37</v>
      </c>
      <c r="AG86" s="50" t="n">
        <v>4975.71</v>
      </c>
      <c r="AH86" s="45" t="n">
        <v>34.63</v>
      </c>
      <c r="AI86" s="40" t="n">
        <v>100</v>
      </c>
      <c r="AJ86" s="41"/>
      <c r="AK86" s="41"/>
      <c r="AL86" s="40" t="n">
        <v>100</v>
      </c>
      <c r="AM86" s="41"/>
      <c r="AN86" s="41"/>
      <c r="AO86" s="40" t="n">
        <v>100</v>
      </c>
      <c r="AP86" s="41"/>
      <c r="AQ86" s="41"/>
      <c r="AR86" s="40" t="n">
        <v>100</v>
      </c>
      <c r="AS86" s="41"/>
      <c r="AT86" s="41"/>
      <c r="AU86" s="40" t="n">
        <v>100</v>
      </c>
      <c r="AV86" s="41"/>
      <c r="AW86" s="41"/>
      <c r="AX86" s="40" t="n">
        <v>100</v>
      </c>
      <c r="AY86" s="41"/>
      <c r="AZ86" s="41"/>
      <c r="BA86" s="40" t="n">
        <v>100</v>
      </c>
      <c r="BB86" s="41"/>
      <c r="BC86" s="41"/>
      <c r="BD86" s="40" t="n">
        <v>100</v>
      </c>
      <c r="BE86" s="41"/>
      <c r="BF86" s="41"/>
      <c r="BG86" s="40" t="n">
        <v>100</v>
      </c>
      <c r="BH86" s="41"/>
      <c r="BI86" s="41"/>
      <c r="BJ86" s="40" t="n">
        <v>100</v>
      </c>
      <c r="BK86" s="41"/>
      <c r="BL86" s="41"/>
      <c r="BM86" s="40" t="n">
        <v>100</v>
      </c>
      <c r="BN86" s="41"/>
      <c r="BO86" s="41"/>
      <c r="BP86" s="40" t="n">
        <v>100</v>
      </c>
      <c r="BQ86" s="41"/>
      <c r="BR86" s="41"/>
      <c r="BS86" s="40" t="n">
        <v>100</v>
      </c>
      <c r="BT86" s="41"/>
      <c r="BU86" s="41"/>
      <c r="BV86" s="41"/>
      <c r="BW86" s="41"/>
      <c r="BX86" s="41"/>
      <c r="BY86" s="41"/>
      <c r="BZ86" s="41"/>
      <c r="CA86" s="41"/>
      <c r="CB86" s="41"/>
      <c r="CC86" s="40"/>
      <c r="CD86" s="45"/>
      <c r="CE86" s="45"/>
      <c r="CF86" s="40"/>
      <c r="CG86" s="45"/>
      <c r="CH86" s="40"/>
      <c r="CI86" s="41"/>
      <c r="CJ86" s="41"/>
      <c r="CK86" s="40"/>
      <c r="CL86" s="41"/>
      <c r="CM86" s="41"/>
      <c r="CN86" s="40"/>
      <c r="CO86" s="60"/>
      <c r="CP86" s="13"/>
      <c r="CQ86" s="34"/>
      <c r="CR86" s="19"/>
      <c r="CS86" s="19"/>
      <c r="CT86" s="34"/>
      <c r="CU86" s="19"/>
      <c r="CV86" s="19"/>
      <c r="CW86" s="34"/>
      <c r="CX86" s="13"/>
      <c r="CY86" s="13"/>
      <c r="CZ86" s="19"/>
      <c r="DA86" s="34"/>
      <c r="DB86" s="13"/>
      <c r="DC86" s="13"/>
      <c r="DD86" s="13"/>
      <c r="DE86" s="13"/>
      <c r="DF86" s="34"/>
    </row>
    <row r="87" customFormat="false" ht="8.45" hidden="false" customHeight="true" outlineLevel="0" collapsed="false">
      <c r="A87" s="1" t="s">
        <v>202</v>
      </c>
      <c r="B87" s="37" t="n">
        <v>72</v>
      </c>
      <c r="C87" s="36" t="s">
        <v>203</v>
      </c>
      <c r="D87" s="55" t="n">
        <v>174</v>
      </c>
      <c r="E87" s="36" t="s">
        <v>143</v>
      </c>
      <c r="F87" s="36" t="s">
        <v>148</v>
      </c>
      <c r="G87" s="38" t="n">
        <v>10438.9</v>
      </c>
      <c r="H87" s="39" t="n">
        <v>0.11</v>
      </c>
      <c r="I87" s="50" t="n">
        <v>3419.78</v>
      </c>
      <c r="J87" s="45" t="n">
        <v>32.76</v>
      </c>
      <c r="K87" s="45" t="n">
        <v>32.76</v>
      </c>
      <c r="L87" s="50" t="n">
        <v>3419.78</v>
      </c>
      <c r="M87" s="45" t="n">
        <v>32.76</v>
      </c>
      <c r="N87" s="45" t="n">
        <v>65.52</v>
      </c>
      <c r="O87" s="41"/>
      <c r="P87" s="41"/>
      <c r="Q87" s="45" t="n">
        <v>65.52</v>
      </c>
      <c r="R87" s="41"/>
      <c r="S87" s="41"/>
      <c r="T87" s="45" t="n">
        <v>65.52</v>
      </c>
      <c r="U87" s="41"/>
      <c r="V87" s="41"/>
      <c r="W87" s="45" t="n">
        <v>65.52</v>
      </c>
      <c r="X87" s="41"/>
      <c r="Y87" s="41"/>
      <c r="Z87" s="45" t="n">
        <v>65.52</v>
      </c>
      <c r="AA87" s="41"/>
      <c r="AB87" s="41"/>
      <c r="AC87" s="45" t="n">
        <v>65.52</v>
      </c>
      <c r="AD87" s="50" t="n">
        <v>1028.23</v>
      </c>
      <c r="AE87" s="39" t="n">
        <v>9.85</v>
      </c>
      <c r="AF87" s="45" t="n">
        <v>75.37</v>
      </c>
      <c r="AG87" s="50" t="n">
        <v>2571.1</v>
      </c>
      <c r="AH87" s="45" t="n">
        <v>24.63</v>
      </c>
      <c r="AI87" s="40" t="n">
        <v>100</v>
      </c>
      <c r="AJ87" s="41"/>
      <c r="AK87" s="41"/>
      <c r="AL87" s="40" t="n">
        <v>100</v>
      </c>
      <c r="AM87" s="41"/>
      <c r="AN87" s="41"/>
      <c r="AO87" s="40" t="n">
        <v>100</v>
      </c>
      <c r="AP87" s="41"/>
      <c r="AQ87" s="41"/>
      <c r="AR87" s="40" t="n">
        <v>100</v>
      </c>
      <c r="AS87" s="41"/>
      <c r="AT87" s="41"/>
      <c r="AU87" s="40" t="n">
        <v>100</v>
      </c>
      <c r="AV87" s="41"/>
      <c r="AW87" s="41"/>
      <c r="AX87" s="40" t="n">
        <v>100</v>
      </c>
      <c r="AY87" s="41"/>
      <c r="AZ87" s="41"/>
      <c r="BA87" s="40" t="n">
        <v>100</v>
      </c>
      <c r="BB87" s="41"/>
      <c r="BC87" s="41"/>
      <c r="BD87" s="40" t="n">
        <v>100</v>
      </c>
      <c r="BE87" s="41"/>
      <c r="BF87" s="41"/>
      <c r="BG87" s="40" t="n">
        <v>100</v>
      </c>
      <c r="BH87" s="41"/>
      <c r="BI87" s="41"/>
      <c r="BJ87" s="40" t="n">
        <v>100</v>
      </c>
      <c r="BK87" s="41"/>
      <c r="BL87" s="41"/>
      <c r="BM87" s="40" t="n">
        <v>100</v>
      </c>
      <c r="BN87" s="41"/>
      <c r="BO87" s="41"/>
      <c r="BP87" s="40" t="n">
        <v>100</v>
      </c>
      <c r="BQ87" s="41"/>
      <c r="BR87" s="41"/>
      <c r="BS87" s="40" t="n">
        <v>100</v>
      </c>
      <c r="BT87" s="41"/>
      <c r="BU87" s="41"/>
      <c r="BV87" s="41"/>
      <c r="BW87" s="41"/>
      <c r="BX87" s="41"/>
      <c r="BY87" s="41"/>
      <c r="BZ87" s="41"/>
      <c r="CA87" s="41"/>
      <c r="CB87" s="41"/>
      <c r="CC87" s="18"/>
      <c r="CD87" s="18"/>
      <c r="CE87" s="28"/>
      <c r="CF87" s="18"/>
      <c r="CG87" s="18"/>
      <c r="CH87" s="28"/>
      <c r="CI87" s="18"/>
      <c r="CJ87" s="18"/>
      <c r="CK87" s="28"/>
      <c r="CL87" s="18"/>
      <c r="CM87" s="18"/>
      <c r="CN87" s="28"/>
      <c r="CO87" s="42"/>
      <c r="CP87" s="42"/>
      <c r="CQ87" s="43"/>
      <c r="CR87" s="44"/>
      <c r="CS87" s="44"/>
      <c r="CT87" s="43"/>
      <c r="CU87" s="44"/>
      <c r="CV87" s="44"/>
      <c r="CW87" s="43"/>
      <c r="CX87" s="42"/>
      <c r="CY87" s="42"/>
      <c r="CZ87" s="44"/>
      <c r="DA87" s="43"/>
      <c r="DB87" s="42"/>
      <c r="DC87" s="42"/>
      <c r="DD87" s="42"/>
      <c r="DE87" s="42"/>
      <c r="DF87" s="43"/>
    </row>
    <row r="88" customFormat="false" ht="16.9" hidden="false" customHeight="true" outlineLevel="0" collapsed="false">
      <c r="A88" s="1" t="s">
        <v>204</v>
      </c>
      <c r="B88" s="37" t="n">
        <v>73</v>
      </c>
      <c r="C88" s="36" t="s">
        <v>205</v>
      </c>
      <c r="D88" s="55" t="n">
        <v>174</v>
      </c>
      <c r="E88" s="36" t="s">
        <v>143</v>
      </c>
      <c r="F88" s="36" t="s">
        <v>148</v>
      </c>
      <c r="G88" s="38" t="n">
        <v>16604.13</v>
      </c>
      <c r="H88" s="39" t="n">
        <v>0.17</v>
      </c>
      <c r="I88" s="50" t="n">
        <v>4277.22</v>
      </c>
      <c r="J88" s="45" t="n">
        <v>25.76</v>
      </c>
      <c r="K88" s="45" t="n">
        <v>25.76</v>
      </c>
      <c r="L88" s="50" t="n">
        <v>4277.22</v>
      </c>
      <c r="M88" s="45" t="n">
        <v>25.76</v>
      </c>
      <c r="N88" s="45" t="n">
        <v>51.52</v>
      </c>
      <c r="O88" s="41"/>
      <c r="P88" s="41"/>
      <c r="Q88" s="45" t="n">
        <v>51.52</v>
      </c>
      <c r="R88" s="41"/>
      <c r="S88" s="41"/>
      <c r="T88" s="45" t="n">
        <v>51.52</v>
      </c>
      <c r="U88" s="41"/>
      <c r="V88" s="41"/>
      <c r="W88" s="45" t="n">
        <v>51.52</v>
      </c>
      <c r="X88" s="41"/>
      <c r="Y88" s="41"/>
      <c r="Z88" s="45" t="n">
        <v>51.52</v>
      </c>
      <c r="AA88" s="41"/>
      <c r="AB88" s="41"/>
      <c r="AC88" s="45" t="n">
        <v>51.52</v>
      </c>
      <c r="AD88" s="50" t="n">
        <v>2299.67</v>
      </c>
      <c r="AE88" s="45" t="n">
        <v>13.85</v>
      </c>
      <c r="AF88" s="45" t="n">
        <v>65.37</v>
      </c>
      <c r="AG88" s="50" t="n">
        <v>5750.01</v>
      </c>
      <c r="AH88" s="45" t="n">
        <v>34.63</v>
      </c>
      <c r="AI88" s="40" t="n">
        <v>100</v>
      </c>
      <c r="AJ88" s="41"/>
      <c r="AK88" s="41"/>
      <c r="AL88" s="40" t="n">
        <v>100</v>
      </c>
      <c r="AM88" s="41"/>
      <c r="AN88" s="41"/>
      <c r="AO88" s="40" t="n">
        <v>100</v>
      </c>
      <c r="AP88" s="41"/>
      <c r="AQ88" s="41"/>
      <c r="AR88" s="40" t="n">
        <v>100</v>
      </c>
      <c r="AS88" s="41"/>
      <c r="AT88" s="41"/>
      <c r="AU88" s="40" t="n">
        <v>100</v>
      </c>
      <c r="AV88" s="41"/>
      <c r="AW88" s="41"/>
      <c r="AX88" s="40" t="n">
        <v>100</v>
      </c>
      <c r="AY88" s="41"/>
      <c r="AZ88" s="41"/>
      <c r="BA88" s="40" t="n">
        <v>100</v>
      </c>
      <c r="BB88" s="41"/>
      <c r="BC88" s="41"/>
      <c r="BD88" s="40" t="n">
        <v>100</v>
      </c>
      <c r="BE88" s="41"/>
      <c r="BF88" s="41"/>
      <c r="BG88" s="40" t="n">
        <v>100</v>
      </c>
      <c r="BH88" s="41"/>
      <c r="BI88" s="41"/>
      <c r="BJ88" s="40" t="n">
        <v>100</v>
      </c>
      <c r="BK88" s="41"/>
      <c r="BL88" s="41"/>
      <c r="BM88" s="40" t="n">
        <v>100</v>
      </c>
      <c r="BN88" s="41"/>
      <c r="BO88" s="41"/>
      <c r="BP88" s="40" t="n">
        <v>100</v>
      </c>
      <c r="BQ88" s="41"/>
      <c r="BR88" s="41"/>
      <c r="BS88" s="40" t="n">
        <v>100</v>
      </c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0"/>
      <c r="CF88" s="41"/>
      <c r="CG88" s="41"/>
      <c r="CH88" s="40"/>
      <c r="CI88" s="41"/>
      <c r="CJ88" s="41"/>
      <c r="CK88" s="40"/>
      <c r="CL88" s="41"/>
      <c r="CM88" s="41"/>
      <c r="CN88" s="40"/>
      <c r="CO88" s="58"/>
      <c r="CP88" s="42"/>
      <c r="CQ88" s="43"/>
      <c r="CR88" s="44"/>
      <c r="CS88" s="44"/>
      <c r="CT88" s="43"/>
      <c r="CU88" s="44"/>
      <c r="CV88" s="44"/>
      <c r="CW88" s="43"/>
      <c r="CX88" s="42"/>
      <c r="CY88" s="42"/>
      <c r="CZ88" s="44"/>
      <c r="DA88" s="43"/>
      <c r="DB88" s="42"/>
      <c r="DC88" s="42"/>
      <c r="DD88" s="42"/>
      <c r="DE88" s="42"/>
      <c r="DF88" s="43"/>
    </row>
    <row r="89" customFormat="false" ht="8.45" hidden="false" customHeight="true" outlineLevel="0" collapsed="false">
      <c r="A89" s="1" t="s">
        <v>206</v>
      </c>
      <c r="B89" s="37" t="n">
        <v>74</v>
      </c>
      <c r="C89" s="36" t="s">
        <v>207</v>
      </c>
      <c r="D89" s="55" t="n">
        <v>174</v>
      </c>
      <c r="E89" s="36" t="s">
        <v>143</v>
      </c>
      <c r="F89" s="36" t="s">
        <v>148</v>
      </c>
      <c r="G89" s="38" t="n">
        <v>29527.35</v>
      </c>
      <c r="H89" s="39" t="n">
        <v>0.3</v>
      </c>
      <c r="I89" s="50" t="n">
        <v>7606.25</v>
      </c>
      <c r="J89" s="45" t="n">
        <v>25.76</v>
      </c>
      <c r="K89" s="45" t="n">
        <v>25.76</v>
      </c>
      <c r="L89" s="50" t="n">
        <v>7606.25</v>
      </c>
      <c r="M89" s="45" t="n">
        <v>25.76</v>
      </c>
      <c r="N89" s="45" t="n">
        <v>51.52</v>
      </c>
      <c r="O89" s="41"/>
      <c r="P89" s="41"/>
      <c r="Q89" s="45" t="n">
        <v>51.52</v>
      </c>
      <c r="R89" s="41"/>
      <c r="S89" s="41"/>
      <c r="T89" s="45" t="n">
        <v>51.52</v>
      </c>
      <c r="U89" s="41"/>
      <c r="V89" s="41"/>
      <c r="W89" s="45" t="n">
        <v>51.52</v>
      </c>
      <c r="X89" s="41"/>
      <c r="Y89" s="41"/>
      <c r="Z89" s="45" t="n">
        <v>51.52</v>
      </c>
      <c r="AA89" s="41"/>
      <c r="AB89" s="41"/>
      <c r="AC89" s="45" t="n">
        <v>51.52</v>
      </c>
      <c r="AD89" s="50" t="n">
        <v>4089.54</v>
      </c>
      <c r="AE89" s="45" t="n">
        <v>13.85</v>
      </c>
      <c r="AF89" s="45" t="n">
        <v>65.37</v>
      </c>
      <c r="AG89" s="38" t="n">
        <v>10225.32</v>
      </c>
      <c r="AH89" s="45" t="n">
        <v>34.63</v>
      </c>
      <c r="AI89" s="40" t="n">
        <v>100</v>
      </c>
      <c r="AJ89" s="41"/>
      <c r="AK89" s="41"/>
      <c r="AL89" s="40" t="n">
        <v>100</v>
      </c>
      <c r="AM89" s="41"/>
      <c r="AN89" s="41"/>
      <c r="AO89" s="40" t="n">
        <v>100</v>
      </c>
      <c r="AP89" s="41"/>
      <c r="AQ89" s="41"/>
      <c r="AR89" s="40" t="n">
        <v>100</v>
      </c>
      <c r="AS89" s="41"/>
      <c r="AT89" s="41"/>
      <c r="AU89" s="40" t="n">
        <v>100</v>
      </c>
      <c r="AV89" s="41"/>
      <c r="AW89" s="41"/>
      <c r="AX89" s="40" t="n">
        <v>100</v>
      </c>
      <c r="AY89" s="41"/>
      <c r="AZ89" s="41"/>
      <c r="BA89" s="40" t="n">
        <v>100</v>
      </c>
      <c r="BB89" s="41"/>
      <c r="BC89" s="41"/>
      <c r="BD89" s="40" t="n">
        <v>100</v>
      </c>
      <c r="BE89" s="41"/>
      <c r="BF89" s="41"/>
      <c r="BG89" s="40" t="n">
        <v>100</v>
      </c>
      <c r="BH89" s="41"/>
      <c r="BI89" s="41"/>
      <c r="BJ89" s="40" t="n">
        <v>100</v>
      </c>
      <c r="BK89" s="41"/>
      <c r="BL89" s="41"/>
      <c r="BM89" s="40" t="n">
        <v>100</v>
      </c>
      <c r="BN89" s="41"/>
      <c r="BO89" s="41"/>
      <c r="BP89" s="40" t="n">
        <v>100</v>
      </c>
      <c r="BQ89" s="41"/>
      <c r="BR89" s="41"/>
      <c r="BS89" s="40" t="n">
        <v>100</v>
      </c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0"/>
      <c r="CF89" s="41"/>
      <c r="CG89" s="41"/>
      <c r="CH89" s="40"/>
      <c r="CI89" s="41"/>
      <c r="CJ89" s="41"/>
      <c r="CK89" s="40"/>
      <c r="CL89" s="41"/>
      <c r="CM89" s="41"/>
      <c r="CN89" s="40"/>
      <c r="CO89" s="42"/>
      <c r="CP89" s="42"/>
      <c r="CQ89" s="43"/>
      <c r="CR89" s="44"/>
      <c r="CS89" s="44"/>
      <c r="CT89" s="43"/>
      <c r="CU89" s="44"/>
      <c r="CV89" s="44"/>
      <c r="CW89" s="43"/>
      <c r="CX89" s="42"/>
      <c r="CY89" s="42"/>
      <c r="CZ89" s="44"/>
      <c r="DA89" s="43"/>
      <c r="DB89" s="42"/>
      <c r="DC89" s="42"/>
      <c r="DD89" s="42"/>
      <c r="DE89" s="42"/>
      <c r="DF89" s="43"/>
    </row>
    <row r="90" customFormat="false" ht="8.45" hidden="false" customHeight="true" outlineLevel="0" collapsed="false">
      <c r="A90" s="1" t="s">
        <v>208</v>
      </c>
      <c r="B90" s="37" t="n">
        <v>75</v>
      </c>
      <c r="C90" s="36" t="s">
        <v>209</v>
      </c>
      <c r="D90" s="55" t="n">
        <v>174</v>
      </c>
      <c r="E90" s="36" t="s">
        <v>143</v>
      </c>
      <c r="F90" s="36" t="s">
        <v>148</v>
      </c>
      <c r="G90" s="40" t="n">
        <v>696.03</v>
      </c>
      <c r="H90" s="39" t="n">
        <v>0.01</v>
      </c>
      <c r="I90" s="40" t="n">
        <v>222.59</v>
      </c>
      <c r="J90" s="45" t="n">
        <v>31.98</v>
      </c>
      <c r="K90" s="45" t="n">
        <v>31.98</v>
      </c>
      <c r="L90" s="40" t="n">
        <v>222.59</v>
      </c>
      <c r="M90" s="45" t="n">
        <v>31.98</v>
      </c>
      <c r="N90" s="45" t="n">
        <v>63.96</v>
      </c>
      <c r="O90" s="41"/>
      <c r="P90" s="41"/>
      <c r="Q90" s="45" t="n">
        <v>63.96</v>
      </c>
      <c r="R90" s="41"/>
      <c r="S90" s="41"/>
      <c r="T90" s="45" t="n">
        <v>63.96</v>
      </c>
      <c r="U90" s="41"/>
      <c r="V90" s="41"/>
      <c r="W90" s="45" t="n">
        <v>63.96</v>
      </c>
      <c r="X90" s="41"/>
      <c r="Y90" s="41"/>
      <c r="Z90" s="45" t="n">
        <v>63.96</v>
      </c>
      <c r="AA90" s="41"/>
      <c r="AB90" s="41"/>
      <c r="AC90" s="45" t="n">
        <v>63.96</v>
      </c>
      <c r="AD90" s="45" t="n">
        <v>71.69</v>
      </c>
      <c r="AE90" s="45" t="n">
        <v>10.3</v>
      </c>
      <c r="AF90" s="45" t="n">
        <v>74.26</v>
      </c>
      <c r="AG90" s="40" t="n">
        <v>179.16</v>
      </c>
      <c r="AH90" s="45" t="n">
        <v>25.74</v>
      </c>
      <c r="AI90" s="40" t="n">
        <v>100</v>
      </c>
      <c r="AJ90" s="41"/>
      <c r="AK90" s="41"/>
      <c r="AL90" s="40" t="n">
        <v>100</v>
      </c>
      <c r="AM90" s="41"/>
      <c r="AN90" s="41"/>
      <c r="AO90" s="40" t="n">
        <v>100</v>
      </c>
      <c r="AP90" s="41"/>
      <c r="AQ90" s="41"/>
      <c r="AR90" s="40" t="n">
        <v>100</v>
      </c>
      <c r="AS90" s="41"/>
      <c r="AT90" s="41"/>
      <c r="AU90" s="40" t="n">
        <v>100</v>
      </c>
      <c r="AV90" s="41"/>
      <c r="AW90" s="41"/>
      <c r="AX90" s="40" t="n">
        <v>100</v>
      </c>
      <c r="AY90" s="41"/>
      <c r="AZ90" s="41"/>
      <c r="BA90" s="40" t="n">
        <v>100</v>
      </c>
      <c r="BB90" s="41"/>
      <c r="BC90" s="41"/>
      <c r="BD90" s="40" t="n">
        <v>100</v>
      </c>
      <c r="BE90" s="41"/>
      <c r="BF90" s="41"/>
      <c r="BG90" s="40" t="n">
        <v>100</v>
      </c>
      <c r="BH90" s="41"/>
      <c r="BI90" s="41"/>
      <c r="BJ90" s="40" t="n">
        <v>100</v>
      </c>
      <c r="BK90" s="41"/>
      <c r="BL90" s="41"/>
      <c r="BM90" s="40" t="n">
        <v>100</v>
      </c>
      <c r="BN90" s="41"/>
      <c r="BO90" s="41"/>
      <c r="BP90" s="40" t="n">
        <v>100</v>
      </c>
      <c r="BQ90" s="41"/>
      <c r="BR90" s="41"/>
      <c r="BS90" s="40" t="n">
        <v>100</v>
      </c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0"/>
      <c r="CF90" s="41"/>
      <c r="CG90" s="41"/>
      <c r="CH90" s="40"/>
      <c r="CI90" s="41"/>
      <c r="CJ90" s="41"/>
      <c r="CK90" s="40"/>
      <c r="CL90" s="41"/>
      <c r="CM90" s="41"/>
      <c r="CN90" s="40"/>
      <c r="CO90" s="58"/>
      <c r="CP90" s="42"/>
      <c r="CQ90" s="43"/>
      <c r="CR90" s="44"/>
      <c r="CS90" s="44"/>
      <c r="CT90" s="43"/>
      <c r="CU90" s="44"/>
      <c r="CV90" s="44"/>
      <c r="CW90" s="43"/>
      <c r="CX90" s="42"/>
      <c r="CY90" s="42"/>
      <c r="CZ90" s="44"/>
      <c r="DA90" s="43"/>
      <c r="DB90" s="42"/>
      <c r="DC90" s="42"/>
      <c r="DD90" s="42"/>
      <c r="DE90" s="42"/>
      <c r="DF90" s="43"/>
    </row>
    <row r="91" customFormat="false" ht="8.45" hidden="false" customHeight="true" outlineLevel="0" collapsed="false">
      <c r="A91" s="1" t="s">
        <v>210</v>
      </c>
      <c r="B91" s="37" t="n">
        <v>76</v>
      </c>
      <c r="C91" s="36" t="s">
        <v>211</v>
      </c>
      <c r="D91" s="55" t="n">
        <v>174</v>
      </c>
      <c r="E91" s="36" t="s">
        <v>143</v>
      </c>
      <c r="F91" s="36" t="s">
        <v>148</v>
      </c>
      <c r="G91" s="50" t="n">
        <v>8040.52</v>
      </c>
      <c r="H91" s="39" t="n">
        <v>0.08</v>
      </c>
      <c r="I91" s="50" t="n">
        <v>1993.24</v>
      </c>
      <c r="J91" s="45" t="n">
        <v>24.79</v>
      </c>
      <c r="K91" s="45" t="n">
        <v>24.79</v>
      </c>
      <c r="L91" s="50" t="n">
        <v>1993.24</v>
      </c>
      <c r="M91" s="45" t="n">
        <v>24.79</v>
      </c>
      <c r="N91" s="45" t="n">
        <v>49.58</v>
      </c>
      <c r="O91" s="41"/>
      <c r="P91" s="41"/>
      <c r="Q91" s="45" t="n">
        <v>49.58</v>
      </c>
      <c r="R91" s="41"/>
      <c r="S91" s="41"/>
      <c r="T91" s="45" t="n">
        <v>49.58</v>
      </c>
      <c r="U91" s="41"/>
      <c r="V91" s="41"/>
      <c r="W91" s="45" t="n">
        <v>49.58</v>
      </c>
      <c r="X91" s="41"/>
      <c r="Y91" s="41"/>
      <c r="Z91" s="45" t="n">
        <v>49.58</v>
      </c>
      <c r="AA91" s="41"/>
      <c r="AB91" s="41"/>
      <c r="AC91" s="45" t="n">
        <v>49.58</v>
      </c>
      <c r="AD91" s="50" t="n">
        <v>1158.64</v>
      </c>
      <c r="AE91" s="45" t="n">
        <v>14.41</v>
      </c>
      <c r="AF91" s="45" t="n">
        <v>63.99</v>
      </c>
      <c r="AG91" s="50" t="n">
        <v>2895.39</v>
      </c>
      <c r="AH91" s="45" t="n">
        <v>36.01</v>
      </c>
      <c r="AI91" s="40" t="n">
        <v>100</v>
      </c>
      <c r="AJ91" s="41"/>
      <c r="AK91" s="41"/>
      <c r="AL91" s="40" t="n">
        <v>100</v>
      </c>
      <c r="AM91" s="41"/>
      <c r="AN91" s="41"/>
      <c r="AO91" s="40" t="n">
        <v>100</v>
      </c>
      <c r="AP91" s="41"/>
      <c r="AQ91" s="41"/>
      <c r="AR91" s="40" t="n">
        <v>100</v>
      </c>
      <c r="AS91" s="41"/>
      <c r="AT91" s="41"/>
      <c r="AU91" s="40" t="n">
        <v>100</v>
      </c>
      <c r="AV91" s="41"/>
      <c r="AW91" s="41"/>
      <c r="AX91" s="40" t="n">
        <v>100</v>
      </c>
      <c r="AY91" s="41"/>
      <c r="AZ91" s="41"/>
      <c r="BA91" s="40" t="n">
        <v>100</v>
      </c>
      <c r="BB91" s="41"/>
      <c r="BC91" s="41"/>
      <c r="BD91" s="40" t="n">
        <v>100</v>
      </c>
      <c r="BE91" s="41"/>
      <c r="BF91" s="41"/>
      <c r="BG91" s="40" t="n">
        <v>100</v>
      </c>
      <c r="BH91" s="41"/>
      <c r="BI91" s="41"/>
      <c r="BJ91" s="40" t="n">
        <v>100</v>
      </c>
      <c r="BK91" s="41"/>
      <c r="BL91" s="41"/>
      <c r="BM91" s="40" t="n">
        <v>100</v>
      </c>
      <c r="BN91" s="41"/>
      <c r="BO91" s="41"/>
      <c r="BP91" s="40" t="n">
        <v>100</v>
      </c>
      <c r="BQ91" s="41"/>
      <c r="BR91" s="41"/>
      <c r="BS91" s="40" t="n">
        <v>100</v>
      </c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0"/>
      <c r="CF91" s="41"/>
      <c r="CG91" s="41"/>
      <c r="CH91" s="40"/>
      <c r="CI91" s="41"/>
      <c r="CJ91" s="41"/>
      <c r="CK91" s="40"/>
      <c r="CL91" s="41"/>
      <c r="CM91" s="41"/>
      <c r="CN91" s="40"/>
      <c r="CO91" s="42"/>
      <c r="CP91" s="42"/>
      <c r="CQ91" s="43"/>
      <c r="CR91" s="44"/>
      <c r="CS91" s="44"/>
      <c r="CT91" s="43"/>
      <c r="CU91" s="44"/>
      <c r="CV91" s="44"/>
      <c r="CW91" s="43"/>
      <c r="CX91" s="42"/>
      <c r="CY91" s="42"/>
      <c r="CZ91" s="44"/>
      <c r="DA91" s="43"/>
      <c r="DB91" s="42"/>
      <c r="DC91" s="42"/>
      <c r="DD91" s="42"/>
      <c r="DE91" s="42"/>
      <c r="DF91" s="43"/>
    </row>
    <row r="92" customFormat="false" ht="8.45" hidden="false" customHeight="true" outlineLevel="0" collapsed="false">
      <c r="A92" s="1" t="s">
        <v>212</v>
      </c>
      <c r="B92" s="54" t="n">
        <v>77</v>
      </c>
      <c r="C92" s="21" t="s">
        <v>213</v>
      </c>
      <c r="D92" s="22" t="n">
        <v>126</v>
      </c>
      <c r="E92" s="21" t="s">
        <v>214</v>
      </c>
      <c r="F92" s="21" t="s">
        <v>74</v>
      </c>
      <c r="G92" s="61" t="n">
        <v>1065768.43</v>
      </c>
      <c r="H92" s="25" t="n">
        <v>10.85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23" t="n">
        <v>185199.84</v>
      </c>
      <c r="V92" s="25" t="n">
        <v>17.38</v>
      </c>
      <c r="W92" s="25" t="n">
        <v>17.38</v>
      </c>
      <c r="X92" s="23" t="n">
        <v>181489.9</v>
      </c>
      <c r="Y92" s="25" t="n">
        <v>17.03</v>
      </c>
      <c r="Z92" s="25" t="n">
        <v>34.41</v>
      </c>
      <c r="AA92" s="23" t="n">
        <v>147464.82</v>
      </c>
      <c r="AB92" s="25" t="n">
        <v>13.84</v>
      </c>
      <c r="AC92" s="25" t="n">
        <v>48.24</v>
      </c>
      <c r="AD92" s="23" t="n">
        <v>204733.51</v>
      </c>
      <c r="AE92" s="25" t="n">
        <v>19.21</v>
      </c>
      <c r="AF92" s="25" t="n">
        <v>67.45</v>
      </c>
      <c r="AG92" s="23" t="n">
        <v>191541.94</v>
      </c>
      <c r="AH92" s="25" t="n">
        <v>17.97</v>
      </c>
      <c r="AI92" s="25" t="n">
        <v>85.42</v>
      </c>
      <c r="AJ92" s="23" t="n">
        <v>155338.42</v>
      </c>
      <c r="AK92" s="25" t="n">
        <v>14.58</v>
      </c>
      <c r="AL92" s="28" t="n">
        <v>100</v>
      </c>
      <c r="AM92" s="18"/>
      <c r="AN92" s="18"/>
      <c r="AO92" s="28" t="n">
        <v>100</v>
      </c>
      <c r="AP92" s="18"/>
      <c r="AQ92" s="18"/>
      <c r="AR92" s="28" t="n">
        <v>100</v>
      </c>
      <c r="AS92" s="18"/>
      <c r="AT92" s="18"/>
      <c r="AU92" s="28" t="n">
        <v>100</v>
      </c>
      <c r="AV92" s="18"/>
      <c r="AW92" s="18"/>
      <c r="AX92" s="28" t="n">
        <v>100</v>
      </c>
      <c r="AY92" s="18"/>
      <c r="AZ92" s="18"/>
      <c r="BA92" s="28" t="n">
        <v>100</v>
      </c>
      <c r="BB92" s="18"/>
      <c r="BC92" s="18"/>
      <c r="BD92" s="28" t="n">
        <v>100</v>
      </c>
      <c r="BE92" s="18"/>
      <c r="BF92" s="18"/>
      <c r="BG92" s="28" t="n">
        <v>100</v>
      </c>
      <c r="BH92" s="18"/>
      <c r="BI92" s="18"/>
      <c r="BJ92" s="28" t="n">
        <v>100</v>
      </c>
      <c r="BK92" s="18"/>
      <c r="BL92" s="18"/>
      <c r="BM92" s="28" t="n">
        <v>100</v>
      </c>
      <c r="BN92" s="18"/>
      <c r="BO92" s="18"/>
      <c r="BP92" s="28" t="n">
        <v>100</v>
      </c>
      <c r="BQ92" s="18"/>
      <c r="BR92" s="18"/>
      <c r="BS92" s="28" t="n">
        <v>100</v>
      </c>
      <c r="BT92" s="18"/>
      <c r="BU92" s="18"/>
      <c r="BV92" s="18"/>
      <c r="BW92" s="18"/>
      <c r="BX92" s="18"/>
      <c r="BY92" s="18"/>
      <c r="BZ92" s="18"/>
      <c r="CA92" s="18"/>
      <c r="CB92" s="18"/>
      <c r="CC92" s="41"/>
      <c r="CD92" s="41"/>
      <c r="CE92" s="40"/>
      <c r="CF92" s="41"/>
      <c r="CG92" s="41"/>
      <c r="CH92" s="40"/>
      <c r="CI92" s="41"/>
      <c r="CJ92" s="41"/>
      <c r="CK92" s="40"/>
      <c r="CL92" s="41"/>
      <c r="CM92" s="41"/>
      <c r="CN92" s="40"/>
      <c r="CO92" s="58"/>
      <c r="CP92" s="42"/>
      <c r="CQ92" s="43"/>
      <c r="CR92" s="44"/>
      <c r="CS92" s="44"/>
      <c r="CT92" s="43"/>
      <c r="CU92" s="44"/>
      <c r="CV92" s="44"/>
      <c r="CW92" s="43"/>
      <c r="CX92" s="42"/>
      <c r="CY92" s="42"/>
      <c r="CZ92" s="44"/>
      <c r="DA92" s="43"/>
      <c r="DB92" s="42"/>
      <c r="DC92" s="42"/>
      <c r="DD92" s="42"/>
      <c r="DE92" s="42"/>
      <c r="DF92" s="43"/>
    </row>
    <row r="93" customFormat="false" ht="8.45" hidden="false" customHeight="true" outlineLevel="0" collapsed="false">
      <c r="A93" s="1" t="s">
        <v>215</v>
      </c>
      <c r="B93" s="37" t="n">
        <v>78</v>
      </c>
      <c r="C93" s="36" t="s">
        <v>216</v>
      </c>
      <c r="D93" s="55" t="n">
        <v>126</v>
      </c>
      <c r="E93" s="36" t="s">
        <v>214</v>
      </c>
      <c r="F93" s="36" t="s">
        <v>74</v>
      </c>
      <c r="G93" s="59" t="n">
        <v>423156.97</v>
      </c>
      <c r="H93" s="39" t="n">
        <v>4.31</v>
      </c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38" t="n">
        <v>74644.89</v>
      </c>
      <c r="V93" s="45" t="n">
        <v>17.64</v>
      </c>
      <c r="W93" s="45" t="n">
        <v>17.64</v>
      </c>
      <c r="X93" s="38" t="n">
        <v>79553.51</v>
      </c>
      <c r="Y93" s="45" t="n">
        <v>18.8</v>
      </c>
      <c r="Z93" s="45" t="n">
        <v>36.44</v>
      </c>
      <c r="AA93" s="38" t="n">
        <v>55179.67</v>
      </c>
      <c r="AB93" s="45" t="n">
        <v>13.04</v>
      </c>
      <c r="AC93" s="45" t="n">
        <v>49.48</v>
      </c>
      <c r="AD93" s="38" t="n">
        <v>77945.51</v>
      </c>
      <c r="AE93" s="45" t="n">
        <v>18.42</v>
      </c>
      <c r="AF93" s="45" t="n">
        <v>67.9</v>
      </c>
      <c r="AG93" s="38" t="n">
        <v>79638.14</v>
      </c>
      <c r="AH93" s="45" t="n">
        <v>18.82</v>
      </c>
      <c r="AI93" s="45" t="n">
        <v>86.72</v>
      </c>
      <c r="AJ93" s="38" t="n">
        <v>56195.25</v>
      </c>
      <c r="AK93" s="45" t="n">
        <v>13.28</v>
      </c>
      <c r="AL93" s="40" t="n">
        <v>100</v>
      </c>
      <c r="AM93" s="41"/>
      <c r="AN93" s="41"/>
      <c r="AO93" s="40" t="n">
        <v>100</v>
      </c>
      <c r="AP93" s="41"/>
      <c r="AQ93" s="41"/>
      <c r="AR93" s="40" t="n">
        <v>100</v>
      </c>
      <c r="AS93" s="41"/>
      <c r="AT93" s="41"/>
      <c r="AU93" s="40" t="n">
        <v>100</v>
      </c>
      <c r="AV93" s="41"/>
      <c r="AW93" s="41"/>
      <c r="AX93" s="40" t="n">
        <v>100</v>
      </c>
      <c r="AY93" s="41"/>
      <c r="AZ93" s="41"/>
      <c r="BA93" s="40" t="n">
        <v>100</v>
      </c>
      <c r="BB93" s="41"/>
      <c r="BC93" s="41"/>
      <c r="BD93" s="40" t="n">
        <v>100</v>
      </c>
      <c r="BE93" s="41"/>
      <c r="BF93" s="41"/>
      <c r="BG93" s="40" t="n">
        <v>100</v>
      </c>
      <c r="BH93" s="41"/>
      <c r="BI93" s="41"/>
      <c r="BJ93" s="40" t="n">
        <v>100</v>
      </c>
      <c r="BK93" s="41"/>
      <c r="BL93" s="41"/>
      <c r="BM93" s="40" t="n">
        <v>100</v>
      </c>
      <c r="BN93" s="41"/>
      <c r="BO93" s="41"/>
      <c r="BP93" s="40" t="n">
        <v>100</v>
      </c>
      <c r="BQ93" s="41"/>
      <c r="BR93" s="41"/>
      <c r="BS93" s="40" t="n">
        <v>100</v>
      </c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0"/>
      <c r="CF93" s="41"/>
      <c r="CG93" s="41"/>
      <c r="CH93" s="40"/>
      <c r="CI93" s="41"/>
      <c r="CJ93" s="41"/>
      <c r="CK93" s="40"/>
      <c r="CL93" s="41"/>
      <c r="CM93" s="41"/>
      <c r="CN93" s="40"/>
      <c r="CO93" s="29"/>
      <c r="CP93" s="13"/>
      <c r="CQ93" s="30"/>
      <c r="CR93" s="56"/>
      <c r="CS93" s="32"/>
      <c r="CT93" s="30"/>
      <c r="CU93" s="56"/>
      <c r="CV93" s="32"/>
      <c r="CW93" s="30"/>
      <c r="CX93" s="57"/>
      <c r="CY93" s="13"/>
      <c r="CZ93" s="32"/>
      <c r="DA93" s="30"/>
      <c r="DB93" s="57"/>
      <c r="DC93" s="13"/>
      <c r="DD93" s="29"/>
      <c r="DE93" s="13"/>
      <c r="DF93" s="34"/>
    </row>
    <row r="94" customFormat="false" ht="8.45" hidden="false" customHeight="true" outlineLevel="0" collapsed="false">
      <c r="A94" s="1" t="s">
        <v>217</v>
      </c>
      <c r="B94" s="37" t="n">
        <v>79</v>
      </c>
      <c r="C94" s="36" t="s">
        <v>218</v>
      </c>
      <c r="D94" s="55" t="n">
        <v>126</v>
      </c>
      <c r="E94" s="36" t="s">
        <v>214</v>
      </c>
      <c r="F94" s="36" t="s">
        <v>74</v>
      </c>
      <c r="G94" s="59" t="n">
        <v>398747.16</v>
      </c>
      <c r="H94" s="39" t="n">
        <v>4.06</v>
      </c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38" t="n">
        <v>70697.87</v>
      </c>
      <c r="V94" s="45" t="n">
        <v>17.73</v>
      </c>
      <c r="W94" s="45" t="n">
        <v>17.73</v>
      </c>
      <c r="X94" s="38" t="n">
        <v>82421.04</v>
      </c>
      <c r="Y94" s="45" t="n">
        <v>20.67</v>
      </c>
      <c r="Z94" s="45" t="n">
        <v>38.4</v>
      </c>
      <c r="AA94" s="38" t="n">
        <v>50481.39</v>
      </c>
      <c r="AB94" s="45" t="n">
        <v>12.66</v>
      </c>
      <c r="AC94" s="45" t="n">
        <v>51.06</v>
      </c>
      <c r="AD94" s="38" t="n">
        <v>71295.99</v>
      </c>
      <c r="AE94" s="45" t="n">
        <v>17.88</v>
      </c>
      <c r="AF94" s="45" t="n">
        <v>68.94</v>
      </c>
      <c r="AG94" s="38" t="n">
        <v>73329.6</v>
      </c>
      <c r="AH94" s="45" t="n">
        <v>18.39</v>
      </c>
      <c r="AI94" s="45" t="n">
        <v>87.33</v>
      </c>
      <c r="AJ94" s="38" t="n">
        <v>50521.27</v>
      </c>
      <c r="AK94" s="45" t="n">
        <v>12.67</v>
      </c>
      <c r="AL94" s="40" t="n">
        <v>100</v>
      </c>
      <c r="AM94" s="41"/>
      <c r="AN94" s="41"/>
      <c r="AO94" s="40" t="n">
        <v>100</v>
      </c>
      <c r="AP94" s="41"/>
      <c r="AQ94" s="41"/>
      <c r="AR94" s="40" t="n">
        <v>100</v>
      </c>
      <c r="AS94" s="41"/>
      <c r="AT94" s="41"/>
      <c r="AU94" s="40" t="n">
        <v>100</v>
      </c>
      <c r="AV94" s="41"/>
      <c r="AW94" s="41"/>
      <c r="AX94" s="40" t="n">
        <v>100</v>
      </c>
      <c r="AY94" s="41"/>
      <c r="AZ94" s="41"/>
      <c r="BA94" s="40" t="n">
        <v>100</v>
      </c>
      <c r="BB94" s="41"/>
      <c r="BC94" s="41"/>
      <c r="BD94" s="40" t="n">
        <v>100</v>
      </c>
      <c r="BE94" s="41"/>
      <c r="BF94" s="41"/>
      <c r="BG94" s="40" t="n">
        <v>100</v>
      </c>
      <c r="BH94" s="41"/>
      <c r="BI94" s="41"/>
      <c r="BJ94" s="40" t="n">
        <v>100</v>
      </c>
      <c r="BK94" s="41"/>
      <c r="BL94" s="41"/>
      <c r="BM94" s="40" t="n">
        <v>100</v>
      </c>
      <c r="BN94" s="41"/>
      <c r="BO94" s="41"/>
      <c r="BP94" s="40" t="n">
        <v>100</v>
      </c>
      <c r="BQ94" s="41"/>
      <c r="BR94" s="41"/>
      <c r="BS94" s="40" t="n">
        <v>100</v>
      </c>
      <c r="BT94" s="41"/>
      <c r="BU94" s="41"/>
      <c r="BV94" s="41"/>
      <c r="BW94" s="41"/>
      <c r="BX94" s="41"/>
      <c r="BY94" s="41"/>
      <c r="BZ94" s="41"/>
      <c r="CA94" s="41"/>
      <c r="CB94" s="41"/>
      <c r="CC94" s="26"/>
      <c r="CD94" s="24"/>
      <c r="CE94" s="25"/>
      <c r="CF94" s="26"/>
      <c r="CG94" s="24"/>
      <c r="CH94" s="28"/>
      <c r="CI94" s="18"/>
      <c r="CJ94" s="18"/>
      <c r="CK94" s="28"/>
      <c r="CL94" s="18"/>
      <c r="CM94" s="18"/>
      <c r="CN94" s="28"/>
      <c r="CO94" s="29"/>
      <c r="CP94" s="13"/>
      <c r="CQ94" s="30"/>
      <c r="CR94" s="31"/>
      <c r="CS94" s="32"/>
      <c r="CT94" s="30"/>
      <c r="CU94" s="31"/>
      <c r="CV94" s="32"/>
      <c r="CW94" s="30"/>
      <c r="CX94" s="33"/>
      <c r="CY94" s="13"/>
      <c r="CZ94" s="32"/>
      <c r="DA94" s="30"/>
      <c r="DB94" s="33"/>
      <c r="DC94" s="13"/>
      <c r="DD94" s="29"/>
      <c r="DE94" s="13"/>
      <c r="DF94" s="34"/>
    </row>
    <row r="95" customFormat="false" ht="8.45" hidden="false" customHeight="true" outlineLevel="0" collapsed="false">
      <c r="A95" s="1" t="s">
        <v>219</v>
      </c>
      <c r="B95" s="37" t="n">
        <v>80</v>
      </c>
      <c r="C95" s="36" t="s">
        <v>220</v>
      </c>
      <c r="D95" s="55" t="n">
        <v>126</v>
      </c>
      <c r="E95" s="36" t="s">
        <v>214</v>
      </c>
      <c r="F95" s="36" t="s">
        <v>74</v>
      </c>
      <c r="G95" s="59" t="n">
        <v>168162.23</v>
      </c>
      <c r="H95" s="39" t="n">
        <v>1.71</v>
      </c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38" t="n">
        <v>26435.1</v>
      </c>
      <c r="V95" s="45" t="n">
        <v>15.72</v>
      </c>
      <c r="W95" s="45" t="n">
        <v>15.72</v>
      </c>
      <c r="X95" s="50" t="n">
        <v>3867.73</v>
      </c>
      <c r="Y95" s="39" t="n">
        <v>2.3</v>
      </c>
      <c r="Z95" s="45" t="n">
        <v>18.02</v>
      </c>
      <c r="AA95" s="38" t="n">
        <v>32219.88</v>
      </c>
      <c r="AB95" s="45" t="n">
        <v>19.16</v>
      </c>
      <c r="AC95" s="45" t="n">
        <v>37.18</v>
      </c>
      <c r="AD95" s="38" t="n">
        <v>41956.48</v>
      </c>
      <c r="AE95" s="45" t="n">
        <v>24.95</v>
      </c>
      <c r="AF95" s="45" t="n">
        <v>62.13</v>
      </c>
      <c r="AG95" s="38" t="n">
        <v>24652.58</v>
      </c>
      <c r="AH95" s="45" t="n">
        <v>14.66</v>
      </c>
      <c r="AI95" s="45" t="n">
        <v>76.79</v>
      </c>
      <c r="AJ95" s="38" t="n">
        <v>39030.45</v>
      </c>
      <c r="AK95" s="45" t="n">
        <v>23.21</v>
      </c>
      <c r="AL95" s="40" t="n">
        <v>100</v>
      </c>
      <c r="AM95" s="41"/>
      <c r="AN95" s="41"/>
      <c r="AO95" s="40" t="n">
        <v>100</v>
      </c>
      <c r="AP95" s="41"/>
      <c r="AQ95" s="41"/>
      <c r="AR95" s="40" t="n">
        <v>100</v>
      </c>
      <c r="AS95" s="41"/>
      <c r="AT95" s="41"/>
      <c r="AU95" s="40" t="n">
        <v>100</v>
      </c>
      <c r="AV95" s="41"/>
      <c r="AW95" s="41"/>
      <c r="AX95" s="40" t="n">
        <v>100</v>
      </c>
      <c r="AY95" s="41"/>
      <c r="AZ95" s="41"/>
      <c r="BA95" s="40" t="n">
        <v>100</v>
      </c>
      <c r="BB95" s="41"/>
      <c r="BC95" s="41"/>
      <c r="BD95" s="40" t="n">
        <v>100</v>
      </c>
      <c r="BE95" s="41"/>
      <c r="BF95" s="41"/>
      <c r="BG95" s="40" t="n">
        <v>100</v>
      </c>
      <c r="BH95" s="41"/>
      <c r="BI95" s="41"/>
      <c r="BJ95" s="40" t="n">
        <v>100</v>
      </c>
      <c r="BK95" s="41"/>
      <c r="BL95" s="41"/>
      <c r="BM95" s="40" t="n">
        <v>100</v>
      </c>
      <c r="BN95" s="41"/>
      <c r="BO95" s="41"/>
      <c r="BP95" s="40" t="n">
        <v>100</v>
      </c>
      <c r="BQ95" s="41"/>
      <c r="BR95" s="41"/>
      <c r="BS95" s="40" t="n">
        <v>100</v>
      </c>
      <c r="BT95" s="41"/>
      <c r="BU95" s="41"/>
      <c r="BV95" s="41"/>
      <c r="BW95" s="41"/>
      <c r="BX95" s="41"/>
      <c r="BY95" s="41"/>
      <c r="BZ95" s="41"/>
      <c r="CA95" s="41"/>
      <c r="CB95" s="41"/>
      <c r="CC95" s="27"/>
      <c r="CD95" s="24"/>
      <c r="CE95" s="25"/>
      <c r="CF95" s="27"/>
      <c r="CG95" s="24"/>
      <c r="CH95" s="28"/>
      <c r="CI95" s="18"/>
      <c r="CJ95" s="18"/>
      <c r="CK95" s="28"/>
      <c r="CL95" s="18"/>
      <c r="CM95" s="18"/>
      <c r="CN95" s="28"/>
      <c r="CO95" s="46"/>
      <c r="CP95" s="42"/>
      <c r="CQ95" s="47"/>
      <c r="CR95" s="51"/>
      <c r="CS95" s="48"/>
      <c r="CT95" s="47"/>
      <c r="CU95" s="51"/>
      <c r="CV95" s="48"/>
      <c r="CW95" s="47"/>
      <c r="CX95" s="52"/>
      <c r="CY95" s="42"/>
      <c r="CZ95" s="48"/>
      <c r="DA95" s="47"/>
      <c r="DB95" s="52"/>
      <c r="DC95" s="42"/>
      <c r="DD95" s="46"/>
      <c r="DE95" s="42"/>
      <c r="DF95" s="43"/>
    </row>
    <row r="96" customFormat="false" ht="8.45" hidden="false" customHeight="true" outlineLevel="0" collapsed="false">
      <c r="A96" s="1" t="s">
        <v>221</v>
      </c>
      <c r="B96" s="37" t="n">
        <v>81</v>
      </c>
      <c r="C96" s="36" t="s">
        <v>222</v>
      </c>
      <c r="D96" s="55" t="n">
        <v>126</v>
      </c>
      <c r="E96" s="36" t="s">
        <v>214</v>
      </c>
      <c r="F96" s="36" t="s">
        <v>74</v>
      </c>
      <c r="G96" s="38" t="n">
        <v>60346.11</v>
      </c>
      <c r="H96" s="39" t="n">
        <v>0.61</v>
      </c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38" t="n">
        <v>10699.37</v>
      </c>
      <c r="V96" s="45" t="n">
        <v>17.73</v>
      </c>
      <c r="W96" s="45" t="n">
        <v>17.73</v>
      </c>
      <c r="X96" s="38" t="n">
        <v>12473.54</v>
      </c>
      <c r="Y96" s="45" t="n">
        <v>20.67</v>
      </c>
      <c r="Z96" s="45" t="n">
        <v>38.4</v>
      </c>
      <c r="AA96" s="50" t="n">
        <v>7639.82</v>
      </c>
      <c r="AB96" s="45" t="n">
        <v>12.66</v>
      </c>
      <c r="AC96" s="45" t="n">
        <v>51.06</v>
      </c>
      <c r="AD96" s="38" t="n">
        <v>10789.88</v>
      </c>
      <c r="AE96" s="45" t="n">
        <v>17.88</v>
      </c>
      <c r="AF96" s="45" t="n">
        <v>68.94</v>
      </c>
      <c r="AG96" s="38" t="n">
        <v>11097.65</v>
      </c>
      <c r="AH96" s="45" t="n">
        <v>18.39</v>
      </c>
      <c r="AI96" s="45" t="n">
        <v>87.33</v>
      </c>
      <c r="AJ96" s="50" t="n">
        <v>7645.85</v>
      </c>
      <c r="AK96" s="45" t="n">
        <v>12.67</v>
      </c>
      <c r="AL96" s="40" t="n">
        <v>100</v>
      </c>
      <c r="AM96" s="41"/>
      <c r="AN96" s="41"/>
      <c r="AO96" s="40" t="n">
        <v>100</v>
      </c>
      <c r="AP96" s="41"/>
      <c r="AQ96" s="41"/>
      <c r="AR96" s="40" t="n">
        <v>100</v>
      </c>
      <c r="AS96" s="41"/>
      <c r="AT96" s="41"/>
      <c r="AU96" s="40" t="n">
        <v>100</v>
      </c>
      <c r="AV96" s="41"/>
      <c r="AW96" s="41"/>
      <c r="AX96" s="40" t="n">
        <v>100</v>
      </c>
      <c r="AY96" s="41"/>
      <c r="AZ96" s="41"/>
      <c r="BA96" s="40" t="n">
        <v>100</v>
      </c>
      <c r="BB96" s="41"/>
      <c r="BC96" s="41"/>
      <c r="BD96" s="40" t="n">
        <v>100</v>
      </c>
      <c r="BE96" s="41"/>
      <c r="BF96" s="41"/>
      <c r="BG96" s="40" t="n">
        <v>100</v>
      </c>
      <c r="BH96" s="41"/>
      <c r="BI96" s="41"/>
      <c r="BJ96" s="40" t="n">
        <v>100</v>
      </c>
      <c r="BK96" s="41"/>
      <c r="BL96" s="41"/>
      <c r="BM96" s="40" t="n">
        <v>100</v>
      </c>
      <c r="BN96" s="41"/>
      <c r="BO96" s="41"/>
      <c r="BP96" s="40" t="n">
        <v>100</v>
      </c>
      <c r="BQ96" s="41"/>
      <c r="BR96" s="41"/>
      <c r="BS96" s="40" t="n">
        <v>100</v>
      </c>
      <c r="BT96" s="41"/>
      <c r="BU96" s="41"/>
      <c r="BV96" s="41"/>
      <c r="BW96" s="41"/>
      <c r="BX96" s="41"/>
      <c r="BY96" s="41"/>
      <c r="BZ96" s="41"/>
      <c r="CA96" s="41"/>
      <c r="CB96" s="41"/>
      <c r="CC96" s="50"/>
      <c r="CD96" s="39"/>
      <c r="CE96" s="45"/>
      <c r="CF96" s="50"/>
      <c r="CG96" s="39"/>
      <c r="CH96" s="40"/>
      <c r="CI96" s="41"/>
      <c r="CJ96" s="41"/>
      <c r="CK96" s="40"/>
      <c r="CL96" s="41"/>
      <c r="CM96" s="41"/>
      <c r="CN96" s="40"/>
      <c r="CO96" s="46"/>
      <c r="CP96" s="42"/>
      <c r="CQ96" s="47"/>
      <c r="CR96" s="51"/>
      <c r="CS96" s="48"/>
      <c r="CT96" s="47"/>
      <c r="CU96" s="51"/>
      <c r="CV96" s="48"/>
      <c r="CW96" s="47"/>
      <c r="CX96" s="52"/>
      <c r="CY96" s="42"/>
      <c r="CZ96" s="48"/>
      <c r="DA96" s="47"/>
      <c r="DB96" s="52"/>
      <c r="DC96" s="42"/>
      <c r="DD96" s="46"/>
      <c r="DE96" s="42"/>
      <c r="DF96" s="43"/>
    </row>
    <row r="97" customFormat="false" ht="8.45" hidden="false" customHeight="true" outlineLevel="0" collapsed="false">
      <c r="A97" s="1" t="s">
        <v>223</v>
      </c>
      <c r="B97" s="37" t="n">
        <v>82</v>
      </c>
      <c r="C97" s="36" t="s">
        <v>224</v>
      </c>
      <c r="D97" s="55" t="n">
        <v>126</v>
      </c>
      <c r="E97" s="36" t="s">
        <v>214</v>
      </c>
      <c r="F97" s="36" t="s">
        <v>74</v>
      </c>
      <c r="G97" s="38" t="n">
        <v>15355.96</v>
      </c>
      <c r="H97" s="39" t="n">
        <v>0.16</v>
      </c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50" t="n">
        <v>2722.61</v>
      </c>
      <c r="V97" s="45" t="n">
        <v>17.73</v>
      </c>
      <c r="W97" s="45" t="n">
        <v>17.73</v>
      </c>
      <c r="X97" s="50" t="n">
        <v>3174.08</v>
      </c>
      <c r="Y97" s="45" t="n">
        <v>20.67</v>
      </c>
      <c r="Z97" s="45" t="n">
        <v>38.4</v>
      </c>
      <c r="AA97" s="50" t="n">
        <v>1944.06</v>
      </c>
      <c r="AB97" s="45" t="n">
        <v>12.66</v>
      </c>
      <c r="AC97" s="45" t="n">
        <v>51.06</v>
      </c>
      <c r="AD97" s="50" t="n">
        <v>2745.65</v>
      </c>
      <c r="AE97" s="45" t="n">
        <v>17.88</v>
      </c>
      <c r="AF97" s="45" t="n">
        <v>68.94</v>
      </c>
      <c r="AG97" s="50" t="n">
        <v>2823.96</v>
      </c>
      <c r="AH97" s="45" t="n">
        <v>18.39</v>
      </c>
      <c r="AI97" s="45" t="n">
        <v>87.33</v>
      </c>
      <c r="AJ97" s="50" t="n">
        <v>1945.6</v>
      </c>
      <c r="AK97" s="45" t="n">
        <v>12.67</v>
      </c>
      <c r="AL97" s="40" t="n">
        <v>100</v>
      </c>
      <c r="AM97" s="41"/>
      <c r="AN97" s="41"/>
      <c r="AO97" s="40" t="n">
        <v>100</v>
      </c>
      <c r="AP97" s="41"/>
      <c r="AQ97" s="41"/>
      <c r="AR97" s="40" t="n">
        <v>100</v>
      </c>
      <c r="AS97" s="41"/>
      <c r="AT97" s="41"/>
      <c r="AU97" s="40" t="n">
        <v>100</v>
      </c>
      <c r="AV97" s="41"/>
      <c r="AW97" s="41"/>
      <c r="AX97" s="40" t="n">
        <v>100</v>
      </c>
      <c r="AY97" s="41"/>
      <c r="AZ97" s="41"/>
      <c r="BA97" s="40" t="n">
        <v>100</v>
      </c>
      <c r="BB97" s="41"/>
      <c r="BC97" s="41"/>
      <c r="BD97" s="40" t="n">
        <v>100</v>
      </c>
      <c r="BE97" s="41"/>
      <c r="BF97" s="41"/>
      <c r="BG97" s="40" t="n">
        <v>100</v>
      </c>
      <c r="BH97" s="41"/>
      <c r="BI97" s="41"/>
      <c r="BJ97" s="40" t="n">
        <v>100</v>
      </c>
      <c r="BK97" s="41"/>
      <c r="BL97" s="41"/>
      <c r="BM97" s="40" t="n">
        <v>100</v>
      </c>
      <c r="BN97" s="41"/>
      <c r="BO97" s="41"/>
      <c r="BP97" s="40" t="n">
        <v>100</v>
      </c>
      <c r="BQ97" s="41"/>
      <c r="BR97" s="41"/>
      <c r="BS97" s="40" t="n">
        <v>100</v>
      </c>
      <c r="BT97" s="41"/>
      <c r="BU97" s="41"/>
      <c r="BV97" s="41"/>
      <c r="BW97" s="41"/>
      <c r="BX97" s="41"/>
      <c r="BY97" s="41"/>
      <c r="BZ97" s="41"/>
      <c r="CA97" s="41"/>
      <c r="CB97" s="41"/>
      <c r="CC97" s="40"/>
      <c r="CD97" s="39"/>
      <c r="CE97" s="45"/>
      <c r="CF97" s="40"/>
      <c r="CG97" s="39"/>
      <c r="CH97" s="40"/>
      <c r="CI97" s="41"/>
      <c r="CJ97" s="41"/>
      <c r="CK97" s="40"/>
      <c r="CL97" s="41"/>
      <c r="CM97" s="41"/>
      <c r="CN97" s="40"/>
      <c r="CO97" s="46"/>
      <c r="CP97" s="42"/>
      <c r="CQ97" s="47"/>
      <c r="CR97" s="43"/>
      <c r="CS97" s="48"/>
      <c r="CT97" s="47"/>
      <c r="CU97" s="43"/>
      <c r="CV97" s="48"/>
      <c r="CW97" s="47"/>
      <c r="CX97" s="49"/>
      <c r="CY97" s="42"/>
      <c r="CZ97" s="48"/>
      <c r="DA97" s="47"/>
      <c r="DB97" s="49"/>
      <c r="DC97" s="42"/>
      <c r="DD97" s="46"/>
      <c r="DE97" s="42"/>
      <c r="DF97" s="43"/>
    </row>
    <row r="98" customFormat="false" ht="8.45" hidden="false" customHeight="true" outlineLevel="0" collapsed="false">
      <c r="A98" s="1" t="s">
        <v>225</v>
      </c>
      <c r="B98" s="54" t="n">
        <v>83</v>
      </c>
      <c r="C98" s="21" t="s">
        <v>226</v>
      </c>
      <c r="D98" s="22" t="n">
        <v>275</v>
      </c>
      <c r="E98" s="21" t="s">
        <v>227</v>
      </c>
      <c r="F98" s="21" t="s">
        <v>228</v>
      </c>
      <c r="G98" s="23" t="n">
        <v>252613.91</v>
      </c>
      <c r="H98" s="24" t="n">
        <v>2.57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27" t="n">
        <v>8044.53</v>
      </c>
      <c r="AB98" s="24" t="n">
        <v>3.2</v>
      </c>
      <c r="AC98" s="24" t="n">
        <v>3.2</v>
      </c>
      <c r="AD98" s="26" t="n">
        <v>30323.63</v>
      </c>
      <c r="AE98" s="25" t="n">
        <v>12.04</v>
      </c>
      <c r="AF98" s="25" t="n">
        <v>15.24</v>
      </c>
      <c r="AG98" s="26" t="n">
        <v>56941.53</v>
      </c>
      <c r="AH98" s="25" t="n">
        <v>22.59</v>
      </c>
      <c r="AI98" s="25" t="n">
        <v>37.83</v>
      </c>
      <c r="AJ98" s="26" t="n">
        <v>52723.19</v>
      </c>
      <c r="AK98" s="25" t="n">
        <v>20.92</v>
      </c>
      <c r="AL98" s="25" t="n">
        <v>58.76</v>
      </c>
      <c r="AM98" s="26" t="n">
        <v>31025.12</v>
      </c>
      <c r="AN98" s="25" t="n">
        <v>12.32</v>
      </c>
      <c r="AO98" s="25" t="n">
        <v>71.08</v>
      </c>
      <c r="AP98" s="18" t="n">
        <v>2660.23</v>
      </c>
      <c r="AQ98" s="18" t="n">
        <v>1.06</v>
      </c>
      <c r="AR98" s="25" t="n">
        <v>72.13</v>
      </c>
      <c r="AS98" s="27" t="n">
        <v>7560.17</v>
      </c>
      <c r="AT98" s="24" t="n">
        <v>3</v>
      </c>
      <c r="AU98" s="25" t="n">
        <v>75.14</v>
      </c>
      <c r="AV98" s="27" t="n">
        <v>6902.44</v>
      </c>
      <c r="AW98" s="24" t="n">
        <v>2.75</v>
      </c>
      <c r="AX98" s="25" t="n">
        <v>77.88</v>
      </c>
      <c r="AY98" s="27" t="n">
        <v>4513.44</v>
      </c>
      <c r="AZ98" s="24" t="n">
        <v>1.8</v>
      </c>
      <c r="BA98" s="25" t="n">
        <v>79.68</v>
      </c>
      <c r="BB98" s="18" t="n">
        <v>13282.87</v>
      </c>
      <c r="BC98" s="18" t="n">
        <v>5.08</v>
      </c>
      <c r="BD98" s="25" t="n">
        <v>84.76</v>
      </c>
      <c r="BE98" s="27" t="n">
        <v>9.18</v>
      </c>
      <c r="BF98" s="24" t="n">
        <v>0</v>
      </c>
      <c r="BG98" s="25" t="n">
        <v>84.76</v>
      </c>
      <c r="BH98" s="27"/>
      <c r="BI98" s="24"/>
      <c r="BJ98" s="25" t="n">
        <v>84.76</v>
      </c>
      <c r="BK98" s="26" t="n">
        <v>28666.92</v>
      </c>
      <c r="BL98" s="25" t="n">
        <v>11.33</v>
      </c>
      <c r="BM98" s="25" t="n">
        <v>96.09</v>
      </c>
      <c r="BN98" s="27" t="n">
        <v>9960.67</v>
      </c>
      <c r="BO98" s="24" t="n">
        <v>3.91</v>
      </c>
      <c r="BP98" s="28" t="n">
        <v>100</v>
      </c>
      <c r="BQ98" s="18"/>
      <c r="BR98" s="18"/>
      <c r="BS98" s="28" t="n">
        <v>100</v>
      </c>
      <c r="BT98" s="18"/>
      <c r="BU98" s="18"/>
      <c r="BV98" s="18"/>
      <c r="BW98" s="18"/>
      <c r="BX98" s="18"/>
      <c r="BY98" s="18"/>
      <c r="BZ98" s="18"/>
      <c r="CA98" s="18"/>
      <c r="CB98" s="18"/>
      <c r="CC98" s="40"/>
      <c r="CD98" s="39"/>
      <c r="CE98" s="45"/>
      <c r="CF98" s="40"/>
      <c r="CG98" s="39"/>
      <c r="CH98" s="40"/>
      <c r="CI98" s="41"/>
      <c r="CJ98" s="41"/>
      <c r="CK98" s="40"/>
      <c r="CL98" s="41"/>
      <c r="CM98" s="41"/>
      <c r="CN98" s="40"/>
      <c r="CO98" s="46"/>
      <c r="CP98" s="42"/>
      <c r="CQ98" s="47"/>
      <c r="CR98" s="43"/>
      <c r="CS98" s="48"/>
      <c r="CT98" s="47"/>
      <c r="CU98" s="43"/>
      <c r="CV98" s="48"/>
      <c r="CW98" s="47"/>
      <c r="CX98" s="49"/>
      <c r="CY98" s="42"/>
      <c r="CZ98" s="48"/>
      <c r="DA98" s="47"/>
      <c r="DB98" s="49"/>
      <c r="DC98" s="42"/>
      <c r="DD98" s="46"/>
      <c r="DE98" s="42"/>
      <c r="DF98" s="43"/>
    </row>
    <row r="99" customFormat="false" ht="8.45" hidden="false" customHeight="true" outlineLevel="0" collapsed="false">
      <c r="A99" s="1" t="s">
        <v>229</v>
      </c>
      <c r="B99" s="54" t="n">
        <v>84</v>
      </c>
      <c r="C99" s="21" t="s">
        <v>230</v>
      </c>
      <c r="D99" s="22" t="n">
        <v>227</v>
      </c>
      <c r="E99" s="21" t="s">
        <v>227</v>
      </c>
      <c r="F99" s="21" t="s">
        <v>231</v>
      </c>
      <c r="G99" s="23" t="n">
        <v>164982.08</v>
      </c>
      <c r="H99" s="24" t="n">
        <v>1.68</v>
      </c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27" t="n">
        <v>7229.91</v>
      </c>
      <c r="AB99" s="24" t="n">
        <v>4.38</v>
      </c>
      <c r="AC99" s="24" t="n">
        <v>4.38</v>
      </c>
      <c r="AD99" s="26" t="n">
        <v>26933.43</v>
      </c>
      <c r="AE99" s="25" t="n">
        <v>16.33</v>
      </c>
      <c r="AF99" s="25" t="n">
        <v>20.71</v>
      </c>
      <c r="AG99" s="26" t="n">
        <v>49311.03</v>
      </c>
      <c r="AH99" s="25" t="n">
        <v>29.89</v>
      </c>
      <c r="AI99" s="25" t="n">
        <v>50.6</v>
      </c>
      <c r="AJ99" s="26" t="n">
        <v>46050.72</v>
      </c>
      <c r="AK99" s="25" t="n">
        <v>27.91</v>
      </c>
      <c r="AL99" s="25" t="n">
        <v>78.51</v>
      </c>
      <c r="AM99" s="26" t="n">
        <v>27633.18</v>
      </c>
      <c r="AN99" s="25" t="n">
        <v>16.75</v>
      </c>
      <c r="AO99" s="25" t="n">
        <v>95.26</v>
      </c>
      <c r="AP99" s="18" t="n">
        <v>2345.3</v>
      </c>
      <c r="AQ99" s="18" t="n">
        <v>1.42</v>
      </c>
      <c r="AR99" s="25" t="n">
        <v>96.68</v>
      </c>
      <c r="AS99" s="18" t="n">
        <v>5470.97</v>
      </c>
      <c r="AT99" s="18" t="n">
        <v>3.32</v>
      </c>
      <c r="AU99" s="25" t="n">
        <v>100</v>
      </c>
      <c r="AV99" s="18"/>
      <c r="AW99" s="18"/>
      <c r="AX99" s="25" t="n">
        <v>100</v>
      </c>
      <c r="AY99" s="18"/>
      <c r="AZ99" s="18"/>
      <c r="BA99" s="25" t="n">
        <v>100</v>
      </c>
      <c r="BB99" s="18"/>
      <c r="BC99" s="18"/>
      <c r="BD99" s="25" t="n">
        <v>100</v>
      </c>
      <c r="BE99" s="27" t="n">
        <v>7.55</v>
      </c>
      <c r="BF99" s="24" t="n">
        <v>0</v>
      </c>
      <c r="BG99" s="28" t="n">
        <v>100</v>
      </c>
      <c r="BH99" s="18"/>
      <c r="BI99" s="18"/>
      <c r="BJ99" s="28" t="n">
        <v>100</v>
      </c>
      <c r="BK99" s="18"/>
      <c r="BL99" s="18"/>
      <c r="BM99" s="28" t="n">
        <v>100</v>
      </c>
      <c r="BN99" s="18"/>
      <c r="BO99" s="18"/>
      <c r="BP99" s="28" t="n">
        <v>100</v>
      </c>
      <c r="BQ99" s="18"/>
      <c r="BR99" s="18"/>
      <c r="BS99" s="28" t="n">
        <v>100</v>
      </c>
      <c r="BT99" s="18"/>
      <c r="BU99" s="18"/>
      <c r="BV99" s="18"/>
      <c r="BW99" s="18"/>
      <c r="BX99" s="18"/>
      <c r="BY99" s="18"/>
      <c r="BZ99" s="18"/>
      <c r="CA99" s="18"/>
      <c r="CB99" s="18"/>
      <c r="CC99" s="40"/>
      <c r="CD99" s="39"/>
      <c r="CE99" s="45"/>
      <c r="CF99" s="40"/>
      <c r="CG99" s="39"/>
      <c r="CH99" s="40"/>
      <c r="CI99" s="41"/>
      <c r="CJ99" s="41"/>
      <c r="CK99" s="40"/>
      <c r="CL99" s="41"/>
      <c r="CM99" s="41"/>
      <c r="CN99" s="40"/>
      <c r="CO99" s="46"/>
      <c r="CP99" s="42"/>
      <c r="CQ99" s="47"/>
      <c r="CR99" s="43"/>
      <c r="CS99" s="48"/>
      <c r="CT99" s="47"/>
      <c r="CU99" s="43"/>
      <c r="CV99" s="48"/>
      <c r="CW99" s="47"/>
      <c r="CX99" s="49"/>
      <c r="CY99" s="42"/>
      <c r="CZ99" s="48"/>
      <c r="DA99" s="47"/>
      <c r="DB99" s="49"/>
      <c r="DC99" s="42"/>
      <c r="DD99" s="46"/>
      <c r="DE99" s="42"/>
      <c r="DF99" s="43"/>
    </row>
    <row r="100" customFormat="false" ht="8.45" hidden="false" customHeight="true" outlineLevel="0" collapsed="false">
      <c r="A100" s="1" t="s">
        <v>232</v>
      </c>
      <c r="B100" s="37" t="n">
        <v>85</v>
      </c>
      <c r="C100" s="36" t="s">
        <v>233</v>
      </c>
      <c r="D100" s="37" t="n">
        <v>85</v>
      </c>
      <c r="E100" s="36" t="s">
        <v>234</v>
      </c>
      <c r="F100" s="36" t="s">
        <v>235</v>
      </c>
      <c r="G100" s="50" t="n">
        <v>1128.49</v>
      </c>
      <c r="H100" s="39" t="n">
        <v>0.01</v>
      </c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0" t="n">
        <v>300.86</v>
      </c>
      <c r="AE100" s="45" t="n">
        <v>26.66</v>
      </c>
      <c r="AF100" s="45" t="n">
        <v>26.66</v>
      </c>
      <c r="AG100" s="40" t="n">
        <v>340.47</v>
      </c>
      <c r="AH100" s="45" t="n">
        <v>30.17</v>
      </c>
      <c r="AI100" s="45" t="n">
        <v>56.83</v>
      </c>
      <c r="AJ100" s="40" t="n">
        <v>312.82</v>
      </c>
      <c r="AK100" s="45" t="n">
        <v>27.72</v>
      </c>
      <c r="AL100" s="45" t="n">
        <v>84.55</v>
      </c>
      <c r="AM100" s="40" t="n">
        <v>174.35</v>
      </c>
      <c r="AN100" s="45" t="n">
        <v>15.45</v>
      </c>
      <c r="AO100" s="40" t="n">
        <v>100</v>
      </c>
      <c r="AP100" s="41"/>
      <c r="AQ100" s="41"/>
      <c r="AR100" s="40" t="n">
        <v>100</v>
      </c>
      <c r="AS100" s="41"/>
      <c r="AT100" s="41"/>
      <c r="AU100" s="40" t="n">
        <v>100</v>
      </c>
      <c r="AV100" s="41"/>
      <c r="AW100" s="41"/>
      <c r="AX100" s="40" t="n">
        <v>100</v>
      </c>
      <c r="AY100" s="41"/>
      <c r="AZ100" s="41"/>
      <c r="BA100" s="40" t="n">
        <v>100</v>
      </c>
      <c r="BB100" s="41"/>
      <c r="BC100" s="41"/>
      <c r="BD100" s="40" t="n">
        <v>100</v>
      </c>
      <c r="BE100" s="41"/>
      <c r="BF100" s="41"/>
      <c r="BG100" s="40" t="n">
        <v>100</v>
      </c>
      <c r="BH100" s="41"/>
      <c r="BI100" s="41"/>
      <c r="BJ100" s="40" t="n">
        <v>100</v>
      </c>
      <c r="BK100" s="41"/>
      <c r="BL100" s="41"/>
      <c r="BM100" s="40" t="n">
        <v>100</v>
      </c>
      <c r="BN100" s="41"/>
      <c r="BO100" s="41"/>
      <c r="BP100" s="40" t="n">
        <v>100</v>
      </c>
      <c r="BQ100" s="41"/>
      <c r="BR100" s="41"/>
      <c r="BS100" s="40" t="n">
        <v>100</v>
      </c>
      <c r="BT100" s="41"/>
      <c r="BU100" s="41"/>
      <c r="BV100" s="41"/>
      <c r="BW100" s="41"/>
      <c r="BX100" s="41"/>
      <c r="BY100" s="41"/>
      <c r="BZ100" s="41"/>
      <c r="CA100" s="41"/>
      <c r="CB100" s="41"/>
      <c r="CC100" s="40"/>
      <c r="CD100" s="39"/>
      <c r="CE100" s="45"/>
      <c r="CF100" s="40"/>
      <c r="CG100" s="39"/>
      <c r="CH100" s="40"/>
      <c r="CI100" s="41"/>
      <c r="CJ100" s="41"/>
      <c r="CK100" s="40"/>
      <c r="CL100" s="41"/>
      <c r="CM100" s="41"/>
      <c r="CN100" s="40"/>
      <c r="CO100" s="46"/>
      <c r="CP100" s="42"/>
      <c r="CQ100" s="47"/>
      <c r="CR100" s="43"/>
      <c r="CS100" s="48"/>
      <c r="CT100" s="47"/>
      <c r="CU100" s="43"/>
      <c r="CV100" s="48"/>
      <c r="CW100" s="47"/>
      <c r="CX100" s="49"/>
      <c r="CY100" s="42"/>
      <c r="CZ100" s="48"/>
      <c r="DA100" s="47"/>
      <c r="DB100" s="49"/>
      <c r="DC100" s="42"/>
      <c r="DD100" s="46"/>
      <c r="DE100" s="42"/>
      <c r="DF100" s="43"/>
    </row>
    <row r="101" customFormat="false" ht="16.9" hidden="false" customHeight="true" outlineLevel="0" collapsed="false">
      <c r="A101" s="1" t="s">
        <v>236</v>
      </c>
      <c r="B101" s="37" t="n">
        <v>86</v>
      </c>
      <c r="C101" s="36" t="s">
        <v>237</v>
      </c>
      <c r="D101" s="55" t="n">
        <v>227</v>
      </c>
      <c r="E101" s="36" t="s">
        <v>227</v>
      </c>
      <c r="F101" s="36" t="s">
        <v>231</v>
      </c>
      <c r="G101" s="38" t="n">
        <v>75454.38</v>
      </c>
      <c r="H101" s="39" t="n">
        <v>0.77</v>
      </c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50" t="n">
        <v>5983.53</v>
      </c>
      <c r="AB101" s="39" t="n">
        <v>7.93</v>
      </c>
      <c r="AC101" s="39" t="n">
        <v>7.93</v>
      </c>
      <c r="AD101" s="38" t="n">
        <v>10473.07</v>
      </c>
      <c r="AE101" s="45" t="n">
        <v>13.88</v>
      </c>
      <c r="AF101" s="45" t="n">
        <v>21.81</v>
      </c>
      <c r="AG101" s="38" t="n">
        <v>22772.13</v>
      </c>
      <c r="AH101" s="45" t="n">
        <v>30.18</v>
      </c>
      <c r="AI101" s="45" t="n">
        <v>51.99</v>
      </c>
      <c r="AJ101" s="38" t="n">
        <v>20251.96</v>
      </c>
      <c r="AK101" s="45" t="n">
        <v>26.84</v>
      </c>
      <c r="AL101" s="45" t="n">
        <v>78.83</v>
      </c>
      <c r="AM101" s="38" t="n">
        <v>12359.43</v>
      </c>
      <c r="AN101" s="45" t="n">
        <v>16.38</v>
      </c>
      <c r="AO101" s="45" t="n">
        <v>95.21</v>
      </c>
      <c r="AP101" s="41" t="n">
        <v>1146.91</v>
      </c>
      <c r="AQ101" s="41" t="n">
        <v>1.52</v>
      </c>
      <c r="AR101" s="45" t="n">
        <v>96.73</v>
      </c>
      <c r="AS101" s="41" t="n">
        <v>2459.81</v>
      </c>
      <c r="AT101" s="41" t="n">
        <v>3.26</v>
      </c>
      <c r="AU101" s="45" t="n">
        <v>99.99</v>
      </c>
      <c r="AV101" s="41"/>
      <c r="AW101" s="41"/>
      <c r="AX101" s="45" t="n">
        <v>99.99</v>
      </c>
      <c r="AY101" s="41"/>
      <c r="AZ101" s="41"/>
      <c r="BA101" s="45" t="n">
        <v>99.99</v>
      </c>
      <c r="BB101" s="41"/>
      <c r="BC101" s="41"/>
      <c r="BD101" s="45" t="n">
        <v>99.99</v>
      </c>
      <c r="BE101" s="50" t="n">
        <v>7.55</v>
      </c>
      <c r="BF101" s="39" t="n">
        <v>0.01</v>
      </c>
      <c r="BG101" s="40" t="n">
        <v>100</v>
      </c>
      <c r="BH101" s="41"/>
      <c r="BI101" s="41"/>
      <c r="BJ101" s="40" t="n">
        <v>100</v>
      </c>
      <c r="BK101" s="41"/>
      <c r="BL101" s="41"/>
      <c r="BM101" s="40" t="n">
        <v>100</v>
      </c>
      <c r="BN101" s="41"/>
      <c r="BO101" s="41"/>
      <c r="BP101" s="40" t="n">
        <v>100</v>
      </c>
      <c r="BQ101" s="41"/>
      <c r="BR101" s="41"/>
      <c r="BS101" s="40" t="n">
        <v>100</v>
      </c>
      <c r="BT101" s="41"/>
      <c r="BU101" s="41"/>
      <c r="BV101" s="41"/>
      <c r="BW101" s="41"/>
      <c r="BX101" s="41"/>
      <c r="BY101" s="41"/>
      <c r="BZ101" s="41"/>
      <c r="CA101" s="41"/>
      <c r="CB101" s="41"/>
      <c r="CC101" s="40"/>
      <c r="CD101" s="39"/>
      <c r="CE101" s="45"/>
      <c r="CF101" s="40"/>
      <c r="CG101" s="39"/>
      <c r="CH101" s="40"/>
      <c r="CI101" s="41"/>
      <c r="CJ101" s="41"/>
      <c r="CK101" s="40"/>
      <c r="CL101" s="41"/>
      <c r="CM101" s="41"/>
      <c r="CN101" s="40"/>
      <c r="CO101" s="46"/>
      <c r="CP101" s="42"/>
      <c r="CQ101" s="47"/>
      <c r="CR101" s="43"/>
      <c r="CS101" s="48"/>
      <c r="CT101" s="47"/>
      <c r="CU101" s="43"/>
      <c r="CV101" s="48"/>
      <c r="CW101" s="47"/>
      <c r="CX101" s="49"/>
      <c r="CY101" s="42"/>
      <c r="CZ101" s="48"/>
      <c r="DA101" s="47"/>
      <c r="DB101" s="49"/>
      <c r="DC101" s="42"/>
      <c r="DD101" s="46"/>
      <c r="DE101" s="42"/>
      <c r="DF101" s="43"/>
    </row>
    <row r="102" customFormat="false" ht="8.45" hidden="false" customHeight="true" outlineLevel="0" collapsed="false">
      <c r="A102" s="1" t="s">
        <v>238</v>
      </c>
      <c r="B102" s="37" t="n">
        <v>87</v>
      </c>
      <c r="C102" s="36" t="s">
        <v>239</v>
      </c>
      <c r="D102" s="55" t="n">
        <v>227</v>
      </c>
      <c r="E102" s="36" t="s">
        <v>227</v>
      </c>
      <c r="F102" s="36" t="s">
        <v>231</v>
      </c>
      <c r="G102" s="38" t="n">
        <v>23650.46</v>
      </c>
      <c r="H102" s="39" t="n">
        <v>0.24</v>
      </c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0" t="n">
        <v>1246.38</v>
      </c>
      <c r="AB102" s="39" t="n">
        <v>5.27</v>
      </c>
      <c r="AC102" s="39" t="n">
        <v>5.27</v>
      </c>
      <c r="AD102" s="50" t="n">
        <v>2769.47</v>
      </c>
      <c r="AE102" s="45" t="n">
        <v>11.71</v>
      </c>
      <c r="AF102" s="45" t="n">
        <v>16.98</v>
      </c>
      <c r="AG102" s="50" t="n">
        <v>6579.56</v>
      </c>
      <c r="AH102" s="45" t="n">
        <v>27.82</v>
      </c>
      <c r="AI102" s="45" t="n">
        <v>44.8</v>
      </c>
      <c r="AJ102" s="50" t="n">
        <v>7712.42</v>
      </c>
      <c r="AK102" s="45" t="n">
        <v>32.61</v>
      </c>
      <c r="AL102" s="45" t="n">
        <v>77.41</v>
      </c>
      <c r="AM102" s="50" t="n">
        <v>4221.61</v>
      </c>
      <c r="AN102" s="45" t="n">
        <v>17.85</v>
      </c>
      <c r="AO102" s="45" t="n">
        <v>95.26</v>
      </c>
      <c r="AP102" s="41" t="n">
        <v>253.06</v>
      </c>
      <c r="AQ102" s="41" t="n">
        <v>1.07</v>
      </c>
      <c r="AR102" s="45" t="n">
        <v>96.33</v>
      </c>
      <c r="AS102" s="41" t="n">
        <v>867.97</v>
      </c>
      <c r="AT102" s="41" t="n">
        <v>3.67</v>
      </c>
      <c r="AU102" s="45" t="n">
        <v>100</v>
      </c>
      <c r="AV102" s="41"/>
      <c r="AW102" s="41"/>
      <c r="AX102" s="45" t="n">
        <v>100</v>
      </c>
      <c r="AY102" s="41"/>
      <c r="AZ102" s="41"/>
      <c r="BA102" s="45" t="n">
        <v>100</v>
      </c>
      <c r="BB102" s="41"/>
      <c r="BC102" s="41"/>
      <c r="BD102" s="45" t="n">
        <v>100</v>
      </c>
      <c r="BE102" s="40"/>
      <c r="BF102" s="39"/>
      <c r="BG102" s="40" t="n">
        <v>100</v>
      </c>
      <c r="BH102" s="41"/>
      <c r="BI102" s="41"/>
      <c r="BJ102" s="40" t="n">
        <v>100</v>
      </c>
      <c r="BK102" s="41"/>
      <c r="BL102" s="41"/>
      <c r="BM102" s="40" t="n">
        <v>100</v>
      </c>
      <c r="BN102" s="41"/>
      <c r="BO102" s="41"/>
      <c r="BP102" s="40" t="n">
        <v>100</v>
      </c>
      <c r="BQ102" s="41"/>
      <c r="BR102" s="41"/>
      <c r="BS102" s="40" t="n">
        <v>100</v>
      </c>
      <c r="BT102" s="41"/>
      <c r="BU102" s="41"/>
      <c r="BV102" s="41"/>
      <c r="BW102" s="41"/>
      <c r="BX102" s="41"/>
      <c r="BY102" s="41"/>
      <c r="BZ102" s="41"/>
      <c r="CA102" s="41"/>
      <c r="CB102" s="41"/>
      <c r="CC102" s="40"/>
      <c r="CD102" s="39"/>
      <c r="CE102" s="45"/>
      <c r="CF102" s="40"/>
      <c r="CG102" s="39"/>
      <c r="CH102" s="40"/>
      <c r="CI102" s="41"/>
      <c r="CJ102" s="41"/>
      <c r="CK102" s="40"/>
      <c r="CL102" s="41"/>
      <c r="CM102" s="41"/>
      <c r="CN102" s="40"/>
      <c r="CO102" s="46"/>
      <c r="CP102" s="42"/>
      <c r="CQ102" s="47"/>
      <c r="CR102" s="51"/>
      <c r="CS102" s="48"/>
      <c r="CT102" s="47"/>
      <c r="CU102" s="51"/>
      <c r="CV102" s="48"/>
      <c r="CW102" s="47"/>
      <c r="CX102" s="52"/>
      <c r="CY102" s="42"/>
      <c r="CZ102" s="48"/>
      <c r="DA102" s="47"/>
      <c r="DB102" s="52"/>
      <c r="DC102" s="42"/>
      <c r="DD102" s="46"/>
      <c r="DE102" s="42"/>
      <c r="DF102" s="43"/>
    </row>
    <row r="103" customFormat="false" ht="8.45" hidden="false" customHeight="true" outlineLevel="0" collapsed="false">
      <c r="A103" s="1" t="s">
        <v>240</v>
      </c>
      <c r="B103" s="37" t="n">
        <v>88</v>
      </c>
      <c r="C103" s="36" t="s">
        <v>241</v>
      </c>
      <c r="D103" s="37" t="n">
        <v>128</v>
      </c>
      <c r="E103" s="36" t="s">
        <v>234</v>
      </c>
      <c r="F103" s="36" t="s">
        <v>242</v>
      </c>
      <c r="G103" s="38" t="n">
        <v>64748.75</v>
      </c>
      <c r="H103" s="39" t="n">
        <v>0.66</v>
      </c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38" t="n">
        <v>13390.04</v>
      </c>
      <c r="AE103" s="45" t="n">
        <v>20.68</v>
      </c>
      <c r="AF103" s="45" t="n">
        <v>20.68</v>
      </c>
      <c r="AG103" s="38" t="n">
        <v>19618.87</v>
      </c>
      <c r="AH103" s="45" t="n">
        <v>30.3</v>
      </c>
      <c r="AI103" s="45" t="n">
        <v>50.98</v>
      </c>
      <c r="AJ103" s="38" t="n">
        <v>17773.53</v>
      </c>
      <c r="AK103" s="45" t="n">
        <v>27.45</v>
      </c>
      <c r="AL103" s="45" t="n">
        <v>78.43</v>
      </c>
      <c r="AM103" s="38" t="n">
        <v>10877.79</v>
      </c>
      <c r="AN103" s="45" t="n">
        <v>16.8</v>
      </c>
      <c r="AO103" s="40" t="n">
        <v>95.23</v>
      </c>
      <c r="AP103" s="41" t="n">
        <v>945.33</v>
      </c>
      <c r="AQ103" s="41" t="n">
        <v>1.46</v>
      </c>
      <c r="AR103" s="40" t="n">
        <v>96.69</v>
      </c>
      <c r="AS103" s="41" t="n">
        <v>2143.18</v>
      </c>
      <c r="AT103" s="41" t="n">
        <v>3.31</v>
      </c>
      <c r="AU103" s="40" t="n">
        <v>100</v>
      </c>
      <c r="AV103" s="41"/>
      <c r="AW103" s="41"/>
      <c r="AX103" s="40" t="n">
        <v>100</v>
      </c>
      <c r="AY103" s="41"/>
      <c r="AZ103" s="41"/>
      <c r="BA103" s="40" t="n">
        <v>100</v>
      </c>
      <c r="BB103" s="41"/>
      <c r="BC103" s="41"/>
      <c r="BD103" s="40" t="n">
        <v>100</v>
      </c>
      <c r="BE103" s="41"/>
      <c r="BF103" s="41"/>
      <c r="BG103" s="40" t="n">
        <v>100</v>
      </c>
      <c r="BH103" s="41"/>
      <c r="BI103" s="41"/>
      <c r="BJ103" s="40" t="n">
        <v>100</v>
      </c>
      <c r="BK103" s="41"/>
      <c r="BL103" s="41"/>
      <c r="BM103" s="40" t="n">
        <v>100</v>
      </c>
      <c r="BN103" s="41"/>
      <c r="BO103" s="41"/>
      <c r="BP103" s="40" t="n">
        <v>100</v>
      </c>
      <c r="BQ103" s="41"/>
      <c r="BR103" s="41"/>
      <c r="BS103" s="40" t="n">
        <v>100</v>
      </c>
      <c r="BT103" s="41"/>
      <c r="BU103" s="41"/>
      <c r="BV103" s="41"/>
      <c r="BW103" s="41"/>
      <c r="BX103" s="41"/>
      <c r="BY103" s="41"/>
      <c r="BZ103" s="41"/>
      <c r="CA103" s="41"/>
      <c r="CB103" s="41"/>
      <c r="CC103" s="50"/>
      <c r="CD103" s="39"/>
      <c r="CE103" s="45"/>
      <c r="CF103" s="50"/>
      <c r="CG103" s="39"/>
      <c r="CH103" s="40"/>
      <c r="CI103" s="41"/>
      <c r="CJ103" s="41"/>
      <c r="CK103" s="40"/>
      <c r="CL103" s="41"/>
      <c r="CM103" s="41"/>
      <c r="CN103" s="40"/>
      <c r="CO103" s="46"/>
      <c r="CP103" s="42"/>
      <c r="CQ103" s="47"/>
      <c r="CR103" s="51"/>
      <c r="CS103" s="48"/>
      <c r="CT103" s="47"/>
      <c r="CU103" s="51"/>
      <c r="CV103" s="48"/>
      <c r="CW103" s="47"/>
      <c r="CX103" s="52"/>
      <c r="CY103" s="42"/>
      <c r="CZ103" s="48"/>
      <c r="DA103" s="47"/>
      <c r="DB103" s="52"/>
      <c r="DC103" s="42"/>
      <c r="DD103" s="46"/>
      <c r="DE103" s="42"/>
      <c r="DF103" s="43"/>
    </row>
    <row r="104" customFormat="false" ht="8.45" hidden="false" customHeight="true" outlineLevel="0" collapsed="false">
      <c r="A104" s="1" t="s">
        <v>243</v>
      </c>
      <c r="B104" s="54" t="n">
        <v>89</v>
      </c>
      <c r="C104" s="21" t="s">
        <v>244</v>
      </c>
      <c r="D104" s="54" t="n">
        <v>20</v>
      </c>
      <c r="E104" s="21" t="s">
        <v>245</v>
      </c>
      <c r="F104" s="21" t="s">
        <v>246</v>
      </c>
      <c r="G104" s="26" t="n">
        <v>13282.87</v>
      </c>
      <c r="H104" s="24" t="n">
        <v>0.14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 t="n">
        <v>13282.87</v>
      </c>
      <c r="BC104" s="18" t="n">
        <v>100</v>
      </c>
      <c r="BD104" s="18" t="n">
        <v>100</v>
      </c>
      <c r="BE104" s="18"/>
      <c r="BF104" s="18"/>
      <c r="BG104" s="18" t="n">
        <v>100</v>
      </c>
      <c r="BH104" s="27"/>
      <c r="BI104" s="25"/>
      <c r="BJ104" s="25" t="n">
        <v>100</v>
      </c>
      <c r="BK104" s="27"/>
      <c r="BL104" s="25"/>
      <c r="BM104" s="28" t="n">
        <v>100</v>
      </c>
      <c r="BN104" s="18"/>
      <c r="BO104" s="18"/>
      <c r="BP104" s="28" t="n">
        <v>100</v>
      </c>
      <c r="BQ104" s="18"/>
      <c r="BR104" s="18"/>
      <c r="BS104" s="28" t="n">
        <v>100</v>
      </c>
      <c r="BT104" s="18"/>
      <c r="BU104" s="18"/>
      <c r="BV104" s="18"/>
      <c r="BW104" s="18"/>
      <c r="BX104" s="18"/>
      <c r="BY104" s="18"/>
      <c r="BZ104" s="18"/>
      <c r="CA104" s="18"/>
      <c r="CB104" s="18"/>
      <c r="CC104" s="40"/>
      <c r="CD104" s="39"/>
      <c r="CE104" s="45"/>
      <c r="CF104" s="40"/>
      <c r="CG104" s="39"/>
      <c r="CH104" s="40"/>
      <c r="CI104" s="41"/>
      <c r="CJ104" s="41"/>
      <c r="CK104" s="40"/>
      <c r="CL104" s="41"/>
      <c r="CM104" s="41"/>
      <c r="CN104" s="40"/>
      <c r="CO104" s="29"/>
      <c r="CP104" s="13"/>
      <c r="CQ104" s="30"/>
      <c r="CR104" s="56"/>
      <c r="CS104" s="32"/>
      <c r="CT104" s="30"/>
      <c r="CU104" s="56"/>
      <c r="CV104" s="32"/>
      <c r="CW104" s="30"/>
      <c r="CX104" s="57"/>
      <c r="CY104" s="13"/>
      <c r="CZ104" s="32"/>
      <c r="DA104" s="30"/>
      <c r="DB104" s="57"/>
      <c r="DC104" s="13"/>
      <c r="DD104" s="29"/>
      <c r="DE104" s="13"/>
      <c r="DF104" s="34"/>
    </row>
    <row r="105" customFormat="false" ht="8.45" hidden="false" customHeight="true" outlineLevel="0" collapsed="false">
      <c r="A105" s="1" t="s">
        <v>247</v>
      </c>
      <c r="B105" s="37" t="n">
        <v>90</v>
      </c>
      <c r="C105" s="36" t="s">
        <v>248</v>
      </c>
      <c r="D105" s="37" t="n">
        <v>20</v>
      </c>
      <c r="E105" s="36" t="s">
        <v>245</v>
      </c>
      <c r="F105" s="36" t="s">
        <v>246</v>
      </c>
      <c r="G105" s="38" t="n">
        <v>13282.87</v>
      </c>
      <c r="H105" s="39" t="n">
        <v>0.14</v>
      </c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 t="n">
        <v>13282.87</v>
      </c>
      <c r="BC105" s="41" t="n">
        <v>100</v>
      </c>
      <c r="BD105" s="41" t="n">
        <v>100</v>
      </c>
      <c r="BE105" s="41"/>
      <c r="BF105" s="41"/>
      <c r="BG105" s="41" t="n">
        <v>100</v>
      </c>
      <c r="BH105" s="50"/>
      <c r="BI105" s="45"/>
      <c r="BJ105" s="45" t="n">
        <v>100</v>
      </c>
      <c r="BK105" s="50"/>
      <c r="BL105" s="45"/>
      <c r="BM105" s="40" t="n">
        <v>100</v>
      </c>
      <c r="BN105" s="41"/>
      <c r="BO105" s="41"/>
      <c r="BP105" s="40" t="n">
        <v>100</v>
      </c>
      <c r="BQ105" s="41"/>
      <c r="BR105" s="41"/>
      <c r="BS105" s="40" t="n">
        <v>100</v>
      </c>
      <c r="BT105" s="41"/>
      <c r="BU105" s="41"/>
      <c r="BV105" s="41"/>
      <c r="BW105" s="41"/>
      <c r="BX105" s="41"/>
      <c r="BY105" s="41"/>
      <c r="BZ105" s="41"/>
      <c r="CA105" s="41"/>
      <c r="CB105" s="41"/>
      <c r="CC105" s="26"/>
      <c r="CD105" s="24"/>
      <c r="CE105" s="25"/>
      <c r="CF105" s="26"/>
      <c r="CG105" s="24"/>
      <c r="CH105" s="28"/>
      <c r="CI105" s="18"/>
      <c r="CJ105" s="18"/>
      <c r="CK105" s="28"/>
      <c r="CL105" s="18"/>
      <c r="CM105" s="18"/>
      <c r="CN105" s="28"/>
      <c r="CO105" s="46"/>
      <c r="CP105" s="42"/>
      <c r="CQ105" s="47"/>
      <c r="CR105" s="47"/>
      <c r="CS105" s="48"/>
      <c r="CT105" s="47"/>
      <c r="CU105" s="47"/>
      <c r="CV105" s="48"/>
      <c r="CW105" s="47"/>
      <c r="CX105" s="58"/>
      <c r="CY105" s="42"/>
      <c r="CZ105" s="48"/>
      <c r="DA105" s="47"/>
      <c r="DB105" s="58"/>
      <c r="DC105" s="42"/>
      <c r="DD105" s="46"/>
      <c r="DE105" s="42"/>
      <c r="DF105" s="43"/>
    </row>
    <row r="106" customFormat="false" ht="8.45" hidden="false" customHeight="true" outlineLevel="0" collapsed="false">
      <c r="A106" s="1" t="s">
        <v>249</v>
      </c>
      <c r="B106" s="54" t="n">
        <v>91</v>
      </c>
      <c r="C106" s="21" t="s">
        <v>250</v>
      </c>
      <c r="D106" s="22" t="n">
        <v>227</v>
      </c>
      <c r="E106" s="21" t="s">
        <v>227</v>
      </c>
      <c r="F106" s="21" t="s">
        <v>231</v>
      </c>
      <c r="G106" s="26" t="n">
        <v>22925.41</v>
      </c>
      <c r="H106" s="24" t="n">
        <v>0.23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28" t="n">
        <v>814.62</v>
      </c>
      <c r="AB106" s="24" t="n">
        <v>3.59</v>
      </c>
      <c r="AC106" s="24" t="n">
        <v>3.59</v>
      </c>
      <c r="AD106" s="27" t="n">
        <v>3390.2</v>
      </c>
      <c r="AE106" s="25" t="n">
        <v>14.78</v>
      </c>
      <c r="AF106" s="25" t="n">
        <v>18.38</v>
      </c>
      <c r="AG106" s="27" t="n">
        <v>7630.5</v>
      </c>
      <c r="AH106" s="25" t="n">
        <v>33.26</v>
      </c>
      <c r="AI106" s="25" t="n">
        <v>51.64</v>
      </c>
      <c r="AJ106" s="27" t="n">
        <v>6672.47</v>
      </c>
      <c r="AK106" s="25" t="n">
        <v>29.09</v>
      </c>
      <c r="AL106" s="25" t="n">
        <v>80.73</v>
      </c>
      <c r="AM106" s="27" t="n">
        <v>3391.94</v>
      </c>
      <c r="AN106" s="25" t="n">
        <v>14.79</v>
      </c>
      <c r="AO106" s="25" t="n">
        <v>95.52</v>
      </c>
      <c r="AP106" s="18" t="n">
        <v>314.93</v>
      </c>
      <c r="AQ106" s="18" t="n">
        <v>1.38</v>
      </c>
      <c r="AR106" s="25" t="n">
        <v>96.89</v>
      </c>
      <c r="AS106" s="18" t="n">
        <v>709.12</v>
      </c>
      <c r="AT106" s="18" t="n">
        <v>3.1</v>
      </c>
      <c r="AU106" s="25" t="n">
        <v>99.99</v>
      </c>
      <c r="AV106" s="18"/>
      <c r="AW106" s="18"/>
      <c r="AX106" s="25" t="n">
        <v>99.99</v>
      </c>
      <c r="AY106" s="18"/>
      <c r="AZ106" s="18"/>
      <c r="BA106" s="25" t="n">
        <v>99.99</v>
      </c>
      <c r="BB106" s="18"/>
      <c r="BC106" s="18"/>
      <c r="BD106" s="25" t="n">
        <v>99.99</v>
      </c>
      <c r="BE106" s="28" t="n">
        <v>1.64</v>
      </c>
      <c r="BF106" s="24" t="n">
        <v>0.01</v>
      </c>
      <c r="BG106" s="28" t="n">
        <v>100</v>
      </c>
      <c r="BH106" s="18"/>
      <c r="BI106" s="18"/>
      <c r="BJ106" s="28" t="n">
        <v>100</v>
      </c>
      <c r="BK106" s="18"/>
      <c r="BL106" s="18"/>
      <c r="BM106" s="28" t="n">
        <v>100</v>
      </c>
      <c r="BN106" s="18"/>
      <c r="BO106" s="18"/>
      <c r="BP106" s="28" t="n">
        <v>100</v>
      </c>
      <c r="BQ106" s="18"/>
      <c r="BR106" s="18"/>
      <c r="BS106" s="28" t="n">
        <v>100</v>
      </c>
      <c r="BT106" s="18"/>
      <c r="BU106" s="18"/>
      <c r="BV106" s="18"/>
      <c r="BW106" s="18"/>
      <c r="BX106" s="18"/>
      <c r="BY106" s="18"/>
      <c r="BZ106" s="18"/>
      <c r="CA106" s="18"/>
      <c r="CB106" s="18"/>
      <c r="CC106" s="45"/>
      <c r="CD106" s="39"/>
      <c r="CE106" s="45"/>
      <c r="CF106" s="45"/>
      <c r="CG106" s="39"/>
      <c r="CH106" s="40"/>
      <c r="CI106" s="41"/>
      <c r="CJ106" s="41"/>
      <c r="CK106" s="40"/>
      <c r="CL106" s="41"/>
      <c r="CM106" s="41"/>
      <c r="CN106" s="40"/>
      <c r="CO106" s="46"/>
      <c r="CP106" s="42"/>
      <c r="CQ106" s="47"/>
      <c r="CR106" s="43"/>
      <c r="CS106" s="48"/>
      <c r="CT106" s="47"/>
      <c r="CU106" s="43"/>
      <c r="CV106" s="48"/>
      <c r="CW106" s="47"/>
      <c r="CX106" s="49"/>
      <c r="CY106" s="42"/>
      <c r="CZ106" s="48"/>
      <c r="DA106" s="47"/>
      <c r="DB106" s="49"/>
      <c r="DC106" s="42"/>
      <c r="DD106" s="46"/>
      <c r="DE106" s="42"/>
      <c r="DF106" s="43"/>
    </row>
    <row r="107" customFormat="false" ht="8.45" hidden="false" customHeight="true" outlineLevel="0" collapsed="false">
      <c r="A107" s="1" t="s">
        <v>251</v>
      </c>
      <c r="B107" s="37" t="n">
        <v>92</v>
      </c>
      <c r="C107" s="36" t="s">
        <v>252</v>
      </c>
      <c r="D107" s="55" t="n">
        <v>217</v>
      </c>
      <c r="E107" s="36" t="s">
        <v>253</v>
      </c>
      <c r="F107" s="36" t="s">
        <v>231</v>
      </c>
      <c r="G107" s="50" t="n">
        <v>3581.76</v>
      </c>
      <c r="H107" s="39" t="n">
        <v>0.04</v>
      </c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5" t="n">
        <v>206.31</v>
      </c>
      <c r="AB107" s="39" t="n">
        <v>5.76</v>
      </c>
      <c r="AC107" s="39" t="n">
        <v>5.76</v>
      </c>
      <c r="AD107" s="40" t="n">
        <v>516.13</v>
      </c>
      <c r="AE107" s="39" t="n">
        <v>14.41</v>
      </c>
      <c r="AF107" s="39" t="n">
        <v>20.17</v>
      </c>
      <c r="AG107" s="50" t="n">
        <v>1145.09</v>
      </c>
      <c r="AH107" s="45" t="n">
        <v>31.97</v>
      </c>
      <c r="AI107" s="45" t="n">
        <v>52.14</v>
      </c>
      <c r="AJ107" s="50" t="n">
        <v>1018.29</v>
      </c>
      <c r="AK107" s="45" t="n">
        <v>28.43</v>
      </c>
      <c r="AL107" s="45" t="n">
        <v>80.57</v>
      </c>
      <c r="AM107" s="40" t="n">
        <v>518.28</v>
      </c>
      <c r="AN107" s="45" t="n">
        <v>14.47</v>
      </c>
      <c r="AO107" s="45" t="n">
        <v>95.04</v>
      </c>
      <c r="AP107" s="41" t="n">
        <v>54.8</v>
      </c>
      <c r="AQ107" s="41" t="n">
        <v>1.53</v>
      </c>
      <c r="AR107" s="45" t="n">
        <v>96.57</v>
      </c>
      <c r="AS107" s="41" t="n">
        <v>122.5</v>
      </c>
      <c r="AT107" s="41" t="n">
        <v>3.42</v>
      </c>
      <c r="AU107" s="45" t="n">
        <v>99.99</v>
      </c>
      <c r="AV107" s="41"/>
      <c r="AW107" s="41"/>
      <c r="AX107" s="45" t="n">
        <v>99.99</v>
      </c>
      <c r="AY107" s="41"/>
      <c r="AZ107" s="41"/>
      <c r="BA107" s="45" t="n">
        <v>99.99</v>
      </c>
      <c r="BB107" s="41"/>
      <c r="BC107" s="41"/>
      <c r="BD107" s="45" t="n">
        <v>99.99</v>
      </c>
      <c r="BE107" s="45" t="n">
        <v>0.36</v>
      </c>
      <c r="BF107" s="39" t="n">
        <v>0.01</v>
      </c>
      <c r="BG107" s="40" t="n">
        <v>100</v>
      </c>
      <c r="BH107" s="41"/>
      <c r="BI107" s="41"/>
      <c r="BJ107" s="40" t="n">
        <v>100</v>
      </c>
      <c r="BK107" s="41"/>
      <c r="BL107" s="41"/>
      <c r="BM107" s="40" t="n">
        <v>100</v>
      </c>
      <c r="BN107" s="41"/>
      <c r="BO107" s="41"/>
      <c r="BP107" s="40" t="n">
        <v>100</v>
      </c>
      <c r="BQ107" s="41"/>
      <c r="BR107" s="41"/>
      <c r="BS107" s="40" t="n">
        <v>100</v>
      </c>
      <c r="BT107" s="41"/>
      <c r="BU107" s="41"/>
      <c r="BV107" s="41"/>
      <c r="BW107" s="41"/>
      <c r="BX107" s="41"/>
      <c r="BY107" s="41"/>
      <c r="BZ107" s="41"/>
      <c r="CA107" s="41"/>
      <c r="CB107" s="41"/>
      <c r="CC107" s="40"/>
      <c r="CD107" s="39"/>
      <c r="CE107" s="45"/>
      <c r="CF107" s="40"/>
      <c r="CG107" s="39"/>
      <c r="CH107" s="40"/>
      <c r="CI107" s="41"/>
      <c r="CJ107" s="41"/>
      <c r="CK107" s="40"/>
      <c r="CL107" s="41"/>
      <c r="CM107" s="41"/>
      <c r="CN107" s="40"/>
      <c r="CO107" s="46"/>
      <c r="CP107" s="42"/>
      <c r="CQ107" s="47"/>
      <c r="CR107" s="43"/>
      <c r="CS107" s="48"/>
      <c r="CT107" s="47"/>
      <c r="CU107" s="43"/>
      <c r="CV107" s="48"/>
      <c r="CW107" s="47"/>
      <c r="CX107" s="49"/>
      <c r="CY107" s="42"/>
      <c r="CZ107" s="48"/>
      <c r="DA107" s="47"/>
      <c r="DB107" s="49"/>
      <c r="DC107" s="42"/>
      <c r="DD107" s="46"/>
      <c r="DE107" s="42"/>
      <c r="DF107" s="43"/>
    </row>
    <row r="108" customFormat="false" ht="8.45" hidden="false" customHeight="true" outlineLevel="0" collapsed="false">
      <c r="A108" s="1" t="s">
        <v>254</v>
      </c>
      <c r="B108" s="37" t="n">
        <v>93</v>
      </c>
      <c r="C108" s="36" t="s">
        <v>255</v>
      </c>
      <c r="D108" s="55" t="n">
        <v>217</v>
      </c>
      <c r="E108" s="36" t="s">
        <v>253</v>
      </c>
      <c r="F108" s="36" t="s">
        <v>231</v>
      </c>
      <c r="G108" s="50" t="n">
        <v>6537.03</v>
      </c>
      <c r="H108" s="39" t="n">
        <v>0.07</v>
      </c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0" t="n">
        <v>375.23</v>
      </c>
      <c r="AB108" s="39" t="n">
        <v>5.74</v>
      </c>
      <c r="AC108" s="39" t="n">
        <v>5.74</v>
      </c>
      <c r="AD108" s="40" t="n">
        <v>951.79</v>
      </c>
      <c r="AE108" s="39" t="n">
        <v>14.56</v>
      </c>
      <c r="AF108" s="39" t="n">
        <v>20.3</v>
      </c>
      <c r="AG108" s="50" t="n">
        <v>2104.27</v>
      </c>
      <c r="AH108" s="45" t="n">
        <v>32.19</v>
      </c>
      <c r="AI108" s="45" t="n">
        <v>52.49</v>
      </c>
      <c r="AJ108" s="50" t="n">
        <v>1849.33</v>
      </c>
      <c r="AK108" s="45" t="n">
        <v>28.29</v>
      </c>
      <c r="AL108" s="45" t="n">
        <v>80.78</v>
      </c>
      <c r="AM108" s="50" t="n">
        <v>932.18</v>
      </c>
      <c r="AN108" s="45" t="n">
        <v>14.26</v>
      </c>
      <c r="AO108" s="45" t="n">
        <v>95.04</v>
      </c>
      <c r="AP108" s="41" t="n">
        <v>101.32</v>
      </c>
      <c r="AQ108" s="41" t="n">
        <v>1.55</v>
      </c>
      <c r="AR108" s="45" t="n">
        <v>96.59</v>
      </c>
      <c r="AS108" s="41" t="n">
        <v>222.91</v>
      </c>
      <c r="AT108" s="41" t="n">
        <v>3.41</v>
      </c>
      <c r="AU108" s="45" t="n">
        <v>100</v>
      </c>
      <c r="AV108" s="41"/>
      <c r="AW108" s="41"/>
      <c r="AX108" s="45" t="n">
        <v>100</v>
      </c>
      <c r="AY108" s="41"/>
      <c r="AZ108" s="41"/>
      <c r="BA108" s="45" t="n">
        <v>100</v>
      </c>
      <c r="BB108" s="41"/>
      <c r="BC108" s="41"/>
      <c r="BD108" s="45" t="n">
        <v>100</v>
      </c>
      <c r="BE108" s="45"/>
      <c r="BF108" s="39"/>
      <c r="BG108" s="40" t="n">
        <v>100</v>
      </c>
      <c r="BH108" s="41"/>
      <c r="BI108" s="41"/>
      <c r="BJ108" s="40" t="n">
        <v>100</v>
      </c>
      <c r="BK108" s="41"/>
      <c r="BL108" s="41"/>
      <c r="BM108" s="40" t="n">
        <v>100</v>
      </c>
      <c r="BN108" s="41"/>
      <c r="BO108" s="41"/>
      <c r="BP108" s="40" t="n">
        <v>100</v>
      </c>
      <c r="BQ108" s="41"/>
      <c r="BR108" s="41"/>
      <c r="BS108" s="40" t="n">
        <v>100</v>
      </c>
      <c r="BT108" s="41"/>
      <c r="BU108" s="41"/>
      <c r="BV108" s="41"/>
      <c r="BW108" s="41"/>
      <c r="BX108" s="41"/>
      <c r="BY108" s="41"/>
      <c r="BZ108" s="41"/>
      <c r="CA108" s="41"/>
      <c r="CB108" s="41"/>
      <c r="CC108" s="40"/>
      <c r="CD108" s="39"/>
      <c r="CE108" s="45"/>
      <c r="CF108" s="40"/>
      <c r="CG108" s="39"/>
      <c r="CH108" s="40"/>
      <c r="CI108" s="41"/>
      <c r="CJ108" s="41"/>
      <c r="CK108" s="40"/>
      <c r="CL108" s="41"/>
      <c r="CM108" s="41"/>
      <c r="CN108" s="40"/>
      <c r="CO108" s="46"/>
      <c r="CP108" s="42"/>
      <c r="CQ108" s="47"/>
      <c r="CR108" s="47"/>
      <c r="CS108" s="48"/>
      <c r="CT108" s="47"/>
      <c r="CU108" s="47"/>
      <c r="CV108" s="48"/>
      <c r="CW108" s="47"/>
      <c r="CX108" s="58"/>
      <c r="CY108" s="42"/>
      <c r="CZ108" s="48"/>
      <c r="DA108" s="47"/>
      <c r="DB108" s="58"/>
      <c r="DC108" s="42"/>
      <c r="DD108" s="46"/>
      <c r="DE108" s="42"/>
      <c r="DF108" s="43"/>
    </row>
    <row r="109" customFormat="false" ht="8.45" hidden="false" customHeight="true" outlineLevel="0" collapsed="false">
      <c r="A109" s="1" t="s">
        <v>256</v>
      </c>
      <c r="B109" s="37" t="n">
        <v>94</v>
      </c>
      <c r="C109" s="36" t="s">
        <v>257</v>
      </c>
      <c r="D109" s="55" t="n">
        <v>227</v>
      </c>
      <c r="E109" s="36" t="s">
        <v>227</v>
      </c>
      <c r="F109" s="36" t="s">
        <v>231</v>
      </c>
      <c r="G109" s="38" t="n">
        <v>12806.62</v>
      </c>
      <c r="H109" s="39" t="n">
        <v>0.13</v>
      </c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0" t="n">
        <v>233.08</v>
      </c>
      <c r="AB109" s="39" t="n">
        <v>1.82</v>
      </c>
      <c r="AC109" s="39" t="n">
        <v>1.82</v>
      </c>
      <c r="AD109" s="50" t="n">
        <v>1922.27</v>
      </c>
      <c r="AE109" s="45" t="n">
        <v>15.01</v>
      </c>
      <c r="AF109" s="45" t="n">
        <v>16.83</v>
      </c>
      <c r="AG109" s="50" t="n">
        <v>4381.14</v>
      </c>
      <c r="AH109" s="45" t="n">
        <v>34.21</v>
      </c>
      <c r="AI109" s="45" t="n">
        <v>51.04</v>
      </c>
      <c r="AJ109" s="50" t="n">
        <v>3804.85</v>
      </c>
      <c r="AK109" s="45" t="n">
        <v>29.71</v>
      </c>
      <c r="AL109" s="45" t="n">
        <v>80.75</v>
      </c>
      <c r="AM109" s="50" t="n">
        <v>1941.48</v>
      </c>
      <c r="AN109" s="39" t="n">
        <v>15.16</v>
      </c>
      <c r="AO109" s="45" t="n">
        <v>95.91</v>
      </c>
      <c r="AP109" s="41" t="n">
        <v>158.8</v>
      </c>
      <c r="AQ109" s="41" t="n">
        <v>1.24</v>
      </c>
      <c r="AR109" s="45" t="n">
        <v>97.15</v>
      </c>
      <c r="AS109" s="41" t="n">
        <v>363.71</v>
      </c>
      <c r="AT109" s="41" t="n">
        <v>2.84</v>
      </c>
      <c r="AU109" s="45" t="n">
        <v>99.99</v>
      </c>
      <c r="AV109" s="41"/>
      <c r="AW109" s="41"/>
      <c r="AX109" s="45" t="n">
        <v>99.99</v>
      </c>
      <c r="AY109" s="41"/>
      <c r="AZ109" s="41"/>
      <c r="BA109" s="45" t="n">
        <v>99.99</v>
      </c>
      <c r="BB109" s="41"/>
      <c r="BC109" s="41"/>
      <c r="BD109" s="45" t="n">
        <v>99.99</v>
      </c>
      <c r="BE109" s="40" t="n">
        <v>1.28</v>
      </c>
      <c r="BF109" s="39" t="n">
        <v>0.01</v>
      </c>
      <c r="BG109" s="40" t="n">
        <v>100</v>
      </c>
      <c r="BH109" s="41"/>
      <c r="BI109" s="41"/>
      <c r="BJ109" s="40" t="n">
        <v>100</v>
      </c>
      <c r="BK109" s="41"/>
      <c r="BL109" s="41"/>
      <c r="BM109" s="40" t="n">
        <v>100</v>
      </c>
      <c r="BN109" s="41"/>
      <c r="BO109" s="41"/>
      <c r="BP109" s="40" t="n">
        <v>100</v>
      </c>
      <c r="BQ109" s="41"/>
      <c r="BR109" s="41"/>
      <c r="BS109" s="40" t="n">
        <v>100</v>
      </c>
      <c r="BT109" s="41"/>
      <c r="BU109" s="41"/>
      <c r="BV109" s="41"/>
      <c r="BW109" s="41"/>
      <c r="BX109" s="41"/>
      <c r="BY109" s="41"/>
      <c r="BZ109" s="41"/>
      <c r="CA109" s="41"/>
      <c r="CB109" s="41"/>
      <c r="CC109" s="45"/>
      <c r="CD109" s="39"/>
      <c r="CE109" s="45"/>
      <c r="CF109" s="45"/>
      <c r="CG109" s="39"/>
      <c r="CH109" s="40"/>
      <c r="CI109" s="41"/>
      <c r="CJ109" s="41"/>
      <c r="CK109" s="40"/>
      <c r="CL109" s="41"/>
      <c r="CM109" s="41"/>
      <c r="CN109" s="40"/>
      <c r="CO109" s="46"/>
      <c r="CP109" s="42"/>
      <c r="CQ109" s="47"/>
      <c r="CR109" s="47"/>
      <c r="CS109" s="48"/>
      <c r="CT109" s="47"/>
      <c r="CU109" s="47"/>
      <c r="CV109" s="48"/>
      <c r="CW109" s="47"/>
      <c r="CX109" s="58"/>
      <c r="CY109" s="42"/>
      <c r="CZ109" s="48"/>
      <c r="DA109" s="47"/>
      <c r="DB109" s="58"/>
      <c r="DC109" s="42"/>
      <c r="DD109" s="46"/>
      <c r="DE109" s="42"/>
      <c r="DF109" s="43"/>
    </row>
    <row r="110" customFormat="false" ht="8.45" hidden="false" customHeight="true" outlineLevel="0" collapsed="false">
      <c r="A110" s="1" t="s">
        <v>258</v>
      </c>
      <c r="B110" s="54" t="n">
        <v>95</v>
      </c>
      <c r="C110" s="21" t="s">
        <v>259</v>
      </c>
      <c r="D110" s="22" t="n">
        <v>136</v>
      </c>
      <c r="E110" s="21" t="s">
        <v>260</v>
      </c>
      <c r="F110" s="21" t="s">
        <v>228</v>
      </c>
      <c r="G110" s="26" t="n">
        <v>51423.55</v>
      </c>
      <c r="H110" s="24" t="n">
        <v>0.52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27" t="n">
        <v>1380.08</v>
      </c>
      <c r="AT110" s="24" t="n">
        <v>2.7</v>
      </c>
      <c r="AU110" s="24" t="n">
        <v>2.7</v>
      </c>
      <c r="AV110" s="27" t="n">
        <v>6902.44</v>
      </c>
      <c r="AW110" s="25" t="n">
        <v>13.51</v>
      </c>
      <c r="AX110" s="25" t="n">
        <v>16.21</v>
      </c>
      <c r="AY110" s="27" t="n">
        <v>4513.44</v>
      </c>
      <c r="AZ110" s="24" t="n">
        <v>8.84</v>
      </c>
      <c r="BA110" s="25" t="n">
        <v>25.05</v>
      </c>
      <c r="BB110" s="18"/>
      <c r="BC110" s="18"/>
      <c r="BD110" s="25" t="n">
        <v>25.05</v>
      </c>
      <c r="BE110" s="18"/>
      <c r="BF110" s="18"/>
      <c r="BG110" s="25" t="n">
        <v>25.05</v>
      </c>
      <c r="BH110" s="18"/>
      <c r="BI110" s="18"/>
      <c r="BJ110" s="25" t="n">
        <v>25.05</v>
      </c>
      <c r="BK110" s="26" t="n">
        <v>28666.92</v>
      </c>
      <c r="BL110" s="25" t="n">
        <v>55.73</v>
      </c>
      <c r="BM110" s="25" t="n">
        <v>80.79</v>
      </c>
      <c r="BN110" s="27" t="n">
        <v>9960.67</v>
      </c>
      <c r="BO110" s="25" t="n">
        <v>19.21</v>
      </c>
      <c r="BP110" s="28" t="n">
        <v>100</v>
      </c>
      <c r="BQ110" s="18"/>
      <c r="BR110" s="18"/>
      <c r="BS110" s="28" t="n">
        <v>100</v>
      </c>
      <c r="BT110" s="18"/>
      <c r="BU110" s="18"/>
      <c r="BV110" s="18"/>
      <c r="BW110" s="18"/>
      <c r="BX110" s="18"/>
      <c r="BY110" s="18"/>
      <c r="BZ110" s="18"/>
      <c r="CA110" s="18"/>
      <c r="CB110" s="18"/>
      <c r="CC110" s="45"/>
      <c r="CD110" s="39"/>
      <c r="CE110" s="45"/>
      <c r="CF110" s="45"/>
      <c r="CG110" s="39"/>
      <c r="CH110" s="40"/>
      <c r="CI110" s="41"/>
      <c r="CJ110" s="41"/>
      <c r="CK110" s="40"/>
      <c r="CL110" s="41"/>
      <c r="CM110" s="41"/>
      <c r="CN110" s="40"/>
      <c r="CO110" s="42"/>
      <c r="CP110" s="42"/>
      <c r="CQ110" s="43"/>
      <c r="CR110" s="44"/>
      <c r="CS110" s="44"/>
      <c r="CT110" s="43"/>
      <c r="CU110" s="44"/>
      <c r="CV110" s="44"/>
      <c r="CW110" s="43"/>
      <c r="CX110" s="42"/>
      <c r="CY110" s="42"/>
      <c r="CZ110" s="44"/>
      <c r="DA110" s="43"/>
      <c r="DB110" s="42"/>
      <c r="DC110" s="42"/>
      <c r="DD110" s="42"/>
      <c r="DE110" s="42"/>
      <c r="DF110" s="43"/>
    </row>
    <row r="111" customFormat="false" ht="8.45" hidden="false" customHeight="true" outlineLevel="0" collapsed="false">
      <c r="A111" s="1" t="s">
        <v>261</v>
      </c>
      <c r="B111" s="37" t="n">
        <v>96</v>
      </c>
      <c r="C111" s="36" t="s">
        <v>262</v>
      </c>
      <c r="D111" s="37" t="n">
        <v>46</v>
      </c>
      <c r="E111" s="36" t="s">
        <v>260</v>
      </c>
      <c r="F111" s="36" t="s">
        <v>263</v>
      </c>
      <c r="G111" s="50" t="n">
        <v>2700</v>
      </c>
      <c r="H111" s="39" t="n">
        <v>0.03</v>
      </c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0" t="n">
        <v>250.02</v>
      </c>
      <c r="AT111" s="39" t="n">
        <v>9.26</v>
      </c>
      <c r="AU111" s="39" t="n">
        <v>9.26</v>
      </c>
      <c r="AV111" s="50" t="n">
        <v>1250.1</v>
      </c>
      <c r="AW111" s="45" t="n">
        <v>46.3</v>
      </c>
      <c r="AX111" s="45" t="n">
        <v>55.56</v>
      </c>
      <c r="AY111" s="50" t="n">
        <v>1199.88</v>
      </c>
      <c r="AZ111" s="45" t="n">
        <v>44.44</v>
      </c>
      <c r="BA111" s="40" t="n">
        <v>100</v>
      </c>
      <c r="BB111" s="41"/>
      <c r="BC111" s="41"/>
      <c r="BD111" s="40" t="n">
        <v>100</v>
      </c>
      <c r="BE111" s="41"/>
      <c r="BF111" s="41"/>
      <c r="BG111" s="40" t="n">
        <v>100</v>
      </c>
      <c r="BH111" s="41"/>
      <c r="BI111" s="41"/>
      <c r="BJ111" s="40" t="n">
        <v>100</v>
      </c>
      <c r="BK111" s="41"/>
      <c r="BL111" s="41"/>
      <c r="BM111" s="40" t="n">
        <v>100</v>
      </c>
      <c r="BN111" s="41"/>
      <c r="BO111" s="41"/>
      <c r="BP111" s="40" t="n">
        <v>100</v>
      </c>
      <c r="BQ111" s="41"/>
      <c r="BR111" s="41"/>
      <c r="BS111" s="40" t="n">
        <v>100</v>
      </c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0"/>
      <c r="CF111" s="41"/>
      <c r="CG111" s="41"/>
      <c r="CH111" s="40"/>
      <c r="CI111" s="41"/>
      <c r="CJ111" s="41"/>
      <c r="CK111" s="40"/>
      <c r="CL111" s="41"/>
      <c r="CM111" s="41"/>
      <c r="CN111" s="40"/>
      <c r="CO111" s="46"/>
      <c r="CP111" s="42"/>
      <c r="CQ111" s="47"/>
      <c r="CR111" s="43"/>
      <c r="CS111" s="48"/>
      <c r="CT111" s="47"/>
      <c r="CU111" s="43"/>
      <c r="CV111" s="48"/>
      <c r="CW111" s="47"/>
      <c r="CX111" s="49"/>
      <c r="CY111" s="42"/>
      <c r="CZ111" s="48"/>
      <c r="DA111" s="47"/>
      <c r="DB111" s="49"/>
      <c r="DC111" s="42"/>
      <c r="DD111" s="46"/>
      <c r="DE111" s="42"/>
      <c r="DF111" s="43"/>
    </row>
    <row r="112" customFormat="false" ht="8.45" hidden="false" customHeight="true" outlineLevel="0" collapsed="false">
      <c r="A112" s="1" t="s">
        <v>264</v>
      </c>
      <c r="B112" s="37" t="n">
        <v>97</v>
      </c>
      <c r="C112" s="36" t="s">
        <v>265</v>
      </c>
      <c r="D112" s="37" t="n">
        <v>46</v>
      </c>
      <c r="E112" s="36" t="s">
        <v>260</v>
      </c>
      <c r="F112" s="36" t="s">
        <v>263</v>
      </c>
      <c r="G112" s="38" t="n">
        <v>10050</v>
      </c>
      <c r="H112" s="39" t="n">
        <v>0.1</v>
      </c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50" t="n">
        <v>1124.6</v>
      </c>
      <c r="AT112" s="45" t="n">
        <v>11.19</v>
      </c>
      <c r="AU112" s="45" t="n">
        <v>11.19</v>
      </c>
      <c r="AV112" s="50" t="n">
        <v>5624.99</v>
      </c>
      <c r="AW112" s="45" t="n">
        <v>55.97</v>
      </c>
      <c r="AX112" s="45" t="n">
        <v>67.16</v>
      </c>
      <c r="AY112" s="50" t="n">
        <v>3300.42</v>
      </c>
      <c r="AZ112" s="45" t="n">
        <v>32.84</v>
      </c>
      <c r="BA112" s="40" t="n">
        <v>100</v>
      </c>
      <c r="BB112" s="41"/>
      <c r="BC112" s="41"/>
      <c r="BD112" s="40" t="n">
        <v>100</v>
      </c>
      <c r="BE112" s="41"/>
      <c r="BF112" s="41"/>
      <c r="BG112" s="40" t="n">
        <v>100</v>
      </c>
      <c r="BH112" s="41"/>
      <c r="BI112" s="41"/>
      <c r="BJ112" s="40" t="n">
        <v>100</v>
      </c>
      <c r="BK112" s="41"/>
      <c r="BL112" s="41"/>
      <c r="BM112" s="40" t="n">
        <v>100</v>
      </c>
      <c r="BN112" s="41"/>
      <c r="BO112" s="41"/>
      <c r="BP112" s="40" t="n">
        <v>100</v>
      </c>
      <c r="BQ112" s="41"/>
      <c r="BR112" s="41"/>
      <c r="BS112" s="40" t="n">
        <v>100</v>
      </c>
      <c r="BT112" s="41"/>
      <c r="BU112" s="41"/>
      <c r="BV112" s="41"/>
      <c r="BW112" s="41"/>
      <c r="BX112" s="41"/>
      <c r="BY112" s="41"/>
      <c r="BZ112" s="41"/>
      <c r="CA112" s="41"/>
      <c r="CB112" s="41"/>
      <c r="CC112" s="40"/>
      <c r="CD112" s="39"/>
      <c r="CE112" s="45"/>
      <c r="CF112" s="40"/>
      <c r="CG112" s="39"/>
      <c r="CH112" s="40"/>
      <c r="CI112" s="41"/>
      <c r="CJ112" s="41"/>
      <c r="CK112" s="40"/>
      <c r="CL112" s="41"/>
      <c r="CM112" s="41"/>
      <c r="CN112" s="40"/>
      <c r="CO112" s="58"/>
      <c r="CP112" s="42"/>
      <c r="CQ112" s="47"/>
      <c r="CR112" s="43"/>
      <c r="CS112" s="47"/>
      <c r="CT112" s="47"/>
      <c r="CU112" s="43"/>
      <c r="CV112" s="47"/>
      <c r="CW112" s="47"/>
      <c r="CX112" s="49"/>
      <c r="CY112" s="42"/>
      <c r="CZ112" s="47"/>
      <c r="DA112" s="47"/>
      <c r="DB112" s="49"/>
      <c r="DC112" s="42"/>
      <c r="DD112" s="58"/>
      <c r="DE112" s="42"/>
      <c r="DF112" s="43"/>
    </row>
    <row r="113" customFormat="false" ht="8.45" hidden="false" customHeight="true" outlineLevel="0" collapsed="false">
      <c r="A113" s="1" t="s">
        <v>266</v>
      </c>
      <c r="B113" s="37" t="n">
        <v>98</v>
      </c>
      <c r="C113" s="36" t="s">
        <v>267</v>
      </c>
      <c r="D113" s="37" t="n">
        <v>18</v>
      </c>
      <c r="E113" s="36" t="s">
        <v>268</v>
      </c>
      <c r="F113" s="36" t="s">
        <v>228</v>
      </c>
      <c r="G113" s="38" t="n">
        <v>30654.36</v>
      </c>
      <c r="H113" s="39" t="n">
        <v>0.31</v>
      </c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38" t="n">
        <v>24075.93</v>
      </c>
      <c r="BL113" s="45" t="n">
        <v>78.54</v>
      </c>
      <c r="BM113" s="45" t="n">
        <v>78.54</v>
      </c>
      <c r="BN113" s="50" t="n">
        <v>6578.43</v>
      </c>
      <c r="BO113" s="45" t="n">
        <v>21.46</v>
      </c>
      <c r="BP113" s="40" t="n">
        <v>100</v>
      </c>
      <c r="BQ113" s="41"/>
      <c r="BR113" s="41"/>
      <c r="BS113" s="40" t="n">
        <v>100</v>
      </c>
      <c r="BT113" s="41"/>
      <c r="BU113" s="41"/>
      <c r="BV113" s="41"/>
      <c r="BW113" s="41"/>
      <c r="BX113" s="41"/>
      <c r="BY113" s="41"/>
      <c r="BZ113" s="41"/>
      <c r="CA113" s="41"/>
      <c r="CB113" s="41"/>
      <c r="CC113" s="40"/>
      <c r="CD113" s="45"/>
      <c r="CE113" s="45"/>
      <c r="CF113" s="40"/>
      <c r="CG113" s="45"/>
      <c r="CH113" s="40"/>
      <c r="CI113" s="41"/>
      <c r="CJ113" s="41"/>
      <c r="CK113" s="40"/>
      <c r="CL113" s="41"/>
      <c r="CM113" s="41"/>
      <c r="CN113" s="40"/>
      <c r="CO113" s="42"/>
      <c r="CP113" s="42"/>
      <c r="CQ113" s="44"/>
      <c r="CR113" s="44"/>
      <c r="CS113" s="44"/>
      <c r="CT113" s="44"/>
      <c r="CU113" s="44"/>
      <c r="CV113" s="44"/>
      <c r="CW113" s="44"/>
      <c r="CX113" s="42"/>
      <c r="CY113" s="42"/>
      <c r="CZ113" s="44"/>
      <c r="DA113" s="44"/>
      <c r="DB113" s="62"/>
      <c r="DC113" s="42"/>
      <c r="DD113" s="49"/>
      <c r="DE113" s="42"/>
      <c r="DF113" s="43"/>
    </row>
    <row r="114" customFormat="false" ht="8.45" hidden="false" customHeight="true" outlineLevel="0" collapsed="false">
      <c r="A114" s="1" t="s">
        <v>269</v>
      </c>
      <c r="B114" s="37" t="n">
        <v>99</v>
      </c>
      <c r="C114" s="36" t="s">
        <v>270</v>
      </c>
      <c r="D114" s="37" t="n">
        <v>16</v>
      </c>
      <c r="E114" s="36" t="s">
        <v>271</v>
      </c>
      <c r="F114" s="36" t="s">
        <v>228</v>
      </c>
      <c r="G114" s="50" t="n">
        <v>7973.23</v>
      </c>
      <c r="H114" s="39" t="n">
        <v>0.08</v>
      </c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50" t="n">
        <v>4590.99</v>
      </c>
      <c r="BL114" s="45" t="n">
        <v>57.58</v>
      </c>
      <c r="BM114" s="45" t="n">
        <v>57.58</v>
      </c>
      <c r="BN114" s="50" t="n">
        <v>3382.24</v>
      </c>
      <c r="BO114" s="45" t="n">
        <v>42.42</v>
      </c>
      <c r="BP114" s="40" t="n">
        <v>100</v>
      </c>
      <c r="BQ114" s="41"/>
      <c r="BR114" s="41"/>
      <c r="BS114" s="40" t="n">
        <v>100</v>
      </c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38"/>
      <c r="CG114" s="40"/>
      <c r="CH114" s="40"/>
      <c r="CI114" s="41"/>
      <c r="CJ114" s="41"/>
      <c r="CK114" s="40"/>
      <c r="CL114" s="41"/>
      <c r="CM114" s="41"/>
      <c r="CN114" s="40"/>
      <c r="CO114" s="46"/>
      <c r="CP114" s="42"/>
      <c r="CQ114" s="47"/>
      <c r="CR114" s="51"/>
      <c r="CS114" s="48"/>
      <c r="CT114" s="47"/>
      <c r="CU114" s="51"/>
      <c r="CV114" s="48"/>
      <c r="CW114" s="47"/>
      <c r="CX114" s="52"/>
      <c r="CY114" s="42"/>
      <c r="CZ114" s="48"/>
      <c r="DA114" s="47"/>
      <c r="DB114" s="52"/>
      <c r="DC114" s="42"/>
      <c r="DD114" s="46"/>
      <c r="DE114" s="42"/>
      <c r="DF114" s="43"/>
    </row>
    <row r="115" customFormat="false" ht="8.45" hidden="false" customHeight="true" outlineLevel="0" collapsed="false">
      <c r="A115" s="1" t="s">
        <v>272</v>
      </c>
      <c r="B115" s="55" t="n">
        <v>100</v>
      </c>
      <c r="C115" s="36" t="s">
        <v>273</v>
      </c>
      <c r="D115" s="37" t="n">
        <v>36</v>
      </c>
      <c r="E115" s="36" t="s">
        <v>260</v>
      </c>
      <c r="F115" s="36" t="s">
        <v>274</v>
      </c>
      <c r="G115" s="45" t="n">
        <v>45.96</v>
      </c>
      <c r="H115" s="39" t="n">
        <v>0</v>
      </c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39" t="n">
        <v>5.47</v>
      </c>
      <c r="AT115" s="45" t="n">
        <v>11.9</v>
      </c>
      <c r="AU115" s="45" t="n">
        <v>11.9</v>
      </c>
      <c r="AV115" s="45" t="n">
        <v>27.36</v>
      </c>
      <c r="AW115" s="45" t="n">
        <v>59.52</v>
      </c>
      <c r="AX115" s="45" t="n">
        <v>71.42</v>
      </c>
      <c r="AY115" s="45" t="n">
        <v>13.14</v>
      </c>
      <c r="AZ115" s="45" t="n">
        <v>28.58</v>
      </c>
      <c r="BA115" s="40" t="n">
        <v>100</v>
      </c>
      <c r="BB115" s="41"/>
      <c r="BC115" s="41"/>
      <c r="BD115" s="40" t="n">
        <v>100</v>
      </c>
      <c r="BE115" s="41"/>
      <c r="BF115" s="41"/>
      <c r="BG115" s="40" t="n">
        <v>100</v>
      </c>
      <c r="BH115" s="41"/>
      <c r="BI115" s="41"/>
      <c r="BJ115" s="40" t="n">
        <v>100</v>
      </c>
      <c r="BK115" s="41"/>
      <c r="BL115" s="41"/>
      <c r="BM115" s="40" t="n">
        <v>100</v>
      </c>
      <c r="BN115" s="41"/>
      <c r="BO115" s="41"/>
      <c r="BP115" s="40" t="n">
        <v>100</v>
      </c>
      <c r="BQ115" s="41"/>
      <c r="BR115" s="41"/>
      <c r="BS115" s="40" t="n">
        <v>100</v>
      </c>
      <c r="BT115" s="41"/>
      <c r="BU115" s="41"/>
      <c r="BV115" s="41"/>
      <c r="BW115" s="41"/>
      <c r="BX115" s="41"/>
      <c r="BY115" s="41"/>
      <c r="BZ115" s="41"/>
      <c r="CA115" s="41"/>
      <c r="CB115" s="41"/>
      <c r="CC115" s="50"/>
      <c r="CD115" s="39"/>
      <c r="CE115" s="45"/>
      <c r="CF115" s="50"/>
      <c r="CG115" s="39"/>
      <c r="CH115" s="40"/>
      <c r="CI115" s="41"/>
      <c r="CJ115" s="41"/>
      <c r="CK115" s="40"/>
      <c r="CL115" s="41"/>
      <c r="CM115" s="41"/>
      <c r="CN115" s="40"/>
      <c r="CO115" s="46"/>
      <c r="CP115" s="42"/>
      <c r="CQ115" s="47"/>
      <c r="CR115" s="43"/>
      <c r="CS115" s="48"/>
      <c r="CT115" s="47"/>
      <c r="CU115" s="43"/>
      <c r="CV115" s="48"/>
      <c r="CW115" s="47"/>
      <c r="CX115" s="49"/>
      <c r="CY115" s="42"/>
      <c r="CZ115" s="48"/>
      <c r="DA115" s="47"/>
      <c r="DB115" s="49"/>
      <c r="DC115" s="42"/>
      <c r="DD115" s="46"/>
      <c r="DE115" s="42"/>
      <c r="DF115" s="43"/>
    </row>
    <row r="116" customFormat="false" ht="8.45" hidden="false" customHeight="true" outlineLevel="0" collapsed="false">
      <c r="A116" s="1" t="s">
        <v>275</v>
      </c>
      <c r="B116" s="22" t="n">
        <v>101</v>
      </c>
      <c r="C116" s="21" t="s">
        <v>276</v>
      </c>
      <c r="D116" s="22" t="n">
        <v>249</v>
      </c>
      <c r="E116" s="21" t="s">
        <v>227</v>
      </c>
      <c r="F116" s="21" t="s">
        <v>277</v>
      </c>
      <c r="G116" s="26" t="n">
        <v>83631.69</v>
      </c>
      <c r="H116" s="24" t="n">
        <v>0.85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27" t="n">
        <v>8719.27</v>
      </c>
      <c r="AB116" s="24" t="n">
        <v>9.62</v>
      </c>
      <c r="AC116" s="24" t="n">
        <v>9.62</v>
      </c>
      <c r="AD116" s="18"/>
      <c r="AE116" s="18"/>
      <c r="AF116" s="24" t="n">
        <v>9.62</v>
      </c>
      <c r="AG116" s="18"/>
      <c r="AH116" s="18"/>
      <c r="AI116" s="24" t="n">
        <v>9.62</v>
      </c>
      <c r="AJ116" s="18"/>
      <c r="AK116" s="18"/>
      <c r="AL116" s="24" t="n">
        <v>9.62</v>
      </c>
      <c r="AM116" s="18"/>
      <c r="AN116" s="18"/>
      <c r="AO116" s="24" t="n">
        <v>9.62</v>
      </c>
      <c r="AP116" s="18"/>
      <c r="AQ116" s="18"/>
      <c r="AR116" s="24" t="n">
        <v>9.62</v>
      </c>
      <c r="AS116" s="18" t="n">
        <v>3206.34</v>
      </c>
      <c r="AT116" s="18" t="n">
        <v>3.87</v>
      </c>
      <c r="AU116" s="24" t="n">
        <v>13.49</v>
      </c>
      <c r="AV116" s="27" t="n">
        <v>33248.4</v>
      </c>
      <c r="AW116" s="24" t="n">
        <v>40.11</v>
      </c>
      <c r="AX116" s="25" t="n">
        <v>53.6</v>
      </c>
      <c r="AY116" s="27" t="n">
        <v>6731</v>
      </c>
      <c r="AZ116" s="24" t="n">
        <v>8.12</v>
      </c>
      <c r="BA116" s="25" t="n">
        <v>61.72</v>
      </c>
      <c r="BB116" s="26" t="n">
        <v>14486.01</v>
      </c>
      <c r="BC116" s="25" t="n">
        <v>17.48</v>
      </c>
      <c r="BD116" s="25" t="n">
        <v>79.2</v>
      </c>
      <c r="BE116" s="26" t="n">
        <v>12930.5</v>
      </c>
      <c r="BF116" s="25" t="n">
        <v>15.6</v>
      </c>
      <c r="BG116" s="25" t="n">
        <v>94.8</v>
      </c>
      <c r="BH116" s="27" t="n">
        <v>4310.17</v>
      </c>
      <c r="BI116" s="24" t="n">
        <v>5.2</v>
      </c>
      <c r="BJ116" s="25" t="n">
        <v>100</v>
      </c>
      <c r="BK116" s="27"/>
      <c r="BL116" s="24"/>
      <c r="BM116" s="25" t="n">
        <v>100</v>
      </c>
      <c r="BN116" s="26"/>
      <c r="BO116" s="25"/>
      <c r="BP116" s="25" t="n">
        <v>100</v>
      </c>
      <c r="BQ116" s="28"/>
      <c r="BR116" s="24"/>
      <c r="BS116" s="28" t="n">
        <v>100</v>
      </c>
      <c r="BT116" s="18"/>
      <c r="BU116" s="18"/>
      <c r="BV116" s="18"/>
      <c r="BW116" s="18"/>
      <c r="BX116" s="18"/>
      <c r="BY116" s="18"/>
      <c r="BZ116" s="18"/>
      <c r="CA116" s="18"/>
      <c r="CB116" s="18"/>
      <c r="CC116" s="40"/>
      <c r="CD116" s="39"/>
      <c r="CE116" s="45"/>
      <c r="CF116" s="40"/>
      <c r="CG116" s="39"/>
      <c r="CH116" s="40"/>
      <c r="CI116" s="41"/>
      <c r="CJ116" s="41"/>
      <c r="CK116" s="40"/>
      <c r="CL116" s="41"/>
      <c r="CM116" s="41"/>
      <c r="CN116" s="40"/>
      <c r="CO116" s="46"/>
      <c r="CP116" s="42"/>
      <c r="CQ116" s="47"/>
      <c r="CR116" s="43"/>
      <c r="CS116" s="48"/>
      <c r="CT116" s="47"/>
      <c r="CU116" s="43"/>
      <c r="CV116" s="48"/>
      <c r="CW116" s="47"/>
      <c r="CX116" s="49"/>
      <c r="CY116" s="42"/>
      <c r="CZ116" s="48"/>
      <c r="DA116" s="47"/>
      <c r="DB116" s="49"/>
      <c r="DC116" s="42"/>
      <c r="DD116" s="46"/>
      <c r="DE116" s="42"/>
      <c r="DF116" s="43"/>
    </row>
    <row r="117" customFormat="false" ht="8.45" hidden="false" customHeight="true" outlineLevel="0" collapsed="false">
      <c r="A117" s="1" t="s">
        <v>278</v>
      </c>
      <c r="B117" s="55" t="n">
        <v>102</v>
      </c>
      <c r="C117" s="36" t="s">
        <v>279</v>
      </c>
      <c r="D117" s="37" t="n">
        <v>126</v>
      </c>
      <c r="E117" s="36" t="s">
        <v>280</v>
      </c>
      <c r="F117" s="36" t="s">
        <v>277</v>
      </c>
      <c r="G117" s="38" t="n">
        <v>42759.59</v>
      </c>
      <c r="H117" s="39" t="n">
        <v>0.44</v>
      </c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 t="n">
        <v>1436.72</v>
      </c>
      <c r="AT117" s="41" t="n">
        <v>3.36</v>
      </c>
      <c r="AU117" s="41" t="n">
        <v>3.36</v>
      </c>
      <c r="AV117" s="41" t="n">
        <v>11438.19</v>
      </c>
      <c r="AW117" s="41" t="n">
        <v>26.75</v>
      </c>
      <c r="AX117" s="41" t="n">
        <v>30.11</v>
      </c>
      <c r="AY117" s="50" t="n">
        <v>893.68</v>
      </c>
      <c r="AZ117" s="39" t="n">
        <v>2.09</v>
      </c>
      <c r="BA117" s="39" t="n">
        <v>32.2</v>
      </c>
      <c r="BB117" s="38" t="n">
        <v>11750.34</v>
      </c>
      <c r="BC117" s="45" t="n">
        <v>27.48</v>
      </c>
      <c r="BD117" s="45" t="n">
        <v>59.68</v>
      </c>
      <c r="BE117" s="38" t="n">
        <v>12930.5</v>
      </c>
      <c r="BF117" s="45" t="n">
        <v>30.24</v>
      </c>
      <c r="BG117" s="45" t="n">
        <v>89.92</v>
      </c>
      <c r="BH117" s="50" t="n">
        <v>4310.17</v>
      </c>
      <c r="BI117" s="45" t="n">
        <v>10.08</v>
      </c>
      <c r="BJ117" s="40" t="n">
        <v>100</v>
      </c>
      <c r="BK117" s="41"/>
      <c r="BL117" s="41"/>
      <c r="BM117" s="40" t="n">
        <v>100</v>
      </c>
      <c r="BN117" s="41"/>
      <c r="BO117" s="41"/>
      <c r="BP117" s="40" t="n">
        <v>100</v>
      </c>
      <c r="BQ117" s="41"/>
      <c r="BR117" s="41"/>
      <c r="BS117" s="40" t="n">
        <v>100</v>
      </c>
      <c r="BT117" s="41"/>
      <c r="BU117" s="41"/>
      <c r="BV117" s="41"/>
      <c r="BW117" s="41"/>
      <c r="BX117" s="41"/>
      <c r="BY117" s="41"/>
      <c r="BZ117" s="41"/>
      <c r="CA117" s="41"/>
      <c r="CB117" s="41"/>
      <c r="CC117" s="40"/>
      <c r="CD117" s="39"/>
      <c r="CE117" s="45"/>
      <c r="CF117" s="40"/>
      <c r="CG117" s="39"/>
      <c r="CH117" s="40"/>
      <c r="CI117" s="41"/>
      <c r="CJ117" s="41"/>
      <c r="CK117" s="40"/>
      <c r="CL117" s="41"/>
      <c r="CM117" s="41"/>
      <c r="CN117" s="40"/>
      <c r="CO117" s="46"/>
      <c r="CP117" s="42"/>
      <c r="CQ117" s="47"/>
      <c r="CR117" s="43"/>
      <c r="CS117" s="48"/>
      <c r="CT117" s="47"/>
      <c r="CU117" s="43"/>
      <c r="CV117" s="48"/>
      <c r="CW117" s="47"/>
      <c r="CX117" s="49"/>
      <c r="CY117" s="42"/>
      <c r="CZ117" s="48"/>
      <c r="DA117" s="47"/>
      <c r="DB117" s="49"/>
      <c r="DC117" s="42"/>
      <c r="DD117" s="46"/>
      <c r="DE117" s="42"/>
      <c r="DF117" s="43"/>
    </row>
    <row r="118" customFormat="false" ht="8.45" hidden="false" customHeight="true" outlineLevel="0" collapsed="false">
      <c r="A118" s="1" t="s">
        <v>281</v>
      </c>
      <c r="B118" s="55" t="n">
        <v>103</v>
      </c>
      <c r="C118" s="36" t="s">
        <v>282</v>
      </c>
      <c r="D118" s="37" t="n">
        <v>46</v>
      </c>
      <c r="E118" s="36" t="s">
        <v>283</v>
      </c>
      <c r="F118" s="36" t="s">
        <v>284</v>
      </c>
      <c r="G118" s="50" t="n">
        <v>1113.43</v>
      </c>
      <c r="H118" s="39" t="n">
        <v>0.01</v>
      </c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0" t="n">
        <v>450.72</v>
      </c>
      <c r="AW118" s="45" t="n">
        <v>40.48</v>
      </c>
      <c r="AX118" s="45" t="n">
        <v>40.48</v>
      </c>
      <c r="AY118" s="40" t="n">
        <v>597.69</v>
      </c>
      <c r="AZ118" s="45" t="n">
        <v>53.68</v>
      </c>
      <c r="BA118" s="45" t="n">
        <v>94.16</v>
      </c>
      <c r="BB118" s="45" t="n">
        <v>65.02</v>
      </c>
      <c r="BC118" s="39" t="n">
        <v>5.84</v>
      </c>
      <c r="BD118" s="40" t="n">
        <v>100</v>
      </c>
      <c r="BE118" s="41"/>
      <c r="BF118" s="41"/>
      <c r="BG118" s="40" t="n">
        <v>100</v>
      </c>
      <c r="BH118" s="41"/>
      <c r="BI118" s="41"/>
      <c r="BJ118" s="40" t="n">
        <v>100</v>
      </c>
      <c r="BK118" s="41"/>
      <c r="BL118" s="41"/>
      <c r="BM118" s="40" t="n">
        <v>100</v>
      </c>
      <c r="BN118" s="41"/>
      <c r="BO118" s="41"/>
      <c r="BP118" s="40" t="n">
        <v>100</v>
      </c>
      <c r="BQ118" s="41"/>
      <c r="BR118" s="41"/>
      <c r="BS118" s="40" t="n">
        <v>100</v>
      </c>
      <c r="BT118" s="41"/>
      <c r="BU118" s="41"/>
      <c r="BV118" s="41"/>
      <c r="BW118" s="41"/>
      <c r="BX118" s="41"/>
      <c r="BY118" s="41"/>
      <c r="BZ118" s="41"/>
      <c r="CA118" s="41"/>
      <c r="CB118" s="41"/>
      <c r="CC118" s="40"/>
      <c r="CD118" s="39"/>
      <c r="CE118" s="45"/>
      <c r="CF118" s="40"/>
      <c r="CG118" s="39"/>
      <c r="CH118" s="40"/>
      <c r="CI118" s="41"/>
      <c r="CJ118" s="41"/>
      <c r="CK118" s="40"/>
      <c r="CL118" s="41"/>
      <c r="CM118" s="41"/>
      <c r="CN118" s="40"/>
      <c r="CO118" s="46"/>
      <c r="CP118" s="42"/>
      <c r="CQ118" s="47"/>
      <c r="CR118" s="51"/>
      <c r="CS118" s="48"/>
      <c r="CT118" s="47"/>
      <c r="CU118" s="51"/>
      <c r="CV118" s="48"/>
      <c r="CW118" s="47"/>
      <c r="CX118" s="52"/>
      <c r="CY118" s="42"/>
      <c r="CZ118" s="48"/>
      <c r="DA118" s="47"/>
      <c r="DB118" s="52"/>
      <c r="DC118" s="42"/>
      <c r="DD118" s="46"/>
      <c r="DE118" s="42"/>
      <c r="DF118" s="43"/>
    </row>
    <row r="119" customFormat="false" ht="8.45" hidden="false" customHeight="true" outlineLevel="0" collapsed="false">
      <c r="A119" s="1" t="s">
        <v>285</v>
      </c>
      <c r="B119" s="55" t="n">
        <v>104</v>
      </c>
      <c r="C119" s="36" t="s">
        <v>286</v>
      </c>
      <c r="D119" s="37" t="n">
        <v>46</v>
      </c>
      <c r="E119" s="36" t="s">
        <v>283</v>
      </c>
      <c r="F119" s="36" t="s">
        <v>284</v>
      </c>
      <c r="G119" s="50" t="n">
        <v>8530.55</v>
      </c>
      <c r="H119" s="39" t="n">
        <v>0.09</v>
      </c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50" t="n">
        <v>4154.38</v>
      </c>
      <c r="AW119" s="45" t="n">
        <v>48.7</v>
      </c>
      <c r="AX119" s="45" t="n">
        <v>48.7</v>
      </c>
      <c r="AY119" s="50" t="n">
        <v>3716.76</v>
      </c>
      <c r="AZ119" s="45" t="n">
        <v>43.57</v>
      </c>
      <c r="BA119" s="45" t="n">
        <v>92.27</v>
      </c>
      <c r="BB119" s="40" t="n">
        <v>659.41</v>
      </c>
      <c r="BC119" s="39" t="n">
        <v>7.73</v>
      </c>
      <c r="BD119" s="40" t="n">
        <v>100</v>
      </c>
      <c r="BE119" s="41"/>
      <c r="BF119" s="41"/>
      <c r="BG119" s="40" t="n">
        <v>100</v>
      </c>
      <c r="BH119" s="41"/>
      <c r="BI119" s="41"/>
      <c r="BJ119" s="40" t="n">
        <v>100</v>
      </c>
      <c r="BK119" s="41"/>
      <c r="BL119" s="41"/>
      <c r="BM119" s="40" t="n">
        <v>100</v>
      </c>
      <c r="BN119" s="41"/>
      <c r="BO119" s="41"/>
      <c r="BP119" s="40" t="n">
        <v>100</v>
      </c>
      <c r="BQ119" s="41"/>
      <c r="BR119" s="41"/>
      <c r="BS119" s="40" t="n">
        <v>100</v>
      </c>
      <c r="BT119" s="41"/>
      <c r="BU119" s="41"/>
      <c r="BV119" s="41"/>
      <c r="BW119" s="41"/>
      <c r="BX119" s="41"/>
      <c r="BY119" s="41"/>
      <c r="BZ119" s="41"/>
      <c r="CA119" s="41"/>
      <c r="CB119" s="41"/>
      <c r="CC119" s="50"/>
      <c r="CD119" s="39"/>
      <c r="CE119" s="45"/>
      <c r="CF119" s="50"/>
      <c r="CG119" s="39"/>
      <c r="CH119" s="40"/>
      <c r="CI119" s="41"/>
      <c r="CJ119" s="41"/>
      <c r="CK119" s="40"/>
      <c r="CL119" s="41"/>
      <c r="CM119" s="41"/>
      <c r="CN119" s="40"/>
      <c r="CO119" s="46"/>
      <c r="CP119" s="42"/>
      <c r="CQ119" s="47"/>
      <c r="CR119" s="51"/>
      <c r="CS119" s="48"/>
      <c r="CT119" s="47"/>
      <c r="CU119" s="51"/>
      <c r="CV119" s="48"/>
      <c r="CW119" s="47"/>
      <c r="CX119" s="52"/>
      <c r="CY119" s="42"/>
      <c r="CZ119" s="48"/>
      <c r="DA119" s="47"/>
      <c r="DB119" s="52"/>
      <c r="DC119" s="42"/>
      <c r="DD119" s="46"/>
      <c r="DE119" s="42"/>
      <c r="DF119" s="43"/>
    </row>
    <row r="120" customFormat="false" ht="8.45" hidden="false" customHeight="true" outlineLevel="0" collapsed="false">
      <c r="A120" s="1" t="s">
        <v>287</v>
      </c>
      <c r="B120" s="55" t="n">
        <v>105</v>
      </c>
      <c r="C120" s="36" t="s">
        <v>288</v>
      </c>
      <c r="D120" s="37" t="n">
        <v>10</v>
      </c>
      <c r="E120" s="36" t="s">
        <v>227</v>
      </c>
      <c r="F120" s="36" t="s">
        <v>289</v>
      </c>
      <c r="G120" s="50" t="n">
        <v>8719.27</v>
      </c>
      <c r="H120" s="39" t="n">
        <v>0.09</v>
      </c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50" t="n">
        <v>8719.27</v>
      </c>
      <c r="AB120" s="40" t="n">
        <v>100</v>
      </c>
      <c r="AC120" s="40" t="n">
        <v>100</v>
      </c>
      <c r="AD120" s="41"/>
      <c r="AE120" s="41"/>
      <c r="AF120" s="40" t="n">
        <v>100</v>
      </c>
      <c r="AG120" s="41"/>
      <c r="AH120" s="41"/>
      <c r="AI120" s="40" t="n">
        <v>100</v>
      </c>
      <c r="AJ120" s="41"/>
      <c r="AK120" s="41"/>
      <c r="AL120" s="40" t="n">
        <v>100</v>
      </c>
      <c r="AM120" s="41"/>
      <c r="AN120" s="41"/>
      <c r="AO120" s="40" t="n">
        <v>100</v>
      </c>
      <c r="AP120" s="41"/>
      <c r="AQ120" s="41"/>
      <c r="AR120" s="40" t="n">
        <v>100</v>
      </c>
      <c r="AS120" s="41"/>
      <c r="AT120" s="41"/>
      <c r="AU120" s="40" t="n">
        <v>100</v>
      </c>
      <c r="AV120" s="41"/>
      <c r="AW120" s="41"/>
      <c r="AX120" s="40" t="n">
        <v>100</v>
      </c>
      <c r="AY120" s="41"/>
      <c r="AZ120" s="41"/>
      <c r="BA120" s="40" t="n">
        <v>100</v>
      </c>
      <c r="BB120" s="41"/>
      <c r="BC120" s="41"/>
      <c r="BD120" s="40" t="n">
        <v>100</v>
      </c>
      <c r="BE120" s="41"/>
      <c r="BF120" s="41"/>
      <c r="BG120" s="40" t="n">
        <v>100</v>
      </c>
      <c r="BH120" s="41"/>
      <c r="BI120" s="41"/>
      <c r="BJ120" s="40" t="n">
        <v>100</v>
      </c>
      <c r="BK120" s="41"/>
      <c r="BL120" s="41"/>
      <c r="BM120" s="40" t="n">
        <v>100</v>
      </c>
      <c r="BN120" s="41"/>
      <c r="BO120" s="41"/>
      <c r="BP120" s="40" t="n">
        <v>100</v>
      </c>
      <c r="BQ120" s="41"/>
      <c r="BR120" s="41"/>
      <c r="BS120" s="40" t="n">
        <v>100</v>
      </c>
      <c r="BT120" s="41"/>
      <c r="BU120" s="41"/>
      <c r="BV120" s="41"/>
      <c r="BW120" s="41"/>
      <c r="BX120" s="41"/>
      <c r="BY120" s="41"/>
      <c r="BZ120" s="41"/>
      <c r="CA120" s="41"/>
      <c r="CB120" s="41"/>
      <c r="CC120" s="26"/>
      <c r="CD120" s="24"/>
      <c r="CE120" s="25"/>
      <c r="CF120" s="26"/>
      <c r="CG120" s="24"/>
      <c r="CH120" s="28"/>
      <c r="CI120" s="18"/>
      <c r="CJ120" s="18"/>
      <c r="CK120" s="28"/>
      <c r="CL120" s="18"/>
      <c r="CM120" s="18"/>
      <c r="CN120" s="28"/>
      <c r="CO120" s="29"/>
      <c r="CP120" s="13"/>
      <c r="CQ120" s="30"/>
      <c r="CR120" s="56"/>
      <c r="CS120" s="32"/>
      <c r="CT120" s="30"/>
      <c r="CU120" s="56"/>
      <c r="CV120" s="32"/>
      <c r="CW120" s="30"/>
      <c r="CX120" s="57"/>
      <c r="CY120" s="13"/>
      <c r="CZ120" s="32"/>
      <c r="DA120" s="30"/>
      <c r="DB120" s="57"/>
      <c r="DC120" s="13"/>
      <c r="DD120" s="29"/>
      <c r="DE120" s="13"/>
      <c r="DF120" s="34"/>
    </row>
    <row r="121" customFormat="false" ht="8.45" hidden="false" customHeight="true" outlineLevel="0" collapsed="false">
      <c r="A121" s="1" t="s">
        <v>290</v>
      </c>
      <c r="B121" s="55" t="n">
        <v>106</v>
      </c>
      <c r="C121" s="36" t="s">
        <v>291</v>
      </c>
      <c r="D121" s="37" t="n">
        <v>41</v>
      </c>
      <c r="E121" s="36" t="s">
        <v>292</v>
      </c>
      <c r="F121" s="36" t="s">
        <v>246</v>
      </c>
      <c r="G121" s="40" t="n">
        <v>360.68</v>
      </c>
      <c r="H121" s="39" t="n">
        <v>0</v>
      </c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0" t="n">
        <v>180.34</v>
      </c>
      <c r="AZ121" s="45" t="n">
        <v>50</v>
      </c>
      <c r="BA121" s="45" t="n">
        <v>50</v>
      </c>
      <c r="BB121" s="40" t="n">
        <v>180.34</v>
      </c>
      <c r="BC121" s="45" t="n">
        <v>50</v>
      </c>
      <c r="BD121" s="40" t="n">
        <v>100</v>
      </c>
      <c r="BE121" s="41"/>
      <c r="BF121" s="41"/>
      <c r="BG121" s="40" t="n">
        <v>100</v>
      </c>
      <c r="BH121" s="41"/>
      <c r="BI121" s="41"/>
      <c r="BJ121" s="40" t="n">
        <v>100</v>
      </c>
      <c r="BK121" s="41"/>
      <c r="BL121" s="41"/>
      <c r="BM121" s="40" t="n">
        <v>100</v>
      </c>
      <c r="BN121" s="41"/>
      <c r="BO121" s="41"/>
      <c r="BP121" s="40" t="n">
        <v>100</v>
      </c>
      <c r="BQ121" s="41"/>
      <c r="BR121" s="41"/>
      <c r="BS121" s="40" t="n">
        <v>100</v>
      </c>
      <c r="BT121" s="41"/>
      <c r="BU121" s="41"/>
      <c r="BV121" s="41"/>
      <c r="BW121" s="41"/>
      <c r="BX121" s="41"/>
      <c r="BY121" s="41"/>
      <c r="BZ121" s="41"/>
      <c r="CA121" s="41"/>
      <c r="CB121" s="41"/>
      <c r="CC121" s="38"/>
      <c r="CD121" s="39"/>
      <c r="CE121" s="45"/>
      <c r="CF121" s="38"/>
      <c r="CG121" s="39"/>
      <c r="CH121" s="40"/>
      <c r="CI121" s="41"/>
      <c r="CJ121" s="41"/>
      <c r="CK121" s="40"/>
      <c r="CL121" s="41"/>
      <c r="CM121" s="41"/>
      <c r="CN121" s="40"/>
      <c r="CO121" s="46"/>
      <c r="CP121" s="42"/>
      <c r="CQ121" s="47"/>
      <c r="CR121" s="63"/>
      <c r="CS121" s="48"/>
      <c r="CT121" s="47"/>
      <c r="CU121" s="63"/>
      <c r="CV121" s="48"/>
      <c r="CW121" s="47"/>
      <c r="CX121" s="62"/>
      <c r="CY121" s="42"/>
      <c r="CZ121" s="48"/>
      <c r="DA121" s="47"/>
      <c r="DB121" s="62"/>
      <c r="DC121" s="42"/>
      <c r="DD121" s="46"/>
      <c r="DE121" s="42"/>
      <c r="DF121" s="43"/>
    </row>
    <row r="122" customFormat="false" ht="8.45" hidden="false" customHeight="true" outlineLevel="0" collapsed="false">
      <c r="A122" s="1" t="s">
        <v>293</v>
      </c>
      <c r="B122" s="55" t="n">
        <v>107</v>
      </c>
      <c r="C122" s="36" t="s">
        <v>294</v>
      </c>
      <c r="D122" s="37" t="n">
        <v>83</v>
      </c>
      <c r="E122" s="36" t="s">
        <v>280</v>
      </c>
      <c r="F122" s="36" t="s">
        <v>246</v>
      </c>
      <c r="G122" s="38" t="n">
        <v>19151.71</v>
      </c>
      <c r="H122" s="39" t="n">
        <v>0.2</v>
      </c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 t="n">
        <v>1769.62</v>
      </c>
      <c r="AT122" s="41" t="n">
        <v>9.24</v>
      </c>
      <c r="AU122" s="41" t="n">
        <v>9.24</v>
      </c>
      <c r="AV122" s="41" t="n">
        <v>14208.65</v>
      </c>
      <c r="AW122" s="41" t="n">
        <v>74.19</v>
      </c>
      <c r="AX122" s="41" t="n">
        <v>83.43</v>
      </c>
      <c r="AY122" s="41" t="n">
        <v>1342.53</v>
      </c>
      <c r="AZ122" s="41" t="n">
        <v>7.01</v>
      </c>
      <c r="BA122" s="41" t="n">
        <v>90.44</v>
      </c>
      <c r="BB122" s="41" t="n">
        <v>1830.9</v>
      </c>
      <c r="BC122" s="41" t="n">
        <v>9.56</v>
      </c>
      <c r="BD122" s="41" t="n">
        <v>100</v>
      </c>
      <c r="BE122" s="41"/>
      <c r="BF122" s="41"/>
      <c r="BG122" s="41" t="n">
        <v>100</v>
      </c>
      <c r="BH122" s="41"/>
      <c r="BI122" s="41"/>
      <c r="BJ122" s="41" t="n">
        <v>100</v>
      </c>
      <c r="BK122" s="50"/>
      <c r="BL122" s="45"/>
      <c r="BM122" s="45" t="n">
        <v>100</v>
      </c>
      <c r="BN122" s="38"/>
      <c r="BO122" s="45"/>
      <c r="BP122" s="45" t="n">
        <v>100</v>
      </c>
      <c r="BQ122" s="40"/>
      <c r="BR122" s="39"/>
      <c r="BS122" s="40" t="n">
        <v>100</v>
      </c>
      <c r="BT122" s="41"/>
      <c r="BU122" s="41"/>
      <c r="BV122" s="41"/>
      <c r="BW122" s="41"/>
      <c r="BX122" s="41"/>
      <c r="BY122" s="41"/>
      <c r="BZ122" s="41"/>
      <c r="CA122" s="41"/>
      <c r="CB122" s="41"/>
      <c r="CC122" s="23"/>
      <c r="CD122" s="24"/>
      <c r="CE122" s="18"/>
      <c r="CF122" s="23"/>
      <c r="CG122" s="24"/>
      <c r="CH122" s="18"/>
      <c r="CI122" s="24"/>
      <c r="CJ122" s="24"/>
      <c r="CK122" s="18"/>
      <c r="CL122" s="24"/>
      <c r="CM122" s="24"/>
      <c r="CN122" s="18"/>
      <c r="CO122" s="29"/>
      <c r="CP122" s="13"/>
      <c r="CQ122" s="19"/>
      <c r="CR122" s="64"/>
      <c r="CS122" s="32"/>
      <c r="CT122" s="19"/>
      <c r="CU122" s="64"/>
      <c r="CV122" s="32"/>
      <c r="CW122" s="19"/>
      <c r="CX122" s="65"/>
      <c r="CY122" s="13"/>
      <c r="CZ122" s="32"/>
      <c r="DA122" s="19"/>
      <c r="DB122" s="65"/>
      <c r="DC122" s="13"/>
      <c r="DD122" s="29"/>
      <c r="DE122" s="13"/>
      <c r="DF122" s="19"/>
    </row>
    <row r="123" customFormat="false" ht="8.45" hidden="false" customHeight="true" outlineLevel="0" collapsed="false">
      <c r="A123" s="1" t="s">
        <v>295</v>
      </c>
      <c r="B123" s="55" t="n">
        <v>108</v>
      </c>
      <c r="C123" s="36" t="s">
        <v>296</v>
      </c>
      <c r="D123" s="37" t="n">
        <v>21</v>
      </c>
      <c r="E123" s="36" t="s">
        <v>283</v>
      </c>
      <c r="F123" s="36" t="s">
        <v>297</v>
      </c>
      <c r="G123" s="50" t="n">
        <v>2996.46</v>
      </c>
      <c r="H123" s="39" t="n">
        <v>0.03</v>
      </c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 t="n">
        <v>2996.46</v>
      </c>
      <c r="AW123" s="41" t="n">
        <v>100</v>
      </c>
      <c r="AX123" s="41" t="n">
        <v>100</v>
      </c>
      <c r="AY123" s="41"/>
      <c r="AZ123" s="41"/>
      <c r="BA123" s="41" t="n">
        <v>100</v>
      </c>
      <c r="BB123" s="41"/>
      <c r="BC123" s="41"/>
      <c r="BD123" s="41" t="n">
        <v>100</v>
      </c>
      <c r="BE123" s="50"/>
      <c r="BF123" s="45"/>
      <c r="BG123" s="45" t="n">
        <v>100</v>
      </c>
      <c r="BH123" s="40"/>
      <c r="BI123" s="39"/>
      <c r="BJ123" s="40" t="n">
        <v>100</v>
      </c>
      <c r="BK123" s="41"/>
      <c r="BL123" s="41"/>
      <c r="BM123" s="40" t="n">
        <v>100</v>
      </c>
      <c r="BN123" s="41"/>
      <c r="BO123" s="41"/>
      <c r="BP123" s="40" t="n">
        <v>100</v>
      </c>
      <c r="BQ123" s="41"/>
      <c r="BR123" s="41"/>
      <c r="BS123" s="40" t="n">
        <v>100</v>
      </c>
      <c r="BT123" s="41"/>
      <c r="BU123" s="41"/>
      <c r="BV123" s="41"/>
      <c r="BW123" s="41"/>
      <c r="BX123" s="41"/>
      <c r="BY123" s="41"/>
      <c r="BZ123" s="41"/>
      <c r="CA123" s="41"/>
      <c r="CB123" s="41"/>
      <c r="CC123" s="61"/>
      <c r="CD123" s="18"/>
      <c r="CE123" s="25"/>
      <c r="CF123" s="61"/>
      <c r="CG123" s="18"/>
      <c r="CH123" s="28"/>
      <c r="CI123" s="61"/>
      <c r="CJ123" s="18"/>
      <c r="CK123" s="28"/>
      <c r="CL123" s="61"/>
      <c r="CM123" s="18"/>
      <c r="CN123" s="28"/>
      <c r="CO123" s="13"/>
      <c r="CP123" s="13"/>
      <c r="CQ123" s="30"/>
      <c r="CR123" s="66"/>
      <c r="CS123" s="19"/>
      <c r="CT123" s="30"/>
      <c r="CU123" s="66"/>
      <c r="CV123" s="19"/>
      <c r="CW123" s="30"/>
      <c r="CX123" s="67"/>
      <c r="CY123" s="13"/>
      <c r="CZ123" s="19"/>
      <c r="DA123" s="30"/>
      <c r="DB123" s="67"/>
      <c r="DC123" s="13"/>
      <c r="DD123" s="13"/>
      <c r="DE123" s="13"/>
      <c r="DF123" s="34"/>
    </row>
    <row r="124" customFormat="false" ht="8.45" hidden="false" customHeight="true" outlineLevel="0" collapsed="false">
      <c r="A124" s="1" t="s">
        <v>298</v>
      </c>
      <c r="B124" s="22" t="n">
        <v>109</v>
      </c>
      <c r="C124" s="21" t="s">
        <v>299</v>
      </c>
      <c r="D124" s="22" t="n">
        <v>301</v>
      </c>
      <c r="E124" s="21" t="s">
        <v>227</v>
      </c>
      <c r="F124" s="21" t="s">
        <v>300</v>
      </c>
      <c r="G124" s="23" t="n">
        <v>465918.19</v>
      </c>
      <c r="H124" s="24" t="n">
        <v>4.74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27" t="n">
        <v>2746.7</v>
      </c>
      <c r="AB124" s="24" t="n">
        <v>0.59</v>
      </c>
      <c r="AC124" s="24" t="n">
        <v>0.59</v>
      </c>
      <c r="AD124" s="27" t="n">
        <v>5032.48</v>
      </c>
      <c r="AE124" s="24" t="n">
        <v>1.02</v>
      </c>
      <c r="AF124" s="24" t="n">
        <v>1.62</v>
      </c>
      <c r="AG124" s="26" t="n">
        <v>11327.99</v>
      </c>
      <c r="AH124" s="24" t="n">
        <v>2.3</v>
      </c>
      <c r="AI124" s="24" t="n">
        <v>3.92</v>
      </c>
      <c r="AJ124" s="18"/>
      <c r="AK124" s="18"/>
      <c r="AL124" s="24" t="n">
        <v>3.92</v>
      </c>
      <c r="AM124" s="18"/>
      <c r="AN124" s="18"/>
      <c r="AO124" s="24" t="n">
        <v>3.92</v>
      </c>
      <c r="AP124" s="18"/>
      <c r="AQ124" s="18"/>
      <c r="AR124" s="24" t="n">
        <v>3.92</v>
      </c>
      <c r="AS124" s="26" t="n">
        <v>14190</v>
      </c>
      <c r="AT124" s="24" t="n">
        <v>3.07</v>
      </c>
      <c r="AU124" s="24" t="n">
        <v>6.99</v>
      </c>
      <c r="AV124" s="26" t="n">
        <v>42577.89</v>
      </c>
      <c r="AW124" s="24" t="n">
        <v>8.99</v>
      </c>
      <c r="AX124" s="25" t="n">
        <v>15.98</v>
      </c>
      <c r="AY124" s="26" t="n">
        <v>60636.67</v>
      </c>
      <c r="AZ124" s="24" t="n">
        <v>13.13</v>
      </c>
      <c r="BA124" s="25" t="n">
        <v>29.11</v>
      </c>
      <c r="BB124" s="26" t="n">
        <v>81037.39</v>
      </c>
      <c r="BC124" s="24" t="n">
        <v>17.52</v>
      </c>
      <c r="BD124" s="25" t="n">
        <v>46.62</v>
      </c>
      <c r="BE124" s="23" t="n">
        <v>103068.01</v>
      </c>
      <c r="BF124" s="25" t="n">
        <v>22.12</v>
      </c>
      <c r="BG124" s="25" t="n">
        <v>68.75</v>
      </c>
      <c r="BH124" s="26" t="n">
        <v>36704.61</v>
      </c>
      <c r="BI124" s="25" t="n">
        <v>7.73</v>
      </c>
      <c r="BJ124" s="25" t="n">
        <v>76.48</v>
      </c>
      <c r="BK124" s="26" t="n">
        <v>30121.14</v>
      </c>
      <c r="BL124" s="25" t="n">
        <v>6.52</v>
      </c>
      <c r="BM124" s="25" t="n">
        <v>83</v>
      </c>
      <c r="BN124" s="26" t="n">
        <v>72597.42</v>
      </c>
      <c r="BO124" s="25" t="n">
        <v>15.72</v>
      </c>
      <c r="BP124" s="25" t="n">
        <v>98.73</v>
      </c>
      <c r="BQ124" s="27" t="n">
        <v>5877.88</v>
      </c>
      <c r="BR124" s="24" t="n">
        <v>1.27</v>
      </c>
      <c r="BS124" s="28" t="n">
        <v>100</v>
      </c>
      <c r="BT124" s="18"/>
      <c r="BU124" s="18"/>
      <c r="BV124" s="18"/>
      <c r="BW124" s="18"/>
      <c r="BX124" s="18"/>
      <c r="BY124" s="18"/>
      <c r="BZ124" s="18"/>
      <c r="CA124" s="18"/>
      <c r="CB124" s="18"/>
      <c r="CC124" s="68"/>
      <c r="CD124" s="68"/>
      <c r="CE124" s="68"/>
      <c r="CF124" s="68"/>
      <c r="CG124" s="68"/>
      <c r="CH124" s="68"/>
      <c r="CI124" s="69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</row>
    <row r="125" customFormat="false" ht="16.9" hidden="false" customHeight="true" outlineLevel="0" collapsed="false">
      <c r="A125" s="1" t="s">
        <v>301</v>
      </c>
      <c r="B125" s="22" t="n">
        <v>110</v>
      </c>
      <c r="C125" s="21" t="s">
        <v>302</v>
      </c>
      <c r="D125" s="54" t="n">
        <v>62</v>
      </c>
      <c r="E125" s="21" t="s">
        <v>283</v>
      </c>
      <c r="F125" s="21" t="s">
        <v>246</v>
      </c>
      <c r="G125" s="26" t="n">
        <v>11191.41</v>
      </c>
      <c r="H125" s="24" t="n">
        <v>0.11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 t="n">
        <v>66.21</v>
      </c>
      <c r="AW125" s="18" t="n">
        <v>0.32</v>
      </c>
      <c r="AX125" s="18" t="n">
        <v>0.32</v>
      </c>
      <c r="AY125" s="18" t="n">
        <v>5562.6</v>
      </c>
      <c r="AZ125" s="18" t="n">
        <v>49.84</v>
      </c>
      <c r="BA125" s="18" t="n">
        <v>50.16</v>
      </c>
      <c r="BB125" s="18" t="n">
        <v>5562.6</v>
      </c>
      <c r="BC125" s="18" t="n">
        <v>49.84</v>
      </c>
      <c r="BD125" s="18" t="n">
        <v>100</v>
      </c>
      <c r="BE125" s="18"/>
      <c r="BF125" s="18"/>
      <c r="BG125" s="18" t="n">
        <v>100</v>
      </c>
      <c r="BH125" s="18"/>
      <c r="BI125" s="18"/>
      <c r="BJ125" s="18" t="n">
        <v>100</v>
      </c>
      <c r="BK125" s="18"/>
      <c r="BL125" s="18"/>
      <c r="BM125" s="18" t="n">
        <v>100</v>
      </c>
      <c r="BN125" s="26"/>
      <c r="BO125" s="28"/>
      <c r="BP125" s="28" t="n">
        <v>100</v>
      </c>
      <c r="BQ125" s="18"/>
      <c r="BR125" s="18"/>
      <c r="BS125" s="28" t="n">
        <v>100</v>
      </c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28"/>
      <c r="CF125" s="18"/>
      <c r="CG125" s="18"/>
      <c r="CH125" s="28"/>
      <c r="CI125" s="18"/>
      <c r="CJ125" s="18"/>
      <c r="CK125" s="28"/>
      <c r="CL125" s="18"/>
      <c r="CM125" s="18"/>
      <c r="CN125" s="28"/>
      <c r="CO125" s="13"/>
      <c r="CP125" s="13"/>
      <c r="CQ125" s="34"/>
      <c r="CR125" s="19"/>
      <c r="CS125" s="19"/>
      <c r="CT125" s="34"/>
      <c r="CU125" s="19"/>
      <c r="CV125" s="19"/>
      <c r="CW125" s="34"/>
      <c r="CX125" s="13"/>
      <c r="CY125" s="13"/>
      <c r="CZ125" s="19"/>
      <c r="DA125" s="34"/>
      <c r="DB125" s="13"/>
      <c r="DC125" s="13"/>
      <c r="DD125" s="13"/>
      <c r="DE125" s="13"/>
      <c r="DF125" s="34"/>
    </row>
    <row r="126" customFormat="false" ht="16.9" hidden="false" customHeight="true" outlineLevel="0" collapsed="false">
      <c r="A126" s="1" t="s">
        <v>303</v>
      </c>
      <c r="B126" s="22" t="n">
        <v>111</v>
      </c>
      <c r="C126" s="21" t="s">
        <v>304</v>
      </c>
      <c r="D126" s="54" t="n">
        <v>21</v>
      </c>
      <c r="E126" s="21" t="s">
        <v>283</v>
      </c>
      <c r="F126" s="21" t="s">
        <v>297</v>
      </c>
      <c r="G126" s="25" t="n">
        <v>66.21</v>
      </c>
      <c r="H126" s="24" t="n">
        <v>0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 t="n">
        <v>66.21</v>
      </c>
      <c r="AW126" s="18" t="n">
        <v>100</v>
      </c>
      <c r="AX126" s="18" t="n">
        <v>100</v>
      </c>
      <c r="AY126" s="18"/>
      <c r="AZ126" s="18"/>
      <c r="BA126" s="18" t="n">
        <v>100</v>
      </c>
      <c r="BB126" s="18"/>
      <c r="BC126" s="18"/>
      <c r="BD126" s="18" t="n">
        <v>100</v>
      </c>
      <c r="BE126" s="18"/>
      <c r="BF126" s="18"/>
      <c r="BG126" s="18" t="n">
        <v>100</v>
      </c>
      <c r="BH126" s="18"/>
      <c r="BI126" s="18"/>
      <c r="BJ126" s="18" t="n">
        <v>100</v>
      </c>
      <c r="BK126" s="18"/>
      <c r="BL126" s="18"/>
      <c r="BM126" s="18" t="n">
        <v>100</v>
      </c>
      <c r="BN126" s="25"/>
      <c r="BO126" s="28"/>
      <c r="BP126" s="28" t="n">
        <v>100</v>
      </c>
      <c r="BQ126" s="18"/>
      <c r="BR126" s="18"/>
      <c r="BS126" s="28" t="n">
        <v>100</v>
      </c>
      <c r="BT126" s="18"/>
      <c r="BU126" s="18"/>
      <c r="BV126" s="18"/>
      <c r="BW126" s="18"/>
      <c r="BX126" s="18"/>
      <c r="BY126" s="18"/>
      <c r="BZ126" s="18"/>
      <c r="CA126" s="18"/>
      <c r="CB126" s="18"/>
      <c r="CC126" s="41"/>
      <c r="CD126" s="41"/>
      <c r="CE126" s="40"/>
      <c r="CF126" s="41"/>
      <c r="CG126" s="41"/>
      <c r="CH126" s="40"/>
      <c r="CI126" s="41"/>
      <c r="CJ126" s="41"/>
      <c r="CK126" s="40"/>
      <c r="CL126" s="41"/>
      <c r="CM126" s="41"/>
      <c r="CN126" s="40"/>
      <c r="CO126" s="42"/>
      <c r="CP126" s="42"/>
      <c r="CQ126" s="43"/>
      <c r="CR126" s="44"/>
      <c r="CS126" s="44"/>
      <c r="CT126" s="43"/>
      <c r="CU126" s="44"/>
      <c r="CV126" s="44"/>
      <c r="CW126" s="43"/>
      <c r="CX126" s="42"/>
      <c r="CY126" s="42"/>
      <c r="CZ126" s="44"/>
      <c r="DA126" s="43"/>
      <c r="DB126" s="42"/>
      <c r="DC126" s="42"/>
      <c r="DD126" s="42"/>
      <c r="DE126" s="42"/>
      <c r="DF126" s="43"/>
    </row>
    <row r="127" customFormat="false" ht="16.9" hidden="false" customHeight="true" outlineLevel="0" collapsed="false">
      <c r="A127" s="1" t="s">
        <v>305</v>
      </c>
      <c r="B127" s="55" t="n">
        <v>112</v>
      </c>
      <c r="C127" s="36" t="s">
        <v>306</v>
      </c>
      <c r="D127" s="37" t="n">
        <v>21</v>
      </c>
      <c r="E127" s="36" t="s">
        <v>283</v>
      </c>
      <c r="F127" s="36" t="s">
        <v>297</v>
      </c>
      <c r="G127" s="45" t="n">
        <v>66.21</v>
      </c>
      <c r="H127" s="39" t="n">
        <v>0</v>
      </c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 t="n">
        <v>66.21</v>
      </c>
      <c r="AW127" s="41" t="n">
        <v>100</v>
      </c>
      <c r="AX127" s="41" t="n">
        <v>100</v>
      </c>
      <c r="AY127" s="41"/>
      <c r="AZ127" s="41"/>
      <c r="BA127" s="41" t="n">
        <v>100</v>
      </c>
      <c r="BB127" s="41"/>
      <c r="BC127" s="41"/>
      <c r="BD127" s="41" t="n">
        <v>100</v>
      </c>
      <c r="BE127" s="41"/>
      <c r="BF127" s="41"/>
      <c r="BG127" s="41" t="n">
        <v>100</v>
      </c>
      <c r="BH127" s="41"/>
      <c r="BI127" s="41"/>
      <c r="BJ127" s="41" t="n">
        <v>100</v>
      </c>
      <c r="BK127" s="41"/>
      <c r="BL127" s="41"/>
      <c r="BM127" s="41" t="n">
        <v>100</v>
      </c>
      <c r="BN127" s="45"/>
      <c r="BO127" s="40"/>
      <c r="BP127" s="40" t="n">
        <v>100</v>
      </c>
      <c r="BQ127" s="41"/>
      <c r="BR127" s="41"/>
      <c r="BS127" s="40" t="n">
        <v>100</v>
      </c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0"/>
      <c r="CF127" s="41"/>
      <c r="CG127" s="41"/>
      <c r="CH127" s="40"/>
      <c r="CI127" s="41"/>
      <c r="CJ127" s="41"/>
      <c r="CK127" s="40"/>
      <c r="CL127" s="41"/>
      <c r="CM127" s="41"/>
      <c r="CN127" s="40"/>
      <c r="CO127" s="42"/>
      <c r="CP127" s="42"/>
      <c r="CQ127" s="43"/>
      <c r="CR127" s="44"/>
      <c r="CS127" s="44"/>
      <c r="CT127" s="43"/>
      <c r="CU127" s="44"/>
      <c r="CV127" s="44"/>
      <c r="CW127" s="43"/>
      <c r="CX127" s="42"/>
      <c r="CY127" s="42"/>
      <c r="CZ127" s="44"/>
      <c r="DA127" s="43"/>
      <c r="DB127" s="42"/>
      <c r="DC127" s="42"/>
      <c r="DD127" s="42"/>
      <c r="DE127" s="42"/>
      <c r="DF127" s="43"/>
    </row>
    <row r="128" customFormat="false" ht="8.45" hidden="false" customHeight="true" outlineLevel="0" collapsed="false">
      <c r="A128" s="1" t="s">
        <v>307</v>
      </c>
      <c r="B128" s="22" t="n">
        <v>113</v>
      </c>
      <c r="C128" s="21" t="s">
        <v>308</v>
      </c>
      <c r="D128" s="54" t="n">
        <v>41</v>
      </c>
      <c r="E128" s="21" t="s">
        <v>292</v>
      </c>
      <c r="F128" s="21" t="s">
        <v>246</v>
      </c>
      <c r="G128" s="26" t="n">
        <v>11125.2</v>
      </c>
      <c r="H128" s="24" t="n">
        <v>0.11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 t="n">
        <v>5562.6</v>
      </c>
      <c r="AZ128" s="18" t="n">
        <v>50</v>
      </c>
      <c r="BA128" s="18" t="n">
        <v>50</v>
      </c>
      <c r="BB128" s="18" t="n">
        <v>5562.6</v>
      </c>
      <c r="BC128" s="18" t="n">
        <v>50</v>
      </c>
      <c r="BD128" s="18" t="n">
        <v>100</v>
      </c>
      <c r="BE128" s="18"/>
      <c r="BF128" s="18"/>
      <c r="BG128" s="18" t="n">
        <v>100</v>
      </c>
      <c r="BH128" s="18"/>
      <c r="BI128" s="18"/>
      <c r="BJ128" s="18" t="n">
        <v>100</v>
      </c>
      <c r="BK128" s="18"/>
      <c r="BL128" s="18"/>
      <c r="BM128" s="18" t="n">
        <v>100</v>
      </c>
      <c r="BN128" s="26"/>
      <c r="BO128" s="28"/>
      <c r="BP128" s="28" t="n">
        <v>100</v>
      </c>
      <c r="BQ128" s="18"/>
      <c r="BR128" s="18"/>
      <c r="BS128" s="28" t="n">
        <v>100</v>
      </c>
      <c r="BT128" s="18"/>
      <c r="BU128" s="18"/>
      <c r="BV128" s="18"/>
      <c r="BW128" s="18"/>
      <c r="BX128" s="18"/>
      <c r="BY128" s="18"/>
      <c r="BZ128" s="18"/>
      <c r="CA128" s="18"/>
      <c r="CB128" s="18"/>
      <c r="CC128" s="41"/>
      <c r="CD128" s="41"/>
      <c r="CE128" s="40"/>
      <c r="CF128" s="41"/>
      <c r="CG128" s="41"/>
      <c r="CH128" s="40"/>
      <c r="CI128" s="41"/>
      <c r="CJ128" s="41"/>
      <c r="CK128" s="40"/>
      <c r="CL128" s="41"/>
      <c r="CM128" s="41"/>
      <c r="CN128" s="40"/>
      <c r="CO128" s="42"/>
      <c r="CP128" s="42"/>
      <c r="CQ128" s="43"/>
      <c r="CR128" s="44"/>
      <c r="CS128" s="44"/>
      <c r="CT128" s="43"/>
      <c r="CU128" s="44"/>
      <c r="CV128" s="44"/>
      <c r="CW128" s="43"/>
      <c r="CX128" s="42"/>
      <c r="CY128" s="42"/>
      <c r="CZ128" s="44"/>
      <c r="DA128" s="43"/>
      <c r="DB128" s="42"/>
      <c r="DC128" s="42"/>
      <c r="DD128" s="42"/>
      <c r="DE128" s="42"/>
      <c r="DF128" s="43"/>
    </row>
    <row r="129" customFormat="false" ht="8.45" hidden="false" customHeight="true" outlineLevel="0" collapsed="false">
      <c r="A129" s="1" t="s">
        <v>309</v>
      </c>
      <c r="B129" s="55" t="n">
        <v>114</v>
      </c>
      <c r="C129" s="36" t="s">
        <v>310</v>
      </c>
      <c r="D129" s="37" t="n">
        <v>41</v>
      </c>
      <c r="E129" s="36" t="s">
        <v>292</v>
      </c>
      <c r="F129" s="36" t="s">
        <v>246</v>
      </c>
      <c r="G129" s="40" t="n">
        <v>654.21</v>
      </c>
      <c r="H129" s="39" t="n">
        <v>0.01</v>
      </c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 t="n">
        <v>327.11</v>
      </c>
      <c r="AZ129" s="41" t="n">
        <v>50</v>
      </c>
      <c r="BA129" s="41" t="n">
        <v>50</v>
      </c>
      <c r="BB129" s="41" t="n">
        <v>327.11</v>
      </c>
      <c r="BC129" s="41" t="n">
        <v>50</v>
      </c>
      <c r="BD129" s="41" t="n">
        <v>100</v>
      </c>
      <c r="BE129" s="41"/>
      <c r="BF129" s="41"/>
      <c r="BG129" s="41" t="n">
        <v>100</v>
      </c>
      <c r="BH129" s="41"/>
      <c r="BI129" s="41"/>
      <c r="BJ129" s="41" t="n">
        <v>100</v>
      </c>
      <c r="BK129" s="41"/>
      <c r="BL129" s="41"/>
      <c r="BM129" s="41" t="n">
        <v>100</v>
      </c>
      <c r="BN129" s="40"/>
      <c r="BO129" s="40"/>
      <c r="BP129" s="40" t="n">
        <v>100</v>
      </c>
      <c r="BQ129" s="41"/>
      <c r="BR129" s="41"/>
      <c r="BS129" s="40" t="n">
        <v>100</v>
      </c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0"/>
      <c r="CF129" s="41"/>
      <c r="CG129" s="41"/>
      <c r="CH129" s="40"/>
      <c r="CI129" s="41"/>
      <c r="CJ129" s="41"/>
      <c r="CK129" s="40"/>
      <c r="CL129" s="41"/>
      <c r="CM129" s="41"/>
      <c r="CN129" s="40"/>
      <c r="CO129" s="42"/>
      <c r="CP129" s="42"/>
      <c r="CQ129" s="43"/>
      <c r="CR129" s="44"/>
      <c r="CS129" s="44"/>
      <c r="CT129" s="43"/>
      <c r="CU129" s="44"/>
      <c r="CV129" s="44"/>
      <c r="CW129" s="43"/>
      <c r="CX129" s="42"/>
      <c r="CY129" s="42"/>
      <c r="CZ129" s="44"/>
      <c r="DA129" s="43"/>
      <c r="DB129" s="42"/>
      <c r="DC129" s="42"/>
      <c r="DD129" s="42"/>
      <c r="DE129" s="42"/>
      <c r="DF129" s="43"/>
    </row>
    <row r="130" customFormat="false" ht="16.9" hidden="false" customHeight="true" outlineLevel="0" collapsed="false">
      <c r="A130" s="1" t="s">
        <v>311</v>
      </c>
      <c r="B130" s="55" t="n">
        <v>115</v>
      </c>
      <c r="C130" s="36" t="s">
        <v>312</v>
      </c>
      <c r="D130" s="37" t="n">
        <v>41</v>
      </c>
      <c r="E130" s="36" t="s">
        <v>292</v>
      </c>
      <c r="F130" s="36" t="s">
        <v>246</v>
      </c>
      <c r="G130" s="40" t="n">
        <v>366.49</v>
      </c>
      <c r="H130" s="39" t="n">
        <v>0</v>
      </c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 t="n">
        <v>183.25</v>
      </c>
      <c r="AZ130" s="41" t="n">
        <v>50</v>
      </c>
      <c r="BA130" s="41" t="n">
        <v>50</v>
      </c>
      <c r="BB130" s="41" t="n">
        <v>183.25</v>
      </c>
      <c r="BC130" s="41" t="n">
        <v>50</v>
      </c>
      <c r="BD130" s="41" t="n">
        <v>100</v>
      </c>
      <c r="BE130" s="41"/>
      <c r="BF130" s="41"/>
      <c r="BG130" s="41" t="n">
        <v>100</v>
      </c>
      <c r="BH130" s="41"/>
      <c r="BI130" s="41"/>
      <c r="BJ130" s="41" t="n">
        <v>100</v>
      </c>
      <c r="BK130" s="41"/>
      <c r="BL130" s="41"/>
      <c r="BM130" s="41" t="n">
        <v>100</v>
      </c>
      <c r="BN130" s="40"/>
      <c r="BO130" s="40"/>
      <c r="BP130" s="40" t="n">
        <v>100</v>
      </c>
      <c r="BQ130" s="41"/>
      <c r="BR130" s="41"/>
      <c r="BS130" s="40" t="n">
        <v>100</v>
      </c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0"/>
      <c r="CF130" s="41"/>
      <c r="CG130" s="41"/>
      <c r="CH130" s="40"/>
      <c r="CI130" s="41"/>
      <c r="CJ130" s="41"/>
      <c r="CK130" s="40"/>
      <c r="CL130" s="41"/>
      <c r="CM130" s="41"/>
      <c r="CN130" s="40"/>
      <c r="CO130" s="42"/>
      <c r="CP130" s="42"/>
      <c r="CQ130" s="43"/>
      <c r="CR130" s="44"/>
      <c r="CS130" s="44"/>
      <c r="CT130" s="43"/>
      <c r="CU130" s="44"/>
      <c r="CV130" s="44"/>
      <c r="CW130" s="43"/>
      <c r="CX130" s="42"/>
      <c r="CY130" s="42"/>
      <c r="CZ130" s="44"/>
      <c r="DA130" s="43"/>
      <c r="DB130" s="42"/>
      <c r="DC130" s="42"/>
      <c r="DD130" s="42"/>
      <c r="DE130" s="42"/>
      <c r="DF130" s="43"/>
    </row>
    <row r="131" customFormat="false" ht="8.45" hidden="false" customHeight="true" outlineLevel="0" collapsed="false">
      <c r="A131" s="1" t="s">
        <v>313</v>
      </c>
      <c r="B131" s="55" t="n">
        <v>116</v>
      </c>
      <c r="C131" s="36" t="s">
        <v>314</v>
      </c>
      <c r="D131" s="37" t="n">
        <v>41</v>
      </c>
      <c r="E131" s="36" t="s">
        <v>292</v>
      </c>
      <c r="F131" s="36" t="s">
        <v>246</v>
      </c>
      <c r="G131" s="40" t="n">
        <v>366.49</v>
      </c>
      <c r="H131" s="39" t="n">
        <v>0</v>
      </c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 t="n">
        <v>183.25</v>
      </c>
      <c r="AZ131" s="41" t="n">
        <v>50</v>
      </c>
      <c r="BA131" s="41" t="n">
        <v>50</v>
      </c>
      <c r="BB131" s="41" t="n">
        <v>183.25</v>
      </c>
      <c r="BC131" s="41" t="n">
        <v>50</v>
      </c>
      <c r="BD131" s="41" t="n">
        <v>100</v>
      </c>
      <c r="BE131" s="41"/>
      <c r="BF131" s="41"/>
      <c r="BG131" s="41" t="n">
        <v>100</v>
      </c>
      <c r="BH131" s="41"/>
      <c r="BI131" s="41"/>
      <c r="BJ131" s="41" t="n">
        <v>100</v>
      </c>
      <c r="BK131" s="41"/>
      <c r="BL131" s="41"/>
      <c r="BM131" s="41" t="n">
        <v>100</v>
      </c>
      <c r="BN131" s="40"/>
      <c r="BO131" s="40"/>
      <c r="BP131" s="40" t="n">
        <v>100</v>
      </c>
      <c r="BQ131" s="41"/>
      <c r="BR131" s="41"/>
      <c r="BS131" s="40" t="n">
        <v>100</v>
      </c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0"/>
      <c r="CF131" s="41"/>
      <c r="CG131" s="41"/>
      <c r="CH131" s="40"/>
      <c r="CI131" s="41"/>
      <c r="CJ131" s="41"/>
      <c r="CK131" s="40"/>
      <c r="CL131" s="41"/>
      <c r="CM131" s="41"/>
      <c r="CN131" s="40"/>
      <c r="CO131" s="42"/>
      <c r="CP131" s="42"/>
      <c r="CQ131" s="43"/>
      <c r="CR131" s="44"/>
      <c r="CS131" s="44"/>
      <c r="CT131" s="43"/>
      <c r="CU131" s="44"/>
      <c r="CV131" s="44"/>
      <c r="CW131" s="43"/>
      <c r="CX131" s="42"/>
      <c r="CY131" s="42"/>
      <c r="CZ131" s="44"/>
      <c r="DA131" s="43"/>
      <c r="DB131" s="42"/>
      <c r="DC131" s="42"/>
      <c r="DD131" s="42"/>
      <c r="DE131" s="42"/>
      <c r="DF131" s="43"/>
    </row>
    <row r="132" customFormat="false" ht="8.45" hidden="false" customHeight="true" outlineLevel="0" collapsed="false">
      <c r="A132" s="1" t="s">
        <v>315</v>
      </c>
      <c r="B132" s="55" t="n">
        <v>117</v>
      </c>
      <c r="C132" s="36" t="s">
        <v>316</v>
      </c>
      <c r="D132" s="37" t="n">
        <v>41</v>
      </c>
      <c r="E132" s="36" t="s">
        <v>292</v>
      </c>
      <c r="F132" s="36" t="s">
        <v>246</v>
      </c>
      <c r="G132" s="50" t="n">
        <v>9738.01</v>
      </c>
      <c r="H132" s="39" t="n">
        <v>0.1</v>
      </c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 t="n">
        <v>4869.01</v>
      </c>
      <c r="AZ132" s="41" t="n">
        <v>50</v>
      </c>
      <c r="BA132" s="41" t="n">
        <v>50</v>
      </c>
      <c r="BB132" s="41" t="n">
        <v>4869.01</v>
      </c>
      <c r="BC132" s="41" t="n">
        <v>50</v>
      </c>
      <c r="BD132" s="41" t="n">
        <v>100</v>
      </c>
      <c r="BE132" s="41"/>
      <c r="BF132" s="41"/>
      <c r="BG132" s="41" t="n">
        <v>100</v>
      </c>
      <c r="BH132" s="41"/>
      <c r="BI132" s="41"/>
      <c r="BJ132" s="41" t="n">
        <v>100</v>
      </c>
      <c r="BK132" s="41"/>
      <c r="BL132" s="41"/>
      <c r="BM132" s="41" t="n">
        <v>100</v>
      </c>
      <c r="BN132" s="50"/>
      <c r="BO132" s="40"/>
      <c r="BP132" s="40" t="n">
        <v>100</v>
      </c>
      <c r="BQ132" s="41"/>
      <c r="BR132" s="41"/>
      <c r="BS132" s="40" t="n">
        <v>100</v>
      </c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0"/>
      <c r="CF132" s="41"/>
      <c r="CG132" s="41"/>
      <c r="CH132" s="40"/>
      <c r="CI132" s="41"/>
      <c r="CJ132" s="41"/>
      <c r="CK132" s="40"/>
      <c r="CL132" s="41"/>
      <c r="CM132" s="41"/>
      <c r="CN132" s="40"/>
      <c r="CO132" s="42"/>
      <c r="CP132" s="42"/>
      <c r="CQ132" s="43"/>
      <c r="CR132" s="44"/>
      <c r="CS132" s="44"/>
      <c r="CT132" s="43"/>
      <c r="CU132" s="44"/>
      <c r="CV132" s="44"/>
      <c r="CW132" s="43"/>
      <c r="CX132" s="42"/>
      <c r="CY132" s="42"/>
      <c r="CZ132" s="44"/>
      <c r="DA132" s="43"/>
      <c r="DB132" s="42"/>
      <c r="DC132" s="42"/>
      <c r="DD132" s="42"/>
      <c r="DE132" s="42"/>
      <c r="DF132" s="43"/>
    </row>
    <row r="133" customFormat="false" ht="8.45" hidden="false" customHeight="true" outlineLevel="0" collapsed="false">
      <c r="A133" s="1" t="s">
        <v>317</v>
      </c>
      <c r="B133" s="22" t="n">
        <v>118</v>
      </c>
      <c r="C133" s="21" t="s">
        <v>318</v>
      </c>
      <c r="D133" s="22" t="n">
        <v>216</v>
      </c>
      <c r="E133" s="21" t="s">
        <v>319</v>
      </c>
      <c r="F133" s="21" t="s">
        <v>277</v>
      </c>
      <c r="G133" s="26" t="n">
        <v>71928.24</v>
      </c>
      <c r="H133" s="24" t="n">
        <v>0.73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27" t="n">
        <v>1127.3</v>
      </c>
      <c r="AE133" s="24" t="n">
        <v>1.2</v>
      </c>
      <c r="AF133" s="24" t="n">
        <v>1.2</v>
      </c>
      <c r="AG133" s="27" t="n">
        <v>2537.54</v>
      </c>
      <c r="AH133" s="24" t="n">
        <v>2.69</v>
      </c>
      <c r="AI133" s="24" t="n">
        <v>3.89</v>
      </c>
      <c r="AJ133" s="18"/>
      <c r="AK133" s="18"/>
      <c r="AL133" s="24" t="n">
        <v>3.89</v>
      </c>
      <c r="AM133" s="18"/>
      <c r="AN133" s="18"/>
      <c r="AO133" s="24" t="n">
        <v>3.89</v>
      </c>
      <c r="AP133" s="18"/>
      <c r="AQ133" s="18"/>
      <c r="AR133" s="24" t="n">
        <v>3.89</v>
      </c>
      <c r="AS133" s="26" t="n">
        <v>10197.86</v>
      </c>
      <c r="AT133" s="25" t="n">
        <v>15.04</v>
      </c>
      <c r="AU133" s="25" t="n">
        <v>18.93</v>
      </c>
      <c r="AV133" s="26" t="n">
        <v>25068.55</v>
      </c>
      <c r="AW133" s="25" t="n">
        <v>35.46</v>
      </c>
      <c r="AX133" s="25" t="n">
        <v>54.39</v>
      </c>
      <c r="AY133" s="26" t="n">
        <v>24150.65</v>
      </c>
      <c r="AZ133" s="25" t="n">
        <v>35.62</v>
      </c>
      <c r="BA133" s="25" t="n">
        <v>90.01</v>
      </c>
      <c r="BB133" s="27" t="n">
        <v>2542.12</v>
      </c>
      <c r="BC133" s="24" t="n">
        <v>3.56</v>
      </c>
      <c r="BD133" s="25" t="n">
        <v>93.58</v>
      </c>
      <c r="BE133" s="27" t="n">
        <v>3226.1</v>
      </c>
      <c r="BF133" s="24" t="n">
        <v>3.4</v>
      </c>
      <c r="BG133" s="25" t="n">
        <v>96.97</v>
      </c>
      <c r="BH133" s="27" t="n">
        <v>3078.13</v>
      </c>
      <c r="BI133" s="24" t="n">
        <v>3.03</v>
      </c>
      <c r="BJ133" s="28" t="n">
        <v>100</v>
      </c>
      <c r="BK133" s="18"/>
      <c r="BL133" s="18"/>
      <c r="BM133" s="28" t="n">
        <v>100</v>
      </c>
      <c r="BN133" s="18"/>
      <c r="BO133" s="18"/>
      <c r="BP133" s="28" t="n">
        <v>100</v>
      </c>
      <c r="BQ133" s="18"/>
      <c r="BR133" s="18"/>
      <c r="BS133" s="28" t="n">
        <v>100</v>
      </c>
      <c r="BT133" s="18"/>
      <c r="BU133" s="18"/>
      <c r="BV133" s="18"/>
      <c r="BW133" s="18"/>
      <c r="BX133" s="18"/>
      <c r="BY133" s="18"/>
      <c r="BZ133" s="18"/>
      <c r="CA133" s="18"/>
      <c r="CB133" s="18"/>
      <c r="CC133" s="41"/>
      <c r="CD133" s="41"/>
      <c r="CE133" s="40"/>
      <c r="CF133" s="41"/>
      <c r="CG133" s="41"/>
      <c r="CH133" s="40"/>
      <c r="CI133" s="41"/>
      <c r="CJ133" s="41"/>
      <c r="CK133" s="40"/>
      <c r="CL133" s="41"/>
      <c r="CM133" s="41"/>
      <c r="CN133" s="40"/>
      <c r="CO133" s="42"/>
      <c r="CP133" s="42"/>
      <c r="CQ133" s="43"/>
      <c r="CR133" s="44"/>
      <c r="CS133" s="44"/>
      <c r="CT133" s="43"/>
      <c r="CU133" s="44"/>
      <c r="CV133" s="44"/>
      <c r="CW133" s="43"/>
      <c r="CX133" s="42"/>
      <c r="CY133" s="42"/>
      <c r="CZ133" s="44"/>
      <c r="DA133" s="43"/>
      <c r="DB133" s="42"/>
      <c r="DC133" s="42"/>
      <c r="DD133" s="42"/>
      <c r="DE133" s="42"/>
      <c r="DF133" s="43"/>
    </row>
    <row r="134" customFormat="false" ht="16.9" hidden="false" customHeight="true" outlineLevel="0" collapsed="false">
      <c r="A134" s="1" t="s">
        <v>320</v>
      </c>
      <c r="B134" s="55" t="n">
        <v>119</v>
      </c>
      <c r="C134" s="36" t="s">
        <v>321</v>
      </c>
      <c r="D134" s="55" t="n">
        <v>132</v>
      </c>
      <c r="E134" s="36" t="s">
        <v>319</v>
      </c>
      <c r="F134" s="36" t="s">
        <v>297</v>
      </c>
      <c r="G134" s="50" t="n">
        <v>3744.77</v>
      </c>
      <c r="H134" s="39" t="n">
        <v>0.04</v>
      </c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0" t="n">
        <v>575.95</v>
      </c>
      <c r="AE134" s="45" t="n">
        <v>15.38</v>
      </c>
      <c r="AF134" s="45" t="n">
        <v>15.38</v>
      </c>
      <c r="AG134" s="50" t="n">
        <v>1296.44</v>
      </c>
      <c r="AH134" s="45" t="n">
        <v>34.62</v>
      </c>
      <c r="AI134" s="45" t="n">
        <v>50</v>
      </c>
      <c r="AJ134" s="41"/>
      <c r="AK134" s="41"/>
      <c r="AL134" s="45" t="n">
        <v>50</v>
      </c>
      <c r="AM134" s="41"/>
      <c r="AN134" s="41"/>
      <c r="AO134" s="45" t="n">
        <v>50</v>
      </c>
      <c r="AP134" s="41"/>
      <c r="AQ134" s="41"/>
      <c r="AR134" s="45" t="n">
        <v>50</v>
      </c>
      <c r="AS134" s="41"/>
      <c r="AT134" s="41"/>
      <c r="AU134" s="45" t="n">
        <v>50</v>
      </c>
      <c r="AV134" s="50" t="n">
        <v>1872.39</v>
      </c>
      <c r="AW134" s="45" t="n">
        <v>50</v>
      </c>
      <c r="AX134" s="40" t="n">
        <v>100</v>
      </c>
      <c r="AY134" s="41"/>
      <c r="AZ134" s="41"/>
      <c r="BA134" s="40" t="n">
        <v>100</v>
      </c>
      <c r="BB134" s="41"/>
      <c r="BC134" s="41"/>
      <c r="BD134" s="40" t="n">
        <v>100</v>
      </c>
      <c r="BE134" s="41"/>
      <c r="BF134" s="41"/>
      <c r="BG134" s="40" t="n">
        <v>100</v>
      </c>
      <c r="BH134" s="41"/>
      <c r="BI134" s="41"/>
      <c r="BJ134" s="40" t="n">
        <v>100</v>
      </c>
      <c r="BK134" s="41"/>
      <c r="BL134" s="41"/>
      <c r="BM134" s="40" t="n">
        <v>100</v>
      </c>
      <c r="BN134" s="41"/>
      <c r="BO134" s="41"/>
      <c r="BP134" s="40" t="n">
        <v>100</v>
      </c>
      <c r="BQ134" s="41"/>
      <c r="BR134" s="41"/>
      <c r="BS134" s="40" t="n">
        <v>100</v>
      </c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0"/>
      <c r="CF134" s="41"/>
      <c r="CG134" s="41"/>
      <c r="CH134" s="40"/>
      <c r="CI134" s="41"/>
      <c r="CJ134" s="41"/>
      <c r="CK134" s="40"/>
      <c r="CL134" s="41"/>
      <c r="CM134" s="41"/>
      <c r="CN134" s="40"/>
      <c r="CO134" s="42"/>
      <c r="CP134" s="42"/>
      <c r="CQ134" s="43"/>
      <c r="CR134" s="44"/>
      <c r="CS134" s="44"/>
      <c r="CT134" s="43"/>
      <c r="CU134" s="44"/>
      <c r="CV134" s="44"/>
      <c r="CW134" s="43"/>
      <c r="CX134" s="42"/>
      <c r="CY134" s="42"/>
      <c r="CZ134" s="44"/>
      <c r="DA134" s="43"/>
      <c r="DB134" s="42"/>
      <c r="DC134" s="42"/>
      <c r="DD134" s="42"/>
      <c r="DE134" s="42"/>
      <c r="DF134" s="43"/>
    </row>
    <row r="135" customFormat="false" ht="8.45" hidden="false" customHeight="true" outlineLevel="0" collapsed="false">
      <c r="A135" s="1" t="s">
        <v>322</v>
      </c>
      <c r="B135" s="55" t="n">
        <v>120</v>
      </c>
      <c r="C135" s="36" t="s">
        <v>323</v>
      </c>
      <c r="D135" s="55" t="n">
        <v>132</v>
      </c>
      <c r="E135" s="36" t="s">
        <v>319</v>
      </c>
      <c r="F135" s="36" t="s">
        <v>297</v>
      </c>
      <c r="G135" s="50" t="n">
        <v>3584.91</v>
      </c>
      <c r="H135" s="39" t="n">
        <v>0.04</v>
      </c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0" t="n">
        <v>551.36</v>
      </c>
      <c r="AE135" s="45" t="n">
        <v>15.38</v>
      </c>
      <c r="AF135" s="45" t="n">
        <v>15.38</v>
      </c>
      <c r="AG135" s="50" t="n">
        <v>1241.1</v>
      </c>
      <c r="AH135" s="45" t="n">
        <v>34.62</v>
      </c>
      <c r="AI135" s="45" t="n">
        <v>50</v>
      </c>
      <c r="AJ135" s="41"/>
      <c r="AK135" s="41"/>
      <c r="AL135" s="45" t="n">
        <v>50</v>
      </c>
      <c r="AM135" s="41"/>
      <c r="AN135" s="41"/>
      <c r="AO135" s="45" t="n">
        <v>50</v>
      </c>
      <c r="AP135" s="41"/>
      <c r="AQ135" s="41"/>
      <c r="AR135" s="45" t="n">
        <v>50</v>
      </c>
      <c r="AS135" s="41"/>
      <c r="AT135" s="41"/>
      <c r="AU135" s="45" t="n">
        <v>50</v>
      </c>
      <c r="AV135" s="50" t="n">
        <v>1792.46</v>
      </c>
      <c r="AW135" s="45" t="n">
        <v>50</v>
      </c>
      <c r="AX135" s="40" t="n">
        <v>100</v>
      </c>
      <c r="AY135" s="41"/>
      <c r="AZ135" s="41"/>
      <c r="BA135" s="40" t="n">
        <v>100</v>
      </c>
      <c r="BB135" s="41"/>
      <c r="BC135" s="41"/>
      <c r="BD135" s="40" t="n">
        <v>100</v>
      </c>
      <c r="BE135" s="41"/>
      <c r="BF135" s="41"/>
      <c r="BG135" s="40" t="n">
        <v>100</v>
      </c>
      <c r="BH135" s="41"/>
      <c r="BI135" s="41"/>
      <c r="BJ135" s="40" t="n">
        <v>100</v>
      </c>
      <c r="BK135" s="41"/>
      <c r="BL135" s="41"/>
      <c r="BM135" s="40" t="n">
        <v>100</v>
      </c>
      <c r="BN135" s="41"/>
      <c r="BO135" s="41"/>
      <c r="BP135" s="40" t="n">
        <v>100</v>
      </c>
      <c r="BQ135" s="41"/>
      <c r="BR135" s="41"/>
      <c r="BS135" s="40" t="n">
        <v>100</v>
      </c>
      <c r="BT135" s="41"/>
      <c r="BU135" s="41"/>
      <c r="BV135" s="41"/>
      <c r="BW135" s="41"/>
      <c r="BX135" s="41"/>
      <c r="BY135" s="41"/>
      <c r="BZ135" s="41"/>
      <c r="CA135" s="41"/>
      <c r="CB135" s="41"/>
      <c r="CC135" s="18"/>
      <c r="CD135" s="18"/>
      <c r="CE135" s="28"/>
      <c r="CF135" s="18"/>
      <c r="CG135" s="18"/>
      <c r="CH135" s="28"/>
      <c r="CI135" s="18"/>
      <c r="CJ135" s="18"/>
      <c r="CK135" s="28"/>
      <c r="CL135" s="18"/>
      <c r="CM135" s="18"/>
      <c r="CN135" s="28"/>
      <c r="CO135" s="13"/>
      <c r="CP135" s="13"/>
      <c r="CQ135" s="34"/>
      <c r="CR135" s="19"/>
      <c r="CS135" s="19"/>
      <c r="CT135" s="34"/>
      <c r="CU135" s="19"/>
      <c r="CV135" s="19"/>
      <c r="CW135" s="34"/>
      <c r="CX135" s="13"/>
      <c r="CY135" s="13"/>
      <c r="CZ135" s="19"/>
      <c r="DA135" s="34"/>
      <c r="DB135" s="13"/>
      <c r="DC135" s="13"/>
      <c r="DD135" s="13"/>
      <c r="DE135" s="13"/>
      <c r="DF135" s="34"/>
    </row>
    <row r="136" customFormat="false" ht="8.45" hidden="false" customHeight="true" outlineLevel="0" collapsed="false">
      <c r="A136" s="1" t="s">
        <v>324</v>
      </c>
      <c r="B136" s="55" t="n">
        <v>121</v>
      </c>
      <c r="C136" s="36" t="s">
        <v>325</v>
      </c>
      <c r="D136" s="37" t="n">
        <v>21</v>
      </c>
      <c r="E136" s="36" t="s">
        <v>326</v>
      </c>
      <c r="F136" s="36" t="s">
        <v>277</v>
      </c>
      <c r="G136" s="40" t="n">
        <v>571.9</v>
      </c>
      <c r="H136" s="39" t="n">
        <v>0.01</v>
      </c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0" t="n">
        <v>571.9</v>
      </c>
      <c r="BI136" s="40" t="n">
        <v>100</v>
      </c>
      <c r="BJ136" s="40" t="n">
        <v>100</v>
      </c>
      <c r="BK136" s="41"/>
      <c r="BL136" s="41"/>
      <c r="BM136" s="40" t="n">
        <v>100</v>
      </c>
      <c r="BN136" s="41"/>
      <c r="BO136" s="41"/>
      <c r="BP136" s="40" t="n">
        <v>100</v>
      </c>
      <c r="BQ136" s="41"/>
      <c r="BR136" s="41"/>
      <c r="BS136" s="40" t="n">
        <v>100</v>
      </c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0"/>
      <c r="CF136" s="41"/>
      <c r="CG136" s="41"/>
      <c r="CH136" s="40"/>
      <c r="CI136" s="41"/>
      <c r="CJ136" s="41"/>
      <c r="CK136" s="40"/>
      <c r="CL136" s="41"/>
      <c r="CM136" s="41"/>
      <c r="CN136" s="40"/>
      <c r="CO136" s="42"/>
      <c r="CP136" s="42"/>
      <c r="CQ136" s="43"/>
      <c r="CR136" s="44"/>
      <c r="CS136" s="44"/>
      <c r="CT136" s="43"/>
      <c r="CU136" s="44"/>
      <c r="CV136" s="44"/>
      <c r="CW136" s="43"/>
      <c r="CX136" s="42"/>
      <c r="CY136" s="42"/>
      <c r="CZ136" s="44"/>
      <c r="DA136" s="43"/>
      <c r="DB136" s="42"/>
      <c r="DC136" s="42"/>
      <c r="DD136" s="42"/>
      <c r="DE136" s="42"/>
      <c r="DF136" s="43"/>
    </row>
    <row r="137" customFormat="false" ht="8.45" hidden="false" customHeight="true" outlineLevel="0" collapsed="false">
      <c r="A137" s="1" t="s">
        <v>327</v>
      </c>
      <c r="B137" s="55" t="n">
        <v>122</v>
      </c>
      <c r="C137" s="36" t="s">
        <v>328</v>
      </c>
      <c r="D137" s="55" t="n">
        <v>93</v>
      </c>
      <c r="E137" s="36" t="s">
        <v>329</v>
      </c>
      <c r="F137" s="36" t="s">
        <v>330</v>
      </c>
      <c r="G137" s="38" t="n">
        <v>58947.16</v>
      </c>
      <c r="H137" s="39" t="n">
        <v>0.6</v>
      </c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38" t="n">
        <v>10197.86</v>
      </c>
      <c r="AT137" s="45" t="n">
        <v>17.3</v>
      </c>
      <c r="AU137" s="45" t="n">
        <v>17.3</v>
      </c>
      <c r="AV137" s="38" t="n">
        <v>21403.71</v>
      </c>
      <c r="AW137" s="45" t="n">
        <v>36.31</v>
      </c>
      <c r="AX137" s="45" t="n">
        <v>53.61</v>
      </c>
      <c r="AY137" s="38" t="n">
        <v>24150.65</v>
      </c>
      <c r="AZ137" s="45" t="n">
        <v>40.97</v>
      </c>
      <c r="BA137" s="45" t="n">
        <v>94.58</v>
      </c>
      <c r="BB137" s="50" t="n">
        <v>2228.2</v>
      </c>
      <c r="BC137" s="39" t="n">
        <v>3.78</v>
      </c>
      <c r="BD137" s="45" t="n">
        <v>98.36</v>
      </c>
      <c r="BE137" s="50" t="n">
        <v>966.73</v>
      </c>
      <c r="BF137" s="39" t="n">
        <v>1.64</v>
      </c>
      <c r="BG137" s="45" t="n">
        <v>100</v>
      </c>
      <c r="BH137" s="40"/>
      <c r="BI137" s="39"/>
      <c r="BJ137" s="40" t="n">
        <v>100</v>
      </c>
      <c r="BK137" s="41"/>
      <c r="BL137" s="41"/>
      <c r="BM137" s="40" t="n">
        <v>100</v>
      </c>
      <c r="BN137" s="41"/>
      <c r="BO137" s="41"/>
      <c r="BP137" s="40" t="n">
        <v>100</v>
      </c>
      <c r="BQ137" s="41"/>
      <c r="BR137" s="41"/>
      <c r="BS137" s="40" t="n">
        <v>100</v>
      </c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0"/>
      <c r="CF137" s="41"/>
      <c r="CG137" s="41"/>
      <c r="CH137" s="40"/>
      <c r="CI137" s="41"/>
      <c r="CJ137" s="41"/>
      <c r="CK137" s="40"/>
      <c r="CL137" s="41"/>
      <c r="CM137" s="41"/>
      <c r="CN137" s="40"/>
      <c r="CO137" s="42"/>
      <c r="CP137" s="42"/>
      <c r="CQ137" s="43"/>
      <c r="CR137" s="44"/>
      <c r="CS137" s="44"/>
      <c r="CT137" s="43"/>
      <c r="CU137" s="44"/>
      <c r="CV137" s="44"/>
      <c r="CW137" s="43"/>
      <c r="CX137" s="42"/>
      <c r="CY137" s="42"/>
      <c r="CZ137" s="44"/>
      <c r="DA137" s="43"/>
      <c r="DB137" s="42"/>
      <c r="DC137" s="42"/>
      <c r="DD137" s="42"/>
      <c r="DE137" s="42"/>
      <c r="DF137" s="43"/>
    </row>
    <row r="138" customFormat="false" ht="8.45" hidden="false" customHeight="true" outlineLevel="0" collapsed="false">
      <c r="A138" s="1" t="s">
        <v>331</v>
      </c>
      <c r="B138" s="55" t="n">
        <v>123</v>
      </c>
      <c r="C138" s="36" t="s">
        <v>332</v>
      </c>
      <c r="D138" s="37" t="n">
        <v>63</v>
      </c>
      <c r="E138" s="36" t="s">
        <v>245</v>
      </c>
      <c r="F138" s="36" t="s">
        <v>277</v>
      </c>
      <c r="G138" s="50" t="n">
        <v>5079.5</v>
      </c>
      <c r="H138" s="39" t="n">
        <v>0.05</v>
      </c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50"/>
      <c r="AT138" s="45"/>
      <c r="AU138" s="45"/>
      <c r="AV138" s="50"/>
      <c r="AW138" s="45"/>
      <c r="AX138" s="45"/>
      <c r="AY138" s="50"/>
      <c r="AZ138" s="45"/>
      <c r="BA138" s="40"/>
      <c r="BB138" s="41" t="n">
        <v>313.91</v>
      </c>
      <c r="BC138" s="41" t="n">
        <v>6.18</v>
      </c>
      <c r="BD138" s="40" t="n">
        <v>6.18</v>
      </c>
      <c r="BE138" s="41" t="n">
        <v>2259.36</v>
      </c>
      <c r="BF138" s="41" t="n">
        <v>44.48</v>
      </c>
      <c r="BG138" s="40" t="n">
        <v>50.66</v>
      </c>
      <c r="BH138" s="41" t="n">
        <v>2506.23</v>
      </c>
      <c r="BI138" s="41" t="n">
        <v>49.34</v>
      </c>
      <c r="BJ138" s="40" t="n">
        <v>100</v>
      </c>
      <c r="BK138" s="41"/>
      <c r="BL138" s="41"/>
      <c r="BM138" s="40" t="n">
        <v>100</v>
      </c>
      <c r="BN138" s="41"/>
      <c r="BO138" s="41"/>
      <c r="BP138" s="40" t="n">
        <v>100</v>
      </c>
      <c r="BQ138" s="41"/>
      <c r="BR138" s="41"/>
      <c r="BS138" s="40" t="n">
        <v>100</v>
      </c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0"/>
      <c r="CF138" s="41"/>
      <c r="CG138" s="41"/>
      <c r="CH138" s="40"/>
      <c r="CI138" s="41"/>
      <c r="CJ138" s="41"/>
      <c r="CK138" s="40"/>
      <c r="CL138" s="41"/>
      <c r="CM138" s="41"/>
      <c r="CN138" s="40"/>
      <c r="CO138" s="42"/>
      <c r="CP138" s="42"/>
      <c r="CQ138" s="43"/>
      <c r="CR138" s="44"/>
      <c r="CS138" s="44"/>
      <c r="CT138" s="43"/>
      <c r="CU138" s="44"/>
      <c r="CV138" s="44"/>
      <c r="CW138" s="43"/>
      <c r="CX138" s="42"/>
      <c r="CY138" s="42"/>
      <c r="CZ138" s="44"/>
      <c r="DA138" s="43"/>
      <c r="DB138" s="42"/>
      <c r="DC138" s="42"/>
      <c r="DD138" s="42"/>
      <c r="DE138" s="42"/>
      <c r="DF138" s="43"/>
    </row>
    <row r="139" customFormat="false" ht="8.45" hidden="false" customHeight="true" outlineLevel="0" collapsed="false">
      <c r="A139" s="1" t="s">
        <v>333</v>
      </c>
      <c r="B139" s="22" t="n">
        <v>124</v>
      </c>
      <c r="C139" s="21" t="s">
        <v>334</v>
      </c>
      <c r="D139" s="22" t="n">
        <v>272</v>
      </c>
      <c r="E139" s="21" t="s">
        <v>227</v>
      </c>
      <c r="F139" s="21" t="s">
        <v>335</v>
      </c>
      <c r="G139" s="26" t="n">
        <v>35157.99</v>
      </c>
      <c r="H139" s="24" t="n">
        <v>0.36</v>
      </c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27" t="n">
        <v>2746.7</v>
      </c>
      <c r="AB139" s="24" t="n">
        <v>7.81</v>
      </c>
      <c r="AC139" s="24" t="n">
        <v>7.81</v>
      </c>
      <c r="AD139" s="27" t="n">
        <v>3905.18</v>
      </c>
      <c r="AE139" s="25" t="n">
        <v>11.11</v>
      </c>
      <c r="AF139" s="25" t="n">
        <v>18.92</v>
      </c>
      <c r="AG139" s="27" t="n">
        <v>8790.46</v>
      </c>
      <c r="AH139" s="25" t="n">
        <v>25</v>
      </c>
      <c r="AI139" s="25" t="n">
        <v>43.92</v>
      </c>
      <c r="AJ139" s="18"/>
      <c r="AK139" s="18"/>
      <c r="AL139" s="25" t="n">
        <v>43.92</v>
      </c>
      <c r="AM139" s="18"/>
      <c r="AN139" s="18"/>
      <c r="AO139" s="25" t="n">
        <v>43.92</v>
      </c>
      <c r="AP139" s="18"/>
      <c r="AQ139" s="18"/>
      <c r="AR139" s="25" t="n">
        <v>43.92</v>
      </c>
      <c r="AS139" s="18"/>
      <c r="AT139" s="18"/>
      <c r="AU139" s="25" t="n">
        <v>43.92</v>
      </c>
      <c r="AV139" s="26" t="n">
        <v>12695.63</v>
      </c>
      <c r="AW139" s="25" t="n">
        <v>36.11</v>
      </c>
      <c r="AX139" s="25" t="n">
        <v>80.03</v>
      </c>
      <c r="AY139" s="18"/>
      <c r="AZ139" s="18"/>
      <c r="BA139" s="25" t="n">
        <v>80.03</v>
      </c>
      <c r="BB139" s="18"/>
      <c r="BC139" s="18"/>
      <c r="BD139" s="25" t="n">
        <v>80.03</v>
      </c>
      <c r="BE139" s="18"/>
      <c r="BF139" s="18"/>
      <c r="BG139" s="25" t="n">
        <v>80.03</v>
      </c>
      <c r="BH139" s="18"/>
      <c r="BI139" s="18"/>
      <c r="BJ139" s="25" t="n">
        <v>80.03</v>
      </c>
      <c r="BK139" s="27" t="n">
        <v>6537.74</v>
      </c>
      <c r="BL139" s="25" t="n">
        <v>18.6</v>
      </c>
      <c r="BM139" s="25" t="n">
        <v>98.63</v>
      </c>
      <c r="BN139" s="28" t="n">
        <v>482.28</v>
      </c>
      <c r="BO139" s="24" t="n">
        <v>1.37</v>
      </c>
      <c r="BP139" s="28" t="n">
        <v>100</v>
      </c>
      <c r="BQ139" s="18"/>
      <c r="BR139" s="18"/>
      <c r="BS139" s="28" t="n">
        <v>100</v>
      </c>
      <c r="BT139" s="18"/>
      <c r="BU139" s="18"/>
      <c r="BV139" s="18"/>
      <c r="BW139" s="18"/>
      <c r="BX139" s="18"/>
      <c r="BY139" s="18"/>
      <c r="BZ139" s="18"/>
      <c r="CA139" s="18"/>
      <c r="CB139" s="18"/>
      <c r="CC139" s="41"/>
      <c r="CD139" s="41"/>
      <c r="CE139" s="40"/>
      <c r="CF139" s="41"/>
      <c r="CG139" s="41"/>
      <c r="CH139" s="40"/>
      <c r="CI139" s="41"/>
      <c r="CJ139" s="41"/>
      <c r="CK139" s="40"/>
      <c r="CL139" s="41"/>
      <c r="CM139" s="41"/>
      <c r="CN139" s="40"/>
      <c r="CO139" s="42"/>
      <c r="CP139" s="42"/>
      <c r="CQ139" s="43"/>
      <c r="CR139" s="44"/>
      <c r="CS139" s="44"/>
      <c r="CT139" s="43"/>
      <c r="CU139" s="44"/>
      <c r="CV139" s="44"/>
      <c r="CW139" s="43"/>
      <c r="CX139" s="42"/>
      <c r="CY139" s="42"/>
      <c r="CZ139" s="44"/>
      <c r="DA139" s="43"/>
      <c r="DB139" s="42"/>
      <c r="DC139" s="42"/>
      <c r="DD139" s="42"/>
      <c r="DE139" s="42"/>
      <c r="DF139" s="43"/>
    </row>
    <row r="140" customFormat="false" ht="8.45" hidden="false" customHeight="true" outlineLevel="0" collapsed="false">
      <c r="A140" s="1" t="s">
        <v>336</v>
      </c>
      <c r="B140" s="55" t="n">
        <v>125</v>
      </c>
      <c r="C140" s="36" t="s">
        <v>337</v>
      </c>
      <c r="D140" s="37" t="n">
        <v>23</v>
      </c>
      <c r="E140" s="36" t="s">
        <v>58</v>
      </c>
      <c r="F140" s="36" t="s">
        <v>335</v>
      </c>
      <c r="G140" s="50" t="n">
        <v>7020.02</v>
      </c>
      <c r="H140" s="39" t="n">
        <v>0.07</v>
      </c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50" t="n">
        <v>6537.74</v>
      </c>
      <c r="BL140" s="45" t="n">
        <v>93.13</v>
      </c>
      <c r="BM140" s="45" t="n">
        <v>93.13</v>
      </c>
      <c r="BN140" s="40" t="n">
        <v>482.28</v>
      </c>
      <c r="BO140" s="39" t="n">
        <v>6.87</v>
      </c>
      <c r="BP140" s="40" t="n">
        <v>100</v>
      </c>
      <c r="BQ140" s="41"/>
      <c r="BR140" s="41"/>
      <c r="BS140" s="40" t="n">
        <v>100</v>
      </c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0"/>
      <c r="CF140" s="41"/>
      <c r="CG140" s="41"/>
      <c r="CH140" s="40"/>
      <c r="CI140" s="41"/>
      <c r="CJ140" s="41"/>
      <c r="CK140" s="40"/>
      <c r="CL140" s="41"/>
      <c r="CM140" s="41"/>
      <c r="CN140" s="40"/>
      <c r="CO140" s="42"/>
      <c r="CP140" s="42"/>
      <c r="CQ140" s="43"/>
      <c r="CR140" s="44"/>
      <c r="CS140" s="44"/>
      <c r="CT140" s="43"/>
      <c r="CU140" s="44"/>
      <c r="CV140" s="44"/>
      <c r="CW140" s="43"/>
      <c r="CX140" s="42"/>
      <c r="CY140" s="42"/>
      <c r="CZ140" s="44"/>
      <c r="DA140" s="43"/>
      <c r="DB140" s="42"/>
      <c r="DC140" s="42"/>
      <c r="DD140" s="42"/>
      <c r="DE140" s="42"/>
      <c r="DF140" s="43"/>
    </row>
    <row r="141" customFormat="false" ht="16.9" hidden="false" customHeight="true" outlineLevel="0" collapsed="false">
      <c r="A141" s="1" t="s">
        <v>338</v>
      </c>
      <c r="B141" s="55" t="n">
        <v>126</v>
      </c>
      <c r="C141" s="36" t="s">
        <v>339</v>
      </c>
      <c r="D141" s="37" t="n">
        <v>10</v>
      </c>
      <c r="E141" s="36" t="s">
        <v>227</v>
      </c>
      <c r="F141" s="36" t="s">
        <v>289</v>
      </c>
      <c r="G141" s="50" t="n">
        <v>2746.7</v>
      </c>
      <c r="H141" s="39" t="n">
        <v>0.03</v>
      </c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50" t="n">
        <v>2746.7</v>
      </c>
      <c r="AB141" s="40" t="n">
        <v>100</v>
      </c>
      <c r="AC141" s="40" t="n">
        <v>100</v>
      </c>
      <c r="AD141" s="41"/>
      <c r="AE141" s="41"/>
      <c r="AF141" s="40" t="n">
        <v>100</v>
      </c>
      <c r="AG141" s="41"/>
      <c r="AH141" s="41"/>
      <c r="AI141" s="40" t="n">
        <v>100</v>
      </c>
      <c r="AJ141" s="41"/>
      <c r="AK141" s="41"/>
      <c r="AL141" s="40" t="n">
        <v>100</v>
      </c>
      <c r="AM141" s="41"/>
      <c r="AN141" s="41"/>
      <c r="AO141" s="40" t="n">
        <v>100</v>
      </c>
      <c r="AP141" s="41"/>
      <c r="AQ141" s="41"/>
      <c r="AR141" s="40" t="n">
        <v>100</v>
      </c>
      <c r="AS141" s="41"/>
      <c r="AT141" s="41"/>
      <c r="AU141" s="40" t="n">
        <v>100</v>
      </c>
      <c r="AV141" s="41"/>
      <c r="AW141" s="41"/>
      <c r="AX141" s="40" t="n">
        <v>100</v>
      </c>
      <c r="AY141" s="41"/>
      <c r="AZ141" s="41"/>
      <c r="BA141" s="40" t="n">
        <v>100</v>
      </c>
      <c r="BB141" s="41"/>
      <c r="BC141" s="41"/>
      <c r="BD141" s="40" t="n">
        <v>100</v>
      </c>
      <c r="BE141" s="41"/>
      <c r="BF141" s="41"/>
      <c r="BG141" s="40" t="n">
        <v>100</v>
      </c>
      <c r="BH141" s="41"/>
      <c r="BI141" s="41"/>
      <c r="BJ141" s="40" t="n">
        <v>100</v>
      </c>
      <c r="BK141" s="41"/>
      <c r="BL141" s="41"/>
      <c r="BM141" s="40" t="n">
        <v>100</v>
      </c>
      <c r="BN141" s="41"/>
      <c r="BO141" s="41"/>
      <c r="BP141" s="40" t="n">
        <v>100</v>
      </c>
      <c r="BQ141" s="41"/>
      <c r="BR141" s="41"/>
      <c r="BS141" s="40" t="n">
        <v>100</v>
      </c>
      <c r="BT141" s="41"/>
      <c r="BU141" s="41"/>
      <c r="BV141" s="41"/>
      <c r="BW141" s="41"/>
      <c r="BX141" s="41"/>
      <c r="BY141" s="41"/>
      <c r="BZ141" s="41"/>
      <c r="CA141" s="41"/>
      <c r="CB141" s="41"/>
      <c r="CC141" s="18"/>
      <c r="CD141" s="18"/>
      <c r="CE141" s="28"/>
      <c r="CF141" s="18"/>
      <c r="CG141" s="18"/>
      <c r="CH141" s="28"/>
      <c r="CI141" s="18"/>
      <c r="CJ141" s="18"/>
      <c r="CK141" s="28"/>
      <c r="CL141" s="18"/>
      <c r="CM141" s="18"/>
      <c r="CN141" s="28"/>
      <c r="CO141" s="13"/>
      <c r="CP141" s="13"/>
      <c r="CQ141" s="34"/>
      <c r="CR141" s="19"/>
      <c r="CS141" s="19"/>
      <c r="CT141" s="34"/>
      <c r="CU141" s="19"/>
      <c r="CV141" s="19"/>
      <c r="CW141" s="34"/>
      <c r="CX141" s="13"/>
      <c r="CY141" s="13"/>
      <c r="CZ141" s="19"/>
      <c r="DA141" s="34"/>
      <c r="DB141" s="13"/>
      <c r="DC141" s="13"/>
      <c r="DD141" s="13"/>
      <c r="DE141" s="13"/>
      <c r="DF141" s="34"/>
    </row>
    <row r="142" customFormat="false" ht="8.45" hidden="false" customHeight="true" outlineLevel="0" collapsed="false">
      <c r="A142" s="1" t="s">
        <v>340</v>
      </c>
      <c r="B142" s="55" t="n">
        <v>127</v>
      </c>
      <c r="C142" s="36" t="s">
        <v>341</v>
      </c>
      <c r="D142" s="55" t="n">
        <v>132</v>
      </c>
      <c r="E142" s="36" t="s">
        <v>319</v>
      </c>
      <c r="F142" s="36" t="s">
        <v>297</v>
      </c>
      <c r="G142" s="38" t="n">
        <v>25391.27</v>
      </c>
      <c r="H142" s="39" t="n">
        <v>0.26</v>
      </c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50" t="n">
        <v>3905.18</v>
      </c>
      <c r="AE142" s="45" t="n">
        <v>15.38</v>
      </c>
      <c r="AF142" s="45" t="n">
        <v>15.38</v>
      </c>
      <c r="AG142" s="50" t="n">
        <v>8790.46</v>
      </c>
      <c r="AH142" s="45" t="n">
        <v>34.62</v>
      </c>
      <c r="AI142" s="45" t="n">
        <v>50</v>
      </c>
      <c r="AJ142" s="41"/>
      <c r="AK142" s="41"/>
      <c r="AL142" s="45" t="n">
        <v>50</v>
      </c>
      <c r="AM142" s="41"/>
      <c r="AN142" s="41"/>
      <c r="AO142" s="45" t="n">
        <v>50</v>
      </c>
      <c r="AP142" s="41"/>
      <c r="AQ142" s="41"/>
      <c r="AR142" s="45" t="n">
        <v>50</v>
      </c>
      <c r="AS142" s="41"/>
      <c r="AT142" s="41"/>
      <c r="AU142" s="45" t="n">
        <v>50</v>
      </c>
      <c r="AV142" s="38" t="n">
        <v>12695.63</v>
      </c>
      <c r="AW142" s="45" t="n">
        <v>50</v>
      </c>
      <c r="AX142" s="40" t="n">
        <v>100</v>
      </c>
      <c r="AY142" s="41"/>
      <c r="AZ142" s="41"/>
      <c r="BA142" s="40" t="n">
        <v>100</v>
      </c>
      <c r="BB142" s="41"/>
      <c r="BC142" s="41"/>
      <c r="BD142" s="40" t="n">
        <v>100</v>
      </c>
      <c r="BE142" s="41"/>
      <c r="BF142" s="41"/>
      <c r="BG142" s="40" t="n">
        <v>100</v>
      </c>
      <c r="BH142" s="41"/>
      <c r="BI142" s="41"/>
      <c r="BJ142" s="40" t="n">
        <v>100</v>
      </c>
      <c r="BK142" s="41"/>
      <c r="BL142" s="41"/>
      <c r="BM142" s="40" t="n">
        <v>100</v>
      </c>
      <c r="BN142" s="41"/>
      <c r="BO142" s="41"/>
      <c r="BP142" s="40" t="n">
        <v>100</v>
      </c>
      <c r="BQ142" s="41"/>
      <c r="BR142" s="41"/>
      <c r="BS142" s="40" t="n">
        <v>100</v>
      </c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0"/>
      <c r="CF142" s="41"/>
      <c r="CG142" s="41"/>
      <c r="CH142" s="40"/>
      <c r="CI142" s="41"/>
      <c r="CJ142" s="41"/>
      <c r="CK142" s="40"/>
      <c r="CL142" s="41"/>
      <c r="CM142" s="41"/>
      <c r="CN142" s="40"/>
      <c r="CO142" s="42"/>
      <c r="CP142" s="42"/>
      <c r="CQ142" s="43"/>
      <c r="CR142" s="44"/>
      <c r="CS142" s="44"/>
      <c r="CT142" s="43"/>
      <c r="CU142" s="44"/>
      <c r="CV142" s="44"/>
      <c r="CW142" s="43"/>
      <c r="CX142" s="42"/>
      <c r="CY142" s="42"/>
      <c r="CZ142" s="44"/>
      <c r="DA142" s="43"/>
      <c r="DB142" s="42"/>
      <c r="DC142" s="42"/>
      <c r="DD142" s="42"/>
      <c r="DE142" s="42"/>
      <c r="DF142" s="43"/>
    </row>
    <row r="143" customFormat="false" ht="16.9" hidden="false" customHeight="true" outlineLevel="0" collapsed="false">
      <c r="A143" s="1" t="s">
        <v>342</v>
      </c>
      <c r="B143" s="22" t="n">
        <v>128</v>
      </c>
      <c r="C143" s="21" t="s">
        <v>343</v>
      </c>
      <c r="D143" s="22" t="n">
        <v>115</v>
      </c>
      <c r="E143" s="21" t="s">
        <v>292</v>
      </c>
      <c r="F143" s="21" t="s">
        <v>344</v>
      </c>
      <c r="G143" s="23" t="n">
        <v>188107.82</v>
      </c>
      <c r="H143" s="24" t="n">
        <v>1.92</v>
      </c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27" t="n">
        <v>27318.15</v>
      </c>
      <c r="AZ143" s="24" t="n">
        <v>14.52</v>
      </c>
      <c r="BA143" s="24" t="n">
        <v>14.52</v>
      </c>
      <c r="BB143" s="26" t="n">
        <v>61373.99</v>
      </c>
      <c r="BC143" s="24" t="n">
        <v>32.63</v>
      </c>
      <c r="BD143" s="24" t="n">
        <v>47.15</v>
      </c>
      <c r="BE143" s="26" t="n">
        <v>69756.44</v>
      </c>
      <c r="BF143" s="25" t="n">
        <v>37.08</v>
      </c>
      <c r="BG143" s="25" t="n">
        <v>84.23</v>
      </c>
      <c r="BH143" s="26" t="n">
        <v>20765.18</v>
      </c>
      <c r="BI143" s="25" t="n">
        <v>11.04</v>
      </c>
      <c r="BJ143" s="25" t="n">
        <v>95.27</v>
      </c>
      <c r="BK143" s="26" t="n">
        <v>7901.79</v>
      </c>
      <c r="BL143" s="25" t="n">
        <v>4.2</v>
      </c>
      <c r="BM143" s="25" t="n">
        <v>99.47</v>
      </c>
      <c r="BN143" s="27" t="n">
        <v>992.26</v>
      </c>
      <c r="BO143" s="24" t="n">
        <v>0.53</v>
      </c>
      <c r="BP143" s="28" t="n">
        <v>100</v>
      </c>
      <c r="BQ143" s="18"/>
      <c r="BR143" s="18"/>
      <c r="BS143" s="28" t="n">
        <v>100</v>
      </c>
      <c r="BT143" s="18"/>
      <c r="BU143" s="18"/>
      <c r="BV143" s="18"/>
      <c r="BW143" s="18"/>
      <c r="BX143" s="18"/>
      <c r="BY143" s="18"/>
      <c r="BZ143" s="18"/>
      <c r="CA143" s="18"/>
      <c r="CB143" s="18"/>
      <c r="CC143" s="41"/>
      <c r="CD143" s="41"/>
      <c r="CE143" s="40"/>
      <c r="CF143" s="41"/>
      <c r="CG143" s="41"/>
      <c r="CH143" s="40"/>
      <c r="CI143" s="41"/>
      <c r="CJ143" s="41"/>
      <c r="CK143" s="40"/>
      <c r="CL143" s="41"/>
      <c r="CM143" s="41"/>
      <c r="CN143" s="40"/>
      <c r="CO143" s="42"/>
      <c r="CP143" s="42"/>
      <c r="CQ143" s="43"/>
      <c r="CR143" s="44"/>
      <c r="CS143" s="44"/>
      <c r="CT143" s="43"/>
      <c r="CU143" s="44"/>
      <c r="CV143" s="44"/>
      <c r="CW143" s="43"/>
      <c r="CX143" s="42"/>
      <c r="CY143" s="42"/>
      <c r="CZ143" s="44"/>
      <c r="DA143" s="43"/>
      <c r="DB143" s="42"/>
      <c r="DC143" s="42"/>
      <c r="DD143" s="42"/>
      <c r="DE143" s="42"/>
      <c r="DF143" s="43"/>
    </row>
    <row r="144" customFormat="false" ht="16.9" hidden="false" customHeight="true" outlineLevel="0" collapsed="false">
      <c r="A144" s="1" t="s">
        <v>345</v>
      </c>
      <c r="B144" s="22" t="n">
        <v>129</v>
      </c>
      <c r="C144" s="21" t="s">
        <v>346</v>
      </c>
      <c r="D144" s="22" t="n">
        <v>112</v>
      </c>
      <c r="E144" s="21" t="s">
        <v>292</v>
      </c>
      <c r="F144" s="21" t="s">
        <v>347</v>
      </c>
      <c r="G144" s="23" t="n">
        <v>163936.64</v>
      </c>
      <c r="H144" s="24" t="n">
        <v>1.67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27" t="n">
        <v>23555.52</v>
      </c>
      <c r="AZ144" s="24" t="n">
        <v>14.37</v>
      </c>
      <c r="BA144" s="24" t="n">
        <v>14.37</v>
      </c>
      <c r="BB144" s="26" t="n">
        <v>59511.46</v>
      </c>
      <c r="BC144" s="24" t="n">
        <v>36.3</v>
      </c>
      <c r="BD144" s="24" t="n">
        <v>50.67</v>
      </c>
      <c r="BE144" s="26" t="n">
        <v>60508.02</v>
      </c>
      <c r="BF144" s="25" t="n">
        <v>36.91</v>
      </c>
      <c r="BG144" s="25" t="n">
        <v>87.58</v>
      </c>
      <c r="BH144" s="26" t="n">
        <v>15188.05</v>
      </c>
      <c r="BI144" s="25" t="n">
        <v>9.26</v>
      </c>
      <c r="BJ144" s="25" t="n">
        <v>96.84</v>
      </c>
      <c r="BK144" s="26" t="n">
        <v>4420.87</v>
      </c>
      <c r="BL144" s="25" t="n">
        <v>2.7</v>
      </c>
      <c r="BM144" s="25" t="n">
        <v>99.54</v>
      </c>
      <c r="BN144" s="28" t="n">
        <v>752.71</v>
      </c>
      <c r="BO144" s="24" t="n">
        <v>0.46</v>
      </c>
      <c r="BP144" s="28" t="n">
        <v>100</v>
      </c>
      <c r="BQ144" s="18"/>
      <c r="BR144" s="18"/>
      <c r="BS144" s="28" t="n">
        <v>100</v>
      </c>
      <c r="BT144" s="18"/>
      <c r="BU144" s="18"/>
      <c r="BV144" s="18"/>
      <c r="BW144" s="18"/>
      <c r="BX144" s="18"/>
      <c r="BY144" s="18"/>
      <c r="BZ144" s="18"/>
      <c r="CA144" s="18"/>
      <c r="CB144" s="18"/>
      <c r="CC144" s="41"/>
      <c r="CD144" s="41"/>
      <c r="CE144" s="40"/>
      <c r="CF144" s="41"/>
      <c r="CG144" s="41"/>
      <c r="CH144" s="40"/>
      <c r="CI144" s="41"/>
      <c r="CJ144" s="41"/>
      <c r="CK144" s="40"/>
      <c r="CL144" s="41"/>
      <c r="CM144" s="41"/>
      <c r="CN144" s="40"/>
      <c r="CO144" s="42"/>
      <c r="CP144" s="42"/>
      <c r="CQ144" s="43"/>
      <c r="CR144" s="44"/>
      <c r="CS144" s="44"/>
      <c r="CT144" s="43"/>
      <c r="CU144" s="44"/>
      <c r="CV144" s="44"/>
      <c r="CW144" s="43"/>
      <c r="CX144" s="42"/>
      <c r="CY144" s="42"/>
      <c r="CZ144" s="44"/>
      <c r="DA144" s="43"/>
      <c r="DB144" s="42"/>
      <c r="DC144" s="42"/>
      <c r="DD144" s="42"/>
      <c r="DE144" s="42"/>
      <c r="DF144" s="43"/>
    </row>
    <row r="145" customFormat="false" ht="8.45" hidden="false" customHeight="true" outlineLevel="0" collapsed="false">
      <c r="A145" s="1" t="s">
        <v>348</v>
      </c>
      <c r="B145" s="55" t="n">
        <v>130</v>
      </c>
      <c r="C145" s="36" t="s">
        <v>349</v>
      </c>
      <c r="D145" s="37" t="n">
        <v>84</v>
      </c>
      <c r="E145" s="36" t="s">
        <v>292</v>
      </c>
      <c r="F145" s="36" t="s">
        <v>277</v>
      </c>
      <c r="G145" s="38" t="n">
        <v>46159.35</v>
      </c>
      <c r="H145" s="39" t="n">
        <v>0.47</v>
      </c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 t="n">
        <v>15038.72</v>
      </c>
      <c r="AZ145" s="41" t="n">
        <v>32.58</v>
      </c>
      <c r="BA145" s="41" t="n">
        <v>32.58</v>
      </c>
      <c r="BB145" s="50" t="n">
        <v>4699.02</v>
      </c>
      <c r="BC145" s="45" t="n">
        <v>10.18</v>
      </c>
      <c r="BD145" s="45" t="n">
        <v>42.76</v>
      </c>
      <c r="BE145" s="38" t="n">
        <v>18436.04</v>
      </c>
      <c r="BF145" s="45" t="n">
        <v>39.94</v>
      </c>
      <c r="BG145" s="45" t="n">
        <v>82.7</v>
      </c>
      <c r="BH145" s="50" t="n">
        <v>7985.57</v>
      </c>
      <c r="BI145" s="45" t="n">
        <v>17.3</v>
      </c>
      <c r="BJ145" s="45" t="n">
        <v>100</v>
      </c>
      <c r="BK145" s="45"/>
      <c r="BL145" s="39"/>
      <c r="BM145" s="40" t="n">
        <v>100</v>
      </c>
      <c r="BN145" s="41"/>
      <c r="BO145" s="41"/>
      <c r="BP145" s="40" t="n">
        <v>100</v>
      </c>
      <c r="BQ145" s="41"/>
      <c r="BR145" s="41"/>
      <c r="BS145" s="40" t="n">
        <v>100</v>
      </c>
      <c r="BT145" s="41"/>
      <c r="BU145" s="41"/>
      <c r="BV145" s="41"/>
      <c r="BW145" s="41"/>
      <c r="BX145" s="41"/>
      <c r="BY145" s="41"/>
      <c r="BZ145" s="41"/>
      <c r="CA145" s="41"/>
      <c r="CB145" s="41"/>
      <c r="CC145" s="18"/>
      <c r="CD145" s="18"/>
      <c r="CE145" s="28"/>
      <c r="CF145" s="18"/>
      <c r="CG145" s="18"/>
      <c r="CH145" s="28"/>
      <c r="CI145" s="18"/>
      <c r="CJ145" s="18"/>
      <c r="CK145" s="28"/>
      <c r="CL145" s="18"/>
      <c r="CM145" s="18"/>
      <c r="CN145" s="28"/>
      <c r="CO145" s="13"/>
      <c r="CP145" s="13"/>
      <c r="CQ145" s="34"/>
      <c r="CR145" s="19"/>
      <c r="CS145" s="19"/>
      <c r="CT145" s="34"/>
      <c r="CU145" s="19"/>
      <c r="CV145" s="19"/>
      <c r="CW145" s="34"/>
      <c r="CX145" s="13"/>
      <c r="CY145" s="13"/>
      <c r="CZ145" s="19"/>
      <c r="DA145" s="34"/>
      <c r="DB145" s="13"/>
      <c r="DC145" s="13"/>
      <c r="DD145" s="13"/>
      <c r="DE145" s="13"/>
      <c r="DF145" s="34"/>
    </row>
    <row r="146" customFormat="false" ht="8.45" hidden="false" customHeight="true" outlineLevel="0" collapsed="false">
      <c r="A146" s="1" t="s">
        <v>350</v>
      </c>
      <c r="B146" s="55" t="n">
        <v>131</v>
      </c>
      <c r="C146" s="36" t="s">
        <v>351</v>
      </c>
      <c r="D146" s="37" t="n">
        <v>27</v>
      </c>
      <c r="E146" s="36" t="s">
        <v>352</v>
      </c>
      <c r="F146" s="36" t="s">
        <v>347</v>
      </c>
      <c r="G146" s="50" t="n">
        <v>5024.29</v>
      </c>
      <c r="H146" s="39" t="n">
        <v>0.05</v>
      </c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50" t="n">
        <v>4420.87</v>
      </c>
      <c r="BL146" s="45" t="n">
        <v>87.99</v>
      </c>
      <c r="BM146" s="45" t="n">
        <v>87.99</v>
      </c>
      <c r="BN146" s="40" t="n">
        <v>603.42</v>
      </c>
      <c r="BO146" s="45" t="n">
        <v>12.01</v>
      </c>
      <c r="BP146" s="40" t="n">
        <v>100</v>
      </c>
      <c r="BQ146" s="41"/>
      <c r="BR146" s="41"/>
      <c r="BS146" s="40" t="n">
        <v>100</v>
      </c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0"/>
      <c r="CF146" s="41"/>
      <c r="CG146" s="41"/>
      <c r="CH146" s="40"/>
      <c r="CI146" s="41"/>
      <c r="CJ146" s="41"/>
      <c r="CK146" s="40"/>
      <c r="CL146" s="41"/>
      <c r="CM146" s="41"/>
      <c r="CN146" s="40"/>
      <c r="CO146" s="42"/>
      <c r="CP146" s="42"/>
      <c r="CQ146" s="43"/>
      <c r="CR146" s="44"/>
      <c r="CS146" s="44"/>
      <c r="CT146" s="43"/>
      <c r="CU146" s="44"/>
      <c r="CV146" s="44"/>
      <c r="CW146" s="43"/>
      <c r="CX146" s="42"/>
      <c r="CY146" s="42"/>
      <c r="CZ146" s="44"/>
      <c r="DA146" s="43"/>
      <c r="DB146" s="42"/>
      <c r="DC146" s="42"/>
      <c r="DD146" s="42"/>
      <c r="DE146" s="42"/>
      <c r="DF146" s="43"/>
    </row>
    <row r="147" customFormat="false" ht="8.45" hidden="false" customHeight="true" outlineLevel="0" collapsed="false">
      <c r="A147" s="1" t="s">
        <v>353</v>
      </c>
      <c r="B147" s="55" t="n">
        <v>132</v>
      </c>
      <c r="C147" s="36" t="s">
        <v>354</v>
      </c>
      <c r="D147" s="37" t="n">
        <v>43</v>
      </c>
      <c r="E147" s="36" t="s">
        <v>274</v>
      </c>
      <c r="F147" s="36" t="s">
        <v>355</v>
      </c>
      <c r="G147" s="50" t="n">
        <v>5207.73</v>
      </c>
      <c r="H147" s="39" t="n">
        <v>0.05</v>
      </c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50" t="n">
        <v>975.93</v>
      </c>
      <c r="AZ147" s="45" t="n">
        <v>18.74</v>
      </c>
      <c r="BA147" s="45" t="n">
        <v>18.74</v>
      </c>
      <c r="BB147" s="50" t="n">
        <v>3207.96</v>
      </c>
      <c r="BC147" s="45" t="n">
        <v>61.6</v>
      </c>
      <c r="BD147" s="45" t="n">
        <v>80.34</v>
      </c>
      <c r="BE147" s="40" t="n">
        <v>1023.84</v>
      </c>
      <c r="BF147" s="45" t="n">
        <v>19.66</v>
      </c>
      <c r="BG147" s="40" t="n">
        <v>100</v>
      </c>
      <c r="BH147" s="41"/>
      <c r="BI147" s="41"/>
      <c r="BJ147" s="40" t="n">
        <v>100</v>
      </c>
      <c r="BK147" s="41"/>
      <c r="BL147" s="41"/>
      <c r="BM147" s="40" t="n">
        <v>100</v>
      </c>
      <c r="BN147" s="41"/>
      <c r="BO147" s="41"/>
      <c r="BP147" s="40" t="n">
        <v>100</v>
      </c>
      <c r="BQ147" s="41"/>
      <c r="BR147" s="41"/>
      <c r="BS147" s="40" t="n">
        <v>100</v>
      </c>
      <c r="BT147" s="41"/>
      <c r="BU147" s="41"/>
      <c r="BV147" s="41"/>
      <c r="BW147" s="41"/>
      <c r="BX147" s="41"/>
      <c r="BY147" s="41"/>
      <c r="BZ147" s="41"/>
      <c r="CA147" s="41"/>
      <c r="CB147" s="41"/>
      <c r="CC147" s="18"/>
      <c r="CD147" s="18"/>
      <c r="CE147" s="28"/>
      <c r="CF147" s="18"/>
      <c r="CG147" s="18"/>
      <c r="CH147" s="28"/>
      <c r="CI147" s="18"/>
      <c r="CJ147" s="18"/>
      <c r="CK147" s="28"/>
      <c r="CL147" s="18"/>
      <c r="CM147" s="18"/>
      <c r="CN147" s="28"/>
      <c r="CO147" s="13"/>
      <c r="CP147" s="13"/>
      <c r="CQ147" s="34"/>
      <c r="CR147" s="19"/>
      <c r="CS147" s="19"/>
      <c r="CT147" s="34"/>
      <c r="CU147" s="19"/>
      <c r="CV147" s="19"/>
      <c r="CW147" s="34"/>
      <c r="CX147" s="13"/>
      <c r="CY147" s="13"/>
      <c r="CZ147" s="19"/>
      <c r="DA147" s="34"/>
      <c r="DB147" s="13"/>
      <c r="DC147" s="13"/>
      <c r="DD147" s="13"/>
      <c r="DE147" s="13"/>
      <c r="DF147" s="34"/>
    </row>
    <row r="148" customFormat="false" ht="8.45" hidden="false" customHeight="true" outlineLevel="0" collapsed="false">
      <c r="A148" s="1" t="s">
        <v>356</v>
      </c>
      <c r="B148" s="55" t="n">
        <v>133</v>
      </c>
      <c r="C148" s="36" t="s">
        <v>357</v>
      </c>
      <c r="D148" s="37" t="n">
        <v>41</v>
      </c>
      <c r="E148" s="36" t="s">
        <v>245</v>
      </c>
      <c r="F148" s="36" t="s">
        <v>231</v>
      </c>
      <c r="G148" s="38" t="n">
        <v>13395.56</v>
      </c>
      <c r="H148" s="39" t="n">
        <v>0.14</v>
      </c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 t="n">
        <v>3438.64</v>
      </c>
      <c r="BC148" s="41" t="n">
        <v>25.67</v>
      </c>
      <c r="BD148" s="41" t="n">
        <v>25.67</v>
      </c>
      <c r="BE148" s="38" t="n">
        <v>9956.92</v>
      </c>
      <c r="BF148" s="45" t="n">
        <v>74.33</v>
      </c>
      <c r="BG148" s="45" t="n">
        <v>100</v>
      </c>
      <c r="BH148" s="50"/>
      <c r="BI148" s="45"/>
      <c r="BJ148" s="40" t="n">
        <v>100</v>
      </c>
      <c r="BK148" s="41"/>
      <c r="BL148" s="41"/>
      <c r="BM148" s="40" t="n">
        <v>100</v>
      </c>
      <c r="BN148" s="41"/>
      <c r="BO148" s="41"/>
      <c r="BP148" s="40" t="n">
        <v>100</v>
      </c>
      <c r="BQ148" s="41"/>
      <c r="BR148" s="41"/>
      <c r="BS148" s="40" t="n">
        <v>100</v>
      </c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0"/>
      <c r="CF148" s="41"/>
      <c r="CG148" s="41"/>
      <c r="CH148" s="40"/>
      <c r="CI148" s="41"/>
      <c r="CJ148" s="41"/>
      <c r="CK148" s="40"/>
      <c r="CL148" s="41"/>
      <c r="CM148" s="41"/>
      <c r="CN148" s="40"/>
      <c r="CO148" s="42"/>
      <c r="CP148" s="42"/>
      <c r="CQ148" s="43"/>
      <c r="CR148" s="44"/>
      <c r="CS148" s="44"/>
      <c r="CT148" s="43"/>
      <c r="CU148" s="44"/>
      <c r="CV148" s="44"/>
      <c r="CW148" s="43"/>
      <c r="CX148" s="42"/>
      <c r="CY148" s="42"/>
      <c r="CZ148" s="44"/>
      <c r="DA148" s="43"/>
      <c r="DB148" s="42"/>
      <c r="DC148" s="42"/>
      <c r="DD148" s="42"/>
      <c r="DE148" s="42"/>
      <c r="DF148" s="43"/>
    </row>
    <row r="149" customFormat="false" ht="8.45" hidden="false" customHeight="true" outlineLevel="0" collapsed="false">
      <c r="A149" s="1" t="s">
        <v>358</v>
      </c>
      <c r="B149" s="55" t="n">
        <v>134</v>
      </c>
      <c r="C149" s="36" t="s">
        <v>359</v>
      </c>
      <c r="D149" s="37" t="n">
        <v>21</v>
      </c>
      <c r="E149" s="36" t="s">
        <v>360</v>
      </c>
      <c r="F149" s="36" t="s">
        <v>231</v>
      </c>
      <c r="G149" s="50" t="n">
        <v>4770.63</v>
      </c>
      <c r="H149" s="39" t="n">
        <v>0.05</v>
      </c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50" t="n">
        <v>4770.63</v>
      </c>
      <c r="BF149" s="45" t="n">
        <v>100</v>
      </c>
      <c r="BG149" s="45" t="n">
        <v>100</v>
      </c>
      <c r="BH149" s="50"/>
      <c r="BI149" s="45"/>
      <c r="BJ149" s="40" t="n">
        <v>100</v>
      </c>
      <c r="BK149" s="41"/>
      <c r="BL149" s="41"/>
      <c r="BM149" s="40" t="n">
        <v>100</v>
      </c>
      <c r="BN149" s="41"/>
      <c r="BO149" s="41"/>
      <c r="BP149" s="40" t="n">
        <v>100</v>
      </c>
      <c r="BQ149" s="41"/>
      <c r="BR149" s="41"/>
      <c r="BS149" s="40" t="n">
        <v>100</v>
      </c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0"/>
      <c r="CF149" s="41"/>
      <c r="CG149" s="41"/>
      <c r="CH149" s="40"/>
      <c r="CI149" s="41"/>
      <c r="CJ149" s="41"/>
      <c r="CK149" s="40"/>
      <c r="CL149" s="41"/>
      <c r="CM149" s="41"/>
      <c r="CN149" s="40"/>
      <c r="CO149" s="42"/>
      <c r="CP149" s="42"/>
      <c r="CQ149" s="43"/>
      <c r="CR149" s="44"/>
      <c r="CS149" s="44"/>
      <c r="CT149" s="43"/>
      <c r="CU149" s="44"/>
      <c r="CV149" s="44"/>
      <c r="CW149" s="43"/>
      <c r="CX149" s="42"/>
      <c r="CY149" s="42"/>
      <c r="CZ149" s="44"/>
      <c r="DA149" s="43"/>
      <c r="DB149" s="42"/>
      <c r="DC149" s="42"/>
      <c r="DD149" s="42"/>
      <c r="DE149" s="42"/>
      <c r="DF149" s="43"/>
    </row>
    <row r="150" customFormat="false" ht="8.45" hidden="false" customHeight="true" outlineLevel="0" collapsed="false">
      <c r="A150" s="1" t="s">
        <v>361</v>
      </c>
      <c r="B150" s="55" t="n">
        <v>135</v>
      </c>
      <c r="C150" s="36" t="s">
        <v>362</v>
      </c>
      <c r="D150" s="37" t="n">
        <v>21</v>
      </c>
      <c r="E150" s="36" t="s">
        <v>360</v>
      </c>
      <c r="F150" s="36" t="s">
        <v>231</v>
      </c>
      <c r="G150" s="50" t="n">
        <v>4493.07</v>
      </c>
      <c r="H150" s="39" t="n">
        <v>0.05</v>
      </c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50" t="n">
        <v>4493.07</v>
      </c>
      <c r="BF150" s="45" t="n">
        <v>100</v>
      </c>
      <c r="BG150" s="45" t="n">
        <v>100</v>
      </c>
      <c r="BH150" s="50"/>
      <c r="BI150" s="45"/>
      <c r="BJ150" s="40" t="n">
        <v>100</v>
      </c>
      <c r="BK150" s="41"/>
      <c r="BL150" s="41"/>
      <c r="BM150" s="40" t="n">
        <v>100</v>
      </c>
      <c r="BN150" s="41"/>
      <c r="BO150" s="41"/>
      <c r="BP150" s="40" t="n">
        <v>100</v>
      </c>
      <c r="BQ150" s="41"/>
      <c r="BR150" s="41"/>
      <c r="BS150" s="40" t="n">
        <v>100</v>
      </c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0"/>
      <c r="CF150" s="41"/>
      <c r="CG150" s="41"/>
      <c r="CH150" s="40"/>
      <c r="CI150" s="41"/>
      <c r="CJ150" s="41"/>
      <c r="CK150" s="40"/>
      <c r="CL150" s="41"/>
      <c r="CM150" s="41"/>
      <c r="CN150" s="40"/>
      <c r="CO150" s="42"/>
      <c r="CP150" s="42"/>
      <c r="CQ150" s="43"/>
      <c r="CR150" s="44"/>
      <c r="CS150" s="44"/>
      <c r="CT150" s="43"/>
      <c r="CU150" s="44"/>
      <c r="CV150" s="44"/>
      <c r="CW150" s="43"/>
      <c r="CX150" s="42"/>
      <c r="CY150" s="42"/>
      <c r="CZ150" s="44"/>
      <c r="DA150" s="43"/>
      <c r="DB150" s="42"/>
      <c r="DC150" s="42"/>
      <c r="DD150" s="42"/>
      <c r="DE150" s="42"/>
      <c r="DF150" s="43"/>
    </row>
    <row r="151" customFormat="false" ht="8.45" hidden="false" customHeight="true" outlineLevel="0" collapsed="false">
      <c r="A151" s="1" t="s">
        <v>363</v>
      </c>
      <c r="B151" s="55" t="n">
        <v>136</v>
      </c>
      <c r="C151" s="36" t="s">
        <v>364</v>
      </c>
      <c r="D151" s="37" t="n">
        <v>41</v>
      </c>
      <c r="E151" s="36" t="s">
        <v>245</v>
      </c>
      <c r="F151" s="36" t="s">
        <v>231</v>
      </c>
      <c r="G151" s="38" t="n">
        <v>51710.12</v>
      </c>
      <c r="H151" s="39" t="n">
        <v>0.53</v>
      </c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 t="n">
        <v>41368.1</v>
      </c>
      <c r="BC151" s="41" t="n">
        <v>80</v>
      </c>
      <c r="BD151" s="41" t="n">
        <v>80</v>
      </c>
      <c r="BE151" s="41" t="n">
        <v>10342.02</v>
      </c>
      <c r="BF151" s="41" t="n">
        <v>20</v>
      </c>
      <c r="BG151" s="41" t="n">
        <v>100</v>
      </c>
      <c r="BH151" s="38"/>
      <c r="BI151" s="45"/>
      <c r="BJ151" s="45" t="n">
        <v>100</v>
      </c>
      <c r="BK151" s="38"/>
      <c r="BL151" s="45"/>
      <c r="BM151" s="40" t="n">
        <v>100</v>
      </c>
      <c r="BN151" s="41"/>
      <c r="BO151" s="41"/>
      <c r="BP151" s="40" t="n">
        <v>100</v>
      </c>
      <c r="BQ151" s="41"/>
      <c r="BR151" s="41"/>
      <c r="BS151" s="40" t="n">
        <v>100</v>
      </c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0"/>
      <c r="CF151" s="41"/>
      <c r="CG151" s="41"/>
      <c r="CH151" s="40"/>
      <c r="CI151" s="41"/>
      <c r="CJ151" s="41"/>
      <c r="CK151" s="40"/>
      <c r="CL151" s="41"/>
      <c r="CM151" s="41"/>
      <c r="CN151" s="40"/>
      <c r="CO151" s="42"/>
      <c r="CP151" s="42"/>
      <c r="CQ151" s="43"/>
      <c r="CR151" s="44"/>
      <c r="CS151" s="44"/>
      <c r="CT151" s="43"/>
      <c r="CU151" s="44"/>
      <c r="CV151" s="44"/>
      <c r="CW151" s="43"/>
      <c r="CX151" s="42"/>
      <c r="CY151" s="42"/>
      <c r="CZ151" s="44"/>
      <c r="DA151" s="43"/>
      <c r="DB151" s="42"/>
      <c r="DC151" s="42"/>
      <c r="DD151" s="42"/>
      <c r="DE151" s="42"/>
      <c r="DF151" s="43"/>
    </row>
    <row r="152" customFormat="false" ht="8.45" hidden="false" customHeight="true" outlineLevel="0" collapsed="false">
      <c r="A152" s="1" t="s">
        <v>365</v>
      </c>
      <c r="B152" s="55" t="n">
        <v>137</v>
      </c>
      <c r="C152" s="36" t="s">
        <v>366</v>
      </c>
      <c r="D152" s="37" t="n">
        <v>103</v>
      </c>
      <c r="E152" s="36" t="s">
        <v>274</v>
      </c>
      <c r="F152" s="36" t="s">
        <v>347</v>
      </c>
      <c r="G152" s="38" t="n">
        <v>33175.89</v>
      </c>
      <c r="H152" s="39" t="n">
        <v>0.34</v>
      </c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 t="n">
        <v>7540.88</v>
      </c>
      <c r="AZ152" s="41" t="n">
        <v>22.73</v>
      </c>
      <c r="BA152" s="41" t="n">
        <v>22.73</v>
      </c>
      <c r="BB152" s="50" t="n">
        <v>6797.74</v>
      </c>
      <c r="BC152" s="39" t="n">
        <v>20.49</v>
      </c>
      <c r="BD152" s="39" t="n">
        <v>43.22</v>
      </c>
      <c r="BE152" s="38" t="n">
        <v>11485.49</v>
      </c>
      <c r="BF152" s="45" t="n">
        <v>34.62</v>
      </c>
      <c r="BG152" s="45" t="n">
        <v>77.84</v>
      </c>
      <c r="BH152" s="50" t="n">
        <v>7202.49</v>
      </c>
      <c r="BI152" s="45" t="n">
        <v>21.71</v>
      </c>
      <c r="BJ152" s="45" t="n">
        <v>99.55</v>
      </c>
      <c r="BK152" s="50"/>
      <c r="BL152" s="39"/>
      <c r="BM152" s="45" t="n">
        <v>99.55</v>
      </c>
      <c r="BN152" s="40" t="n">
        <v>149.29</v>
      </c>
      <c r="BO152" s="39" t="n">
        <v>0.45</v>
      </c>
      <c r="BP152" s="40" t="n">
        <v>100</v>
      </c>
      <c r="BQ152" s="41"/>
      <c r="BR152" s="41"/>
      <c r="BS152" s="40" t="n">
        <v>100</v>
      </c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0"/>
      <c r="CF152" s="41"/>
      <c r="CG152" s="41"/>
      <c r="CH152" s="40"/>
      <c r="CI152" s="41"/>
      <c r="CJ152" s="41"/>
      <c r="CK152" s="40"/>
      <c r="CL152" s="41"/>
      <c r="CM152" s="41"/>
      <c r="CN152" s="40"/>
      <c r="CO152" s="42"/>
      <c r="CP152" s="42"/>
      <c r="CQ152" s="43"/>
      <c r="CR152" s="44"/>
      <c r="CS152" s="44"/>
      <c r="CT152" s="43"/>
      <c r="CU152" s="44"/>
      <c r="CV152" s="44"/>
      <c r="CW152" s="43"/>
      <c r="CX152" s="42"/>
      <c r="CY152" s="42"/>
      <c r="CZ152" s="44"/>
      <c r="DA152" s="43"/>
      <c r="DB152" s="42"/>
      <c r="DC152" s="42"/>
      <c r="DD152" s="42"/>
      <c r="DE152" s="42"/>
      <c r="DF152" s="43"/>
    </row>
    <row r="153" customFormat="false" ht="8.45" hidden="false" customHeight="true" outlineLevel="0" collapsed="false">
      <c r="A153" s="1" t="s">
        <v>367</v>
      </c>
      <c r="B153" s="22" t="n">
        <v>138</v>
      </c>
      <c r="C153" s="21" t="s">
        <v>368</v>
      </c>
      <c r="D153" s="54" t="n">
        <v>112</v>
      </c>
      <c r="E153" s="21" t="s">
        <v>292</v>
      </c>
      <c r="F153" s="21" t="s">
        <v>347</v>
      </c>
      <c r="G153" s="26" t="n">
        <v>17010.77</v>
      </c>
      <c r="H153" s="24" t="n">
        <v>0.17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 t="n">
        <v>3762.63</v>
      </c>
      <c r="AZ153" s="18" t="n">
        <v>22.12</v>
      </c>
      <c r="BA153" s="18" t="n">
        <v>22.12</v>
      </c>
      <c r="BB153" s="27" t="n">
        <v>1862.53</v>
      </c>
      <c r="BC153" s="24" t="n">
        <v>10.95</v>
      </c>
      <c r="BD153" s="24" t="n">
        <v>33.07</v>
      </c>
      <c r="BE153" s="26" t="n">
        <v>7196</v>
      </c>
      <c r="BF153" s="25" t="n">
        <v>42.3</v>
      </c>
      <c r="BG153" s="25" t="n">
        <v>75.37</v>
      </c>
      <c r="BH153" s="27" t="n">
        <v>2905.88</v>
      </c>
      <c r="BI153" s="25" t="n">
        <v>17.08</v>
      </c>
      <c r="BJ153" s="25" t="n">
        <v>92.45</v>
      </c>
      <c r="BK153" s="27" t="n">
        <v>1126.1</v>
      </c>
      <c r="BL153" s="24" t="n">
        <v>6.62</v>
      </c>
      <c r="BM153" s="25" t="n">
        <v>99.07</v>
      </c>
      <c r="BN153" s="28" t="n">
        <v>157.63</v>
      </c>
      <c r="BO153" s="24" t="n">
        <v>0.93</v>
      </c>
      <c r="BP153" s="28" t="n">
        <v>100</v>
      </c>
      <c r="BQ153" s="18"/>
      <c r="BR153" s="18"/>
      <c r="BS153" s="28" t="n">
        <v>100</v>
      </c>
      <c r="BT153" s="18"/>
      <c r="BU153" s="18"/>
      <c r="BV153" s="18"/>
      <c r="BW153" s="18"/>
      <c r="BX153" s="18"/>
      <c r="BY153" s="18"/>
      <c r="BZ153" s="18"/>
      <c r="CA153" s="18"/>
      <c r="CB153" s="18"/>
      <c r="CC153" s="41"/>
      <c r="CD153" s="41"/>
      <c r="CE153" s="40"/>
      <c r="CF153" s="41"/>
      <c r="CG153" s="41"/>
      <c r="CH153" s="40"/>
      <c r="CI153" s="41"/>
      <c r="CJ153" s="41"/>
      <c r="CK153" s="40"/>
      <c r="CL153" s="41"/>
      <c r="CM153" s="41"/>
      <c r="CN153" s="40"/>
      <c r="CO153" s="42"/>
      <c r="CP153" s="42"/>
      <c r="CQ153" s="43"/>
      <c r="CR153" s="44"/>
      <c r="CS153" s="44"/>
      <c r="CT153" s="43"/>
      <c r="CU153" s="44"/>
      <c r="CV153" s="44"/>
      <c r="CW153" s="43"/>
      <c r="CX153" s="42"/>
      <c r="CY153" s="42"/>
      <c r="CZ153" s="44"/>
      <c r="DA153" s="43"/>
      <c r="DB153" s="42"/>
      <c r="DC153" s="42"/>
      <c r="DD153" s="42"/>
      <c r="DE153" s="42"/>
      <c r="DF153" s="43"/>
    </row>
    <row r="154" customFormat="false" ht="8.45" hidden="false" customHeight="true" outlineLevel="0" collapsed="false">
      <c r="A154" s="1" t="s">
        <v>369</v>
      </c>
      <c r="B154" s="55" t="n">
        <v>139</v>
      </c>
      <c r="C154" s="36" t="s">
        <v>370</v>
      </c>
      <c r="D154" s="37" t="n">
        <v>84</v>
      </c>
      <c r="E154" s="36" t="s">
        <v>292</v>
      </c>
      <c r="F154" s="36" t="s">
        <v>277</v>
      </c>
      <c r="G154" s="50" t="n">
        <v>4494.82</v>
      </c>
      <c r="H154" s="39" t="n">
        <v>0.05</v>
      </c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 t="n">
        <v>1500.82</v>
      </c>
      <c r="AZ154" s="41" t="n">
        <v>33.39</v>
      </c>
      <c r="BA154" s="41" t="n">
        <v>33.39</v>
      </c>
      <c r="BB154" s="40" t="n">
        <v>439.59</v>
      </c>
      <c r="BC154" s="45" t="n">
        <v>9.78</v>
      </c>
      <c r="BD154" s="45" t="n">
        <v>43.17</v>
      </c>
      <c r="BE154" s="50" t="n">
        <v>1883.78</v>
      </c>
      <c r="BF154" s="45" t="n">
        <v>41.91</v>
      </c>
      <c r="BG154" s="45" t="n">
        <v>85.08</v>
      </c>
      <c r="BH154" s="40" t="n">
        <v>670.63</v>
      </c>
      <c r="BI154" s="39" t="n">
        <v>14.92</v>
      </c>
      <c r="BJ154" s="45" t="n">
        <v>100</v>
      </c>
      <c r="BK154" s="45"/>
      <c r="BL154" s="39"/>
      <c r="BM154" s="40" t="n">
        <v>100</v>
      </c>
      <c r="BN154" s="41"/>
      <c r="BO154" s="41"/>
      <c r="BP154" s="40" t="n">
        <v>100</v>
      </c>
      <c r="BQ154" s="41"/>
      <c r="BR154" s="41"/>
      <c r="BS154" s="40" t="n">
        <v>100</v>
      </c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0"/>
      <c r="CF154" s="41"/>
      <c r="CG154" s="41"/>
      <c r="CH154" s="40"/>
      <c r="CI154" s="41"/>
      <c r="CJ154" s="41"/>
      <c r="CK154" s="40"/>
      <c r="CL154" s="41"/>
      <c r="CM154" s="41"/>
      <c r="CN154" s="40"/>
      <c r="CO154" s="42"/>
      <c r="CP154" s="42"/>
      <c r="CQ154" s="43"/>
      <c r="CR154" s="44"/>
      <c r="CS154" s="44"/>
      <c r="CT154" s="43"/>
      <c r="CU154" s="44"/>
      <c r="CV154" s="44"/>
      <c r="CW154" s="43"/>
      <c r="CX154" s="42"/>
      <c r="CY154" s="42"/>
      <c r="CZ154" s="44"/>
      <c r="DA154" s="43"/>
      <c r="DB154" s="42"/>
      <c r="DC154" s="42"/>
      <c r="DD154" s="42"/>
      <c r="DE154" s="42"/>
      <c r="DF154" s="43"/>
    </row>
    <row r="155" customFormat="false" ht="8.45" hidden="false" customHeight="true" outlineLevel="0" collapsed="false">
      <c r="A155" s="1" t="s">
        <v>371</v>
      </c>
      <c r="B155" s="55" t="n">
        <v>140</v>
      </c>
      <c r="C155" s="36" t="s">
        <v>372</v>
      </c>
      <c r="D155" s="37" t="n">
        <v>27</v>
      </c>
      <c r="E155" s="36" t="s">
        <v>352</v>
      </c>
      <c r="F155" s="36" t="s">
        <v>347</v>
      </c>
      <c r="G155" s="40" t="n">
        <v>893.96</v>
      </c>
      <c r="H155" s="39" t="n">
        <v>0.01</v>
      </c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0" t="n">
        <v>786.6</v>
      </c>
      <c r="BL155" s="45" t="n">
        <v>87.99</v>
      </c>
      <c r="BM155" s="45" t="n">
        <v>87.99</v>
      </c>
      <c r="BN155" s="40" t="n">
        <v>107.36</v>
      </c>
      <c r="BO155" s="45" t="n">
        <v>12.01</v>
      </c>
      <c r="BP155" s="40" t="n">
        <v>100</v>
      </c>
      <c r="BQ155" s="41"/>
      <c r="BR155" s="41"/>
      <c r="BS155" s="40" t="n">
        <v>100</v>
      </c>
      <c r="BT155" s="41"/>
      <c r="BU155" s="41"/>
      <c r="BV155" s="41"/>
      <c r="BW155" s="41"/>
      <c r="BX155" s="41"/>
      <c r="BY155" s="41"/>
      <c r="BZ155" s="41"/>
      <c r="CA155" s="41"/>
      <c r="CB155" s="41"/>
      <c r="CC155" s="18"/>
      <c r="CD155" s="18"/>
      <c r="CE155" s="28"/>
      <c r="CF155" s="18"/>
      <c r="CG155" s="18"/>
      <c r="CH155" s="28"/>
      <c r="CI155" s="18"/>
      <c r="CJ155" s="18"/>
      <c r="CK155" s="28"/>
      <c r="CL155" s="18"/>
      <c r="CM155" s="18"/>
      <c r="CN155" s="28"/>
      <c r="CO155" s="13"/>
      <c r="CP155" s="13"/>
      <c r="CQ155" s="34"/>
      <c r="CR155" s="19"/>
      <c r="CS155" s="19"/>
      <c r="CT155" s="34"/>
      <c r="CU155" s="19"/>
      <c r="CV155" s="19"/>
      <c r="CW155" s="34"/>
      <c r="CX155" s="13"/>
      <c r="CY155" s="13"/>
      <c r="CZ155" s="19"/>
      <c r="DA155" s="34"/>
      <c r="DB155" s="13"/>
      <c r="DC155" s="13"/>
      <c r="DD155" s="13"/>
      <c r="DE155" s="13"/>
      <c r="DF155" s="34"/>
    </row>
    <row r="156" customFormat="false" ht="8.45" hidden="false" customHeight="true" outlineLevel="0" collapsed="false">
      <c r="A156" s="1" t="s">
        <v>373</v>
      </c>
      <c r="B156" s="55" t="n">
        <v>141</v>
      </c>
      <c r="C156" s="36" t="s">
        <v>374</v>
      </c>
      <c r="D156" s="37" t="n">
        <v>41</v>
      </c>
      <c r="E156" s="36" t="s">
        <v>245</v>
      </c>
      <c r="F156" s="36" t="s">
        <v>231</v>
      </c>
      <c r="G156" s="40" t="n">
        <v>632.37</v>
      </c>
      <c r="H156" s="39" t="n">
        <v>0.01</v>
      </c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 t="n">
        <v>188.19</v>
      </c>
      <c r="BC156" s="41" t="n">
        <v>29.76</v>
      </c>
      <c r="BD156" s="41" t="n">
        <v>29.76</v>
      </c>
      <c r="BE156" s="40" t="n">
        <v>444.18</v>
      </c>
      <c r="BF156" s="45" t="n">
        <v>70.24</v>
      </c>
      <c r="BG156" s="45" t="n">
        <v>100</v>
      </c>
      <c r="BH156" s="40"/>
      <c r="BI156" s="45"/>
      <c r="BJ156" s="40" t="n">
        <v>100</v>
      </c>
      <c r="BK156" s="41"/>
      <c r="BL156" s="41"/>
      <c r="BM156" s="40" t="n">
        <v>100</v>
      </c>
      <c r="BN156" s="41"/>
      <c r="BO156" s="41"/>
      <c r="BP156" s="40" t="n">
        <v>100</v>
      </c>
      <c r="BQ156" s="41"/>
      <c r="BR156" s="41"/>
      <c r="BS156" s="40" t="n">
        <v>100</v>
      </c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0"/>
      <c r="CF156" s="41"/>
      <c r="CG156" s="41"/>
      <c r="CH156" s="40"/>
      <c r="CI156" s="41"/>
      <c r="CJ156" s="41"/>
      <c r="CK156" s="40"/>
      <c r="CL156" s="41"/>
      <c r="CM156" s="41"/>
      <c r="CN156" s="40"/>
      <c r="CO156" s="42"/>
      <c r="CP156" s="42"/>
      <c r="CQ156" s="43"/>
      <c r="CR156" s="44"/>
      <c r="CS156" s="44"/>
      <c r="CT156" s="43"/>
      <c r="CU156" s="44"/>
      <c r="CV156" s="44"/>
      <c r="CW156" s="43"/>
      <c r="CX156" s="42"/>
      <c r="CY156" s="42"/>
      <c r="CZ156" s="44"/>
      <c r="DA156" s="43"/>
      <c r="DB156" s="42"/>
      <c r="DC156" s="42"/>
      <c r="DD156" s="42"/>
      <c r="DE156" s="42"/>
      <c r="DF156" s="43"/>
    </row>
    <row r="157" customFormat="false" ht="8.45" hidden="false" customHeight="true" outlineLevel="0" collapsed="false">
      <c r="A157" s="1" t="s">
        <v>375</v>
      </c>
      <c r="B157" s="55" t="n">
        <v>142</v>
      </c>
      <c r="C157" s="36" t="s">
        <v>376</v>
      </c>
      <c r="D157" s="37" t="n">
        <v>21</v>
      </c>
      <c r="E157" s="36" t="s">
        <v>360</v>
      </c>
      <c r="F157" s="36" t="s">
        <v>231</v>
      </c>
      <c r="G157" s="50" t="n">
        <v>1506.16</v>
      </c>
      <c r="H157" s="39" t="n">
        <v>0.02</v>
      </c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0" t="n">
        <v>1506.16</v>
      </c>
      <c r="BF157" s="45" t="n">
        <v>100</v>
      </c>
      <c r="BG157" s="45" t="n">
        <v>100</v>
      </c>
      <c r="BH157" s="50"/>
      <c r="BI157" s="45"/>
      <c r="BJ157" s="40" t="n">
        <v>100</v>
      </c>
      <c r="BK157" s="41"/>
      <c r="BL157" s="41"/>
      <c r="BM157" s="40" t="n">
        <v>100</v>
      </c>
      <c r="BN157" s="41"/>
      <c r="BO157" s="41"/>
      <c r="BP157" s="40" t="n">
        <v>100</v>
      </c>
      <c r="BQ157" s="41"/>
      <c r="BR157" s="41"/>
      <c r="BS157" s="40" t="n">
        <v>100</v>
      </c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0"/>
      <c r="CF157" s="41"/>
      <c r="CG157" s="41"/>
      <c r="CH157" s="40"/>
      <c r="CI157" s="41"/>
      <c r="CJ157" s="41"/>
      <c r="CK157" s="40"/>
      <c r="CL157" s="41"/>
      <c r="CM157" s="41"/>
      <c r="CN157" s="40"/>
      <c r="CO157" s="42"/>
      <c r="CP157" s="42"/>
      <c r="CQ157" s="43"/>
      <c r="CR157" s="44"/>
      <c r="CS157" s="44"/>
      <c r="CT157" s="43"/>
      <c r="CU157" s="44"/>
      <c r="CV157" s="44"/>
      <c r="CW157" s="43"/>
      <c r="CX157" s="42"/>
      <c r="CY157" s="42"/>
      <c r="CZ157" s="44"/>
      <c r="DA157" s="43"/>
      <c r="DB157" s="42"/>
      <c r="DC157" s="42"/>
      <c r="DD157" s="42"/>
      <c r="DE157" s="42"/>
      <c r="DF157" s="43"/>
    </row>
    <row r="158" customFormat="false" ht="8.45" hidden="false" customHeight="true" outlineLevel="0" collapsed="false">
      <c r="A158" s="1" t="s">
        <v>377</v>
      </c>
      <c r="B158" s="55" t="n">
        <v>143</v>
      </c>
      <c r="C158" s="36" t="s">
        <v>378</v>
      </c>
      <c r="D158" s="37" t="n">
        <v>112</v>
      </c>
      <c r="E158" s="36" t="s">
        <v>292</v>
      </c>
      <c r="F158" s="36" t="s">
        <v>347</v>
      </c>
      <c r="G158" s="50" t="n">
        <v>9483.46</v>
      </c>
      <c r="H158" s="39" t="n">
        <v>0.1</v>
      </c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 t="n">
        <v>2261.81</v>
      </c>
      <c r="AZ158" s="41" t="n">
        <v>23.85</v>
      </c>
      <c r="BA158" s="41" t="n">
        <v>23.85</v>
      </c>
      <c r="BB158" s="40" t="n">
        <v>1234.75</v>
      </c>
      <c r="BC158" s="45" t="n">
        <v>13.02</v>
      </c>
      <c r="BD158" s="45" t="n">
        <v>36.87</v>
      </c>
      <c r="BE158" s="50" t="n">
        <v>3361.89</v>
      </c>
      <c r="BF158" s="45" t="n">
        <v>35.45</v>
      </c>
      <c r="BG158" s="45" t="n">
        <v>72.32</v>
      </c>
      <c r="BH158" s="50" t="n">
        <v>2235.25</v>
      </c>
      <c r="BI158" s="45" t="n">
        <v>23.57</v>
      </c>
      <c r="BJ158" s="45" t="n">
        <v>95.89</v>
      </c>
      <c r="BK158" s="40" t="n">
        <v>339.51</v>
      </c>
      <c r="BL158" s="39" t="n">
        <v>3.58</v>
      </c>
      <c r="BM158" s="45" t="n">
        <v>99.47</v>
      </c>
      <c r="BN158" s="45" t="n">
        <v>50.26</v>
      </c>
      <c r="BO158" s="39" t="n">
        <v>0.53</v>
      </c>
      <c r="BP158" s="40" t="n">
        <v>100</v>
      </c>
      <c r="BQ158" s="41"/>
      <c r="BR158" s="41"/>
      <c r="BS158" s="40" t="n">
        <v>100</v>
      </c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0"/>
      <c r="CF158" s="41"/>
      <c r="CG158" s="41"/>
      <c r="CH158" s="40"/>
      <c r="CI158" s="41"/>
      <c r="CJ158" s="41"/>
      <c r="CK158" s="40"/>
      <c r="CL158" s="41"/>
      <c r="CM158" s="41"/>
      <c r="CN158" s="40"/>
      <c r="CO158" s="42"/>
      <c r="CP158" s="42"/>
      <c r="CQ158" s="43"/>
      <c r="CR158" s="44"/>
      <c r="CS158" s="44"/>
      <c r="CT158" s="43"/>
      <c r="CU158" s="44"/>
      <c r="CV158" s="44"/>
      <c r="CW158" s="43"/>
      <c r="CX158" s="42"/>
      <c r="CY158" s="42"/>
      <c r="CZ158" s="44"/>
      <c r="DA158" s="43"/>
      <c r="DB158" s="42"/>
      <c r="DC158" s="42"/>
      <c r="DD158" s="42"/>
      <c r="DE158" s="42"/>
      <c r="DF158" s="43"/>
    </row>
    <row r="159" customFormat="false" ht="8.45" hidden="false" customHeight="true" outlineLevel="0" collapsed="false">
      <c r="A159" s="1" t="s">
        <v>379</v>
      </c>
      <c r="B159" s="22" t="n">
        <v>144</v>
      </c>
      <c r="C159" s="21" t="s">
        <v>380</v>
      </c>
      <c r="D159" s="54" t="n">
        <v>74</v>
      </c>
      <c r="E159" s="21" t="s">
        <v>360</v>
      </c>
      <c r="F159" s="21" t="s">
        <v>344</v>
      </c>
      <c r="G159" s="27" t="n">
        <v>7160.41</v>
      </c>
      <c r="H159" s="24" t="n">
        <v>0.07</v>
      </c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27" t="n">
        <v>2052.42</v>
      </c>
      <c r="BF159" s="25" t="n">
        <v>28.66</v>
      </c>
      <c r="BG159" s="25" t="n">
        <v>28.66</v>
      </c>
      <c r="BH159" s="27" t="n">
        <v>2671.25</v>
      </c>
      <c r="BI159" s="25" t="n">
        <v>37.31</v>
      </c>
      <c r="BJ159" s="25" t="n">
        <v>65.97</v>
      </c>
      <c r="BK159" s="27" t="n">
        <v>2354.82</v>
      </c>
      <c r="BL159" s="25" t="n">
        <v>32.89</v>
      </c>
      <c r="BM159" s="25" t="n">
        <v>98.86</v>
      </c>
      <c r="BN159" s="27" t="n">
        <v>81.92</v>
      </c>
      <c r="BO159" s="25" t="n">
        <v>1.14</v>
      </c>
      <c r="BP159" s="28" t="n">
        <v>100</v>
      </c>
      <c r="BQ159" s="18"/>
      <c r="BR159" s="18"/>
      <c r="BS159" s="28" t="n">
        <v>100</v>
      </c>
      <c r="BT159" s="18"/>
      <c r="BU159" s="18"/>
      <c r="BV159" s="18"/>
      <c r="BW159" s="18"/>
      <c r="BX159" s="18"/>
      <c r="BY159" s="18"/>
      <c r="BZ159" s="18"/>
      <c r="CA159" s="18"/>
      <c r="CB159" s="18"/>
      <c r="CC159" s="41"/>
      <c r="CD159" s="41"/>
      <c r="CE159" s="40"/>
      <c r="CF159" s="41"/>
      <c r="CG159" s="41"/>
      <c r="CH159" s="40"/>
      <c r="CI159" s="41"/>
      <c r="CJ159" s="41"/>
      <c r="CK159" s="40"/>
      <c r="CL159" s="41"/>
      <c r="CM159" s="41"/>
      <c r="CN159" s="40"/>
      <c r="CO159" s="42"/>
      <c r="CP159" s="42"/>
      <c r="CQ159" s="43"/>
      <c r="CR159" s="44"/>
      <c r="CS159" s="44"/>
      <c r="CT159" s="43"/>
      <c r="CU159" s="44"/>
      <c r="CV159" s="44"/>
      <c r="CW159" s="43"/>
      <c r="CX159" s="42"/>
      <c r="CY159" s="42"/>
      <c r="CZ159" s="44"/>
      <c r="DA159" s="43"/>
      <c r="DB159" s="42"/>
      <c r="DC159" s="42"/>
      <c r="DD159" s="42"/>
      <c r="DE159" s="42"/>
      <c r="DF159" s="43"/>
    </row>
    <row r="160" customFormat="false" ht="8.45" hidden="false" customHeight="true" outlineLevel="0" collapsed="false">
      <c r="A160" s="1" t="s">
        <v>381</v>
      </c>
      <c r="B160" s="55" t="n">
        <v>145</v>
      </c>
      <c r="C160" s="36" t="s">
        <v>382</v>
      </c>
      <c r="D160" s="37" t="n">
        <v>70</v>
      </c>
      <c r="E160" s="36" t="s">
        <v>383</v>
      </c>
      <c r="F160" s="36" t="s">
        <v>344</v>
      </c>
      <c r="G160" s="50" t="n">
        <v>4289.25</v>
      </c>
      <c r="H160" s="39" t="n">
        <v>0.04</v>
      </c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50" t="n">
        <v>1422.74</v>
      </c>
      <c r="BF160" s="45" t="n">
        <v>33.17</v>
      </c>
      <c r="BG160" s="45" t="n">
        <v>33.17</v>
      </c>
      <c r="BH160" s="50" t="n">
        <v>1993.64</v>
      </c>
      <c r="BI160" s="45" t="n">
        <v>46.48</v>
      </c>
      <c r="BJ160" s="45" t="n">
        <v>79.65</v>
      </c>
      <c r="BK160" s="40" t="n">
        <v>790.94</v>
      </c>
      <c r="BL160" s="45" t="n">
        <v>18.44</v>
      </c>
      <c r="BM160" s="45" t="n">
        <v>98.09</v>
      </c>
      <c r="BN160" s="45" t="n">
        <v>81.92</v>
      </c>
      <c r="BO160" s="39" t="n">
        <v>1.91</v>
      </c>
      <c r="BP160" s="40" t="n">
        <v>100</v>
      </c>
      <c r="BQ160" s="41"/>
      <c r="BR160" s="41"/>
      <c r="BS160" s="40" t="n">
        <v>100</v>
      </c>
      <c r="BT160" s="41"/>
      <c r="BU160" s="41"/>
      <c r="BV160" s="41"/>
      <c r="BW160" s="41"/>
      <c r="BX160" s="41"/>
      <c r="BY160" s="41"/>
      <c r="BZ160" s="41"/>
      <c r="CA160" s="41"/>
      <c r="CB160" s="41"/>
      <c r="CC160" s="18"/>
      <c r="CD160" s="18"/>
      <c r="CE160" s="28"/>
      <c r="CF160" s="18"/>
      <c r="CG160" s="18"/>
      <c r="CH160" s="28"/>
      <c r="CI160" s="18"/>
      <c r="CJ160" s="18"/>
      <c r="CK160" s="28"/>
      <c r="CL160" s="18"/>
      <c r="CM160" s="18"/>
      <c r="CN160" s="28"/>
      <c r="CO160" s="13"/>
      <c r="CP160" s="13"/>
      <c r="CQ160" s="34"/>
      <c r="CR160" s="19"/>
      <c r="CS160" s="19"/>
      <c r="CT160" s="34"/>
      <c r="CU160" s="19"/>
      <c r="CV160" s="19"/>
      <c r="CW160" s="34"/>
      <c r="CX160" s="13"/>
      <c r="CY160" s="13"/>
      <c r="CZ160" s="19"/>
      <c r="DA160" s="34"/>
      <c r="DB160" s="13"/>
      <c r="DC160" s="13"/>
      <c r="DD160" s="13"/>
      <c r="DE160" s="13"/>
      <c r="DF160" s="34"/>
    </row>
    <row r="161" customFormat="false" ht="8.45" hidden="false" customHeight="true" outlineLevel="0" collapsed="false">
      <c r="A161" s="1" t="s">
        <v>384</v>
      </c>
      <c r="B161" s="55" t="n">
        <v>146</v>
      </c>
      <c r="C161" s="36" t="s">
        <v>385</v>
      </c>
      <c r="D161" s="37" t="n">
        <v>53</v>
      </c>
      <c r="E161" s="36" t="s">
        <v>383</v>
      </c>
      <c r="F161" s="36" t="s">
        <v>386</v>
      </c>
      <c r="G161" s="50" t="n">
        <v>1808.76</v>
      </c>
      <c r="H161" s="39" t="n">
        <v>0.02</v>
      </c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0" t="n">
        <v>362.11</v>
      </c>
      <c r="BF161" s="45" t="n">
        <v>20.02</v>
      </c>
      <c r="BG161" s="45" t="n">
        <v>20.02</v>
      </c>
      <c r="BH161" s="40" t="n">
        <v>507.18</v>
      </c>
      <c r="BI161" s="45" t="n">
        <v>28.04</v>
      </c>
      <c r="BJ161" s="45" t="n">
        <v>48.06</v>
      </c>
      <c r="BK161" s="50" t="n">
        <v>939.47</v>
      </c>
      <c r="BL161" s="45" t="n">
        <v>51.94</v>
      </c>
      <c r="BM161" s="40" t="n">
        <v>100</v>
      </c>
      <c r="BN161" s="41"/>
      <c r="BO161" s="41"/>
      <c r="BP161" s="40" t="n">
        <v>100</v>
      </c>
      <c r="BQ161" s="41"/>
      <c r="BR161" s="41"/>
      <c r="BS161" s="40" t="n">
        <v>100</v>
      </c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0"/>
      <c r="CF161" s="41"/>
      <c r="CG161" s="41"/>
      <c r="CH161" s="40"/>
      <c r="CI161" s="41"/>
      <c r="CJ161" s="41"/>
      <c r="CK161" s="40"/>
      <c r="CL161" s="41"/>
      <c r="CM161" s="41"/>
      <c r="CN161" s="40"/>
      <c r="CO161" s="42"/>
      <c r="CP161" s="42"/>
      <c r="CQ161" s="43"/>
      <c r="CR161" s="44"/>
      <c r="CS161" s="44"/>
      <c r="CT161" s="43"/>
      <c r="CU161" s="44"/>
      <c r="CV161" s="44"/>
      <c r="CW161" s="43"/>
      <c r="CX161" s="42"/>
      <c r="CY161" s="42"/>
      <c r="CZ161" s="44"/>
      <c r="DA161" s="43"/>
      <c r="DB161" s="42"/>
      <c r="DC161" s="42"/>
      <c r="DD161" s="42"/>
      <c r="DE161" s="42"/>
      <c r="DF161" s="43"/>
    </row>
    <row r="162" customFormat="false" ht="8.45" hidden="false" customHeight="true" outlineLevel="0" collapsed="false">
      <c r="A162" s="1" t="s">
        <v>387</v>
      </c>
      <c r="B162" s="55" t="n">
        <v>147</v>
      </c>
      <c r="C162" s="36" t="s">
        <v>388</v>
      </c>
      <c r="D162" s="37" t="n">
        <v>21</v>
      </c>
      <c r="E162" s="36" t="s">
        <v>326</v>
      </c>
      <c r="F162" s="36" t="s">
        <v>277</v>
      </c>
      <c r="G162" s="45" t="n">
        <v>92.97</v>
      </c>
      <c r="H162" s="39" t="n">
        <v>0</v>
      </c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 t="n">
        <v>92.97</v>
      </c>
      <c r="BI162" s="41" t="n">
        <v>100</v>
      </c>
      <c r="BJ162" s="41" t="n">
        <v>100</v>
      </c>
      <c r="BK162" s="41"/>
      <c r="BL162" s="41"/>
      <c r="BM162" s="41" t="n">
        <v>100</v>
      </c>
      <c r="BN162" s="45"/>
      <c r="BO162" s="40"/>
      <c r="BP162" s="40" t="n">
        <v>100</v>
      </c>
      <c r="BQ162" s="41"/>
      <c r="BR162" s="41"/>
      <c r="BS162" s="40" t="n">
        <v>100</v>
      </c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0"/>
      <c r="CF162" s="41"/>
      <c r="CG162" s="41"/>
      <c r="CH162" s="40"/>
      <c r="CI162" s="41"/>
      <c r="CJ162" s="41"/>
      <c r="CK162" s="40"/>
      <c r="CL162" s="41"/>
      <c r="CM162" s="41"/>
      <c r="CN162" s="40"/>
      <c r="CO162" s="42"/>
      <c r="CP162" s="42"/>
      <c r="CQ162" s="43"/>
      <c r="CR162" s="44"/>
      <c r="CS162" s="44"/>
      <c r="CT162" s="43"/>
      <c r="CU162" s="44"/>
      <c r="CV162" s="44"/>
      <c r="CW162" s="43"/>
      <c r="CX162" s="42"/>
      <c r="CY162" s="42"/>
      <c r="CZ162" s="44"/>
      <c r="DA162" s="43"/>
      <c r="DB162" s="42"/>
      <c r="DC162" s="42"/>
      <c r="DD162" s="42"/>
      <c r="DE162" s="42"/>
      <c r="DF162" s="43"/>
    </row>
    <row r="163" customFormat="false" ht="8.45" hidden="false" customHeight="true" outlineLevel="0" collapsed="false">
      <c r="A163" s="1" t="s">
        <v>389</v>
      </c>
      <c r="B163" s="55" t="n">
        <v>148</v>
      </c>
      <c r="C163" s="36" t="s">
        <v>390</v>
      </c>
      <c r="D163" s="37" t="n">
        <v>58</v>
      </c>
      <c r="E163" s="36" t="s">
        <v>360</v>
      </c>
      <c r="F163" s="36" t="s">
        <v>391</v>
      </c>
      <c r="G163" s="40" t="n">
        <v>969.43</v>
      </c>
      <c r="H163" s="39" t="n">
        <v>0.01</v>
      </c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 t="n">
        <v>267.56</v>
      </c>
      <c r="BF163" s="41" t="n">
        <v>27.6</v>
      </c>
      <c r="BG163" s="41" t="n">
        <v>27.6</v>
      </c>
      <c r="BH163" s="41" t="n">
        <v>77.46</v>
      </c>
      <c r="BI163" s="41" t="n">
        <v>7.99</v>
      </c>
      <c r="BJ163" s="41" t="n">
        <v>35.59</v>
      </c>
      <c r="BK163" s="45" t="n">
        <v>624.41</v>
      </c>
      <c r="BL163" s="39" t="n">
        <v>64.41</v>
      </c>
      <c r="BM163" s="39" t="n">
        <v>100</v>
      </c>
      <c r="BN163" s="40"/>
      <c r="BO163" s="45"/>
      <c r="BP163" s="40" t="n">
        <v>100</v>
      </c>
      <c r="BQ163" s="41"/>
      <c r="BR163" s="41"/>
      <c r="BS163" s="40" t="n">
        <v>100</v>
      </c>
      <c r="BT163" s="41"/>
      <c r="BU163" s="41"/>
      <c r="BV163" s="41"/>
      <c r="BW163" s="41"/>
      <c r="BX163" s="41"/>
      <c r="BY163" s="41"/>
      <c r="BZ163" s="41"/>
      <c r="CA163" s="41"/>
      <c r="CB163" s="41"/>
      <c r="CC163" s="18"/>
      <c r="CD163" s="18"/>
      <c r="CE163" s="28"/>
      <c r="CF163" s="18"/>
      <c r="CG163" s="18"/>
      <c r="CH163" s="28"/>
      <c r="CI163" s="18"/>
      <c r="CJ163" s="18"/>
      <c r="CK163" s="28"/>
      <c r="CL163" s="18"/>
      <c r="CM163" s="18"/>
      <c r="CN163" s="28"/>
      <c r="CO163" s="13"/>
      <c r="CP163" s="13"/>
      <c r="CQ163" s="34"/>
      <c r="CR163" s="19"/>
      <c r="CS163" s="19"/>
      <c r="CT163" s="34"/>
      <c r="CU163" s="19"/>
      <c r="CV163" s="19"/>
      <c r="CW163" s="34"/>
      <c r="CX163" s="13"/>
      <c r="CY163" s="13"/>
      <c r="CZ163" s="19"/>
      <c r="DA163" s="34"/>
      <c r="DB163" s="13"/>
      <c r="DC163" s="13"/>
      <c r="DD163" s="13"/>
      <c r="DE163" s="13"/>
      <c r="DF163" s="34"/>
    </row>
    <row r="164" customFormat="false" ht="8.45" hidden="false" customHeight="true" outlineLevel="0" collapsed="false">
      <c r="A164" s="1" t="s">
        <v>392</v>
      </c>
      <c r="B164" s="22" t="n">
        <v>149</v>
      </c>
      <c r="C164" s="21" t="s">
        <v>393</v>
      </c>
      <c r="D164" s="22" t="n">
        <v>177</v>
      </c>
      <c r="E164" s="21" t="s">
        <v>394</v>
      </c>
      <c r="F164" s="21" t="s">
        <v>300</v>
      </c>
      <c r="G164" s="26" t="n">
        <v>86675.93</v>
      </c>
      <c r="H164" s="24" t="n">
        <v>0.88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27" t="n">
        <v>3992.15</v>
      </c>
      <c r="AT164" s="24" t="n">
        <v>4.61</v>
      </c>
      <c r="AU164" s="24" t="n">
        <v>4.61</v>
      </c>
      <c r="AV164" s="27" t="n">
        <v>4747.49</v>
      </c>
      <c r="AW164" s="24" t="n">
        <v>5.48</v>
      </c>
      <c r="AX164" s="25" t="n">
        <v>10.08</v>
      </c>
      <c r="AY164" s="27" t="n">
        <v>3605.27</v>
      </c>
      <c r="AZ164" s="24" t="n">
        <v>4.16</v>
      </c>
      <c r="BA164" s="25" t="n">
        <v>14.24</v>
      </c>
      <c r="BB164" s="26" t="n">
        <v>10344.01</v>
      </c>
      <c r="BC164" s="25" t="n">
        <v>11.93</v>
      </c>
      <c r="BD164" s="25" t="n">
        <v>26.18</v>
      </c>
      <c r="BE164" s="26" t="n">
        <v>29124.47</v>
      </c>
      <c r="BF164" s="25" t="n">
        <v>33.6</v>
      </c>
      <c r="BG164" s="25" t="n">
        <v>59.78</v>
      </c>
      <c r="BH164" s="26" t="n">
        <v>12861.31</v>
      </c>
      <c r="BI164" s="25" t="n">
        <v>14.84</v>
      </c>
      <c r="BJ164" s="25" t="n">
        <v>74.62</v>
      </c>
      <c r="BK164" s="18"/>
      <c r="BL164" s="18"/>
      <c r="BM164" s="25" t="n">
        <v>74.62</v>
      </c>
      <c r="BN164" s="26" t="n">
        <v>18854.3</v>
      </c>
      <c r="BO164" s="25" t="n">
        <v>21.75</v>
      </c>
      <c r="BP164" s="25" t="n">
        <v>96.37</v>
      </c>
      <c r="BQ164" s="27" t="n">
        <v>3146.94</v>
      </c>
      <c r="BR164" s="24" t="n">
        <v>3.63</v>
      </c>
      <c r="BS164" s="28" t="n">
        <v>100</v>
      </c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28"/>
      <c r="CF164" s="18"/>
      <c r="CG164" s="18"/>
      <c r="CH164" s="28"/>
      <c r="CI164" s="18"/>
      <c r="CJ164" s="18"/>
      <c r="CK164" s="28"/>
      <c r="CL164" s="18"/>
      <c r="CM164" s="18"/>
      <c r="CN164" s="28"/>
      <c r="CO164" s="13"/>
      <c r="CP164" s="13"/>
      <c r="CQ164" s="34"/>
      <c r="CR164" s="19"/>
      <c r="CS164" s="19"/>
      <c r="CT164" s="34"/>
      <c r="CU164" s="19"/>
      <c r="CV164" s="19"/>
      <c r="CW164" s="34"/>
      <c r="CX164" s="13"/>
      <c r="CY164" s="13"/>
      <c r="CZ164" s="19"/>
      <c r="DA164" s="34"/>
      <c r="DB164" s="13"/>
      <c r="DC164" s="13"/>
      <c r="DD164" s="13"/>
      <c r="DE164" s="13"/>
      <c r="DF164" s="34"/>
    </row>
    <row r="165" customFormat="false" ht="8.45" hidden="false" customHeight="true" outlineLevel="0" collapsed="false">
      <c r="A165" s="1" t="s">
        <v>395</v>
      </c>
      <c r="B165" s="22" t="n">
        <v>150</v>
      </c>
      <c r="C165" s="21" t="s">
        <v>396</v>
      </c>
      <c r="D165" s="22" t="n">
        <v>127</v>
      </c>
      <c r="E165" s="21" t="s">
        <v>292</v>
      </c>
      <c r="F165" s="21" t="s">
        <v>397</v>
      </c>
      <c r="G165" s="26" t="n">
        <v>12542.78</v>
      </c>
      <c r="H165" s="24" t="n">
        <v>0.13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28" t="n">
        <v>972.75</v>
      </c>
      <c r="AZ165" s="24" t="n">
        <v>7.76</v>
      </c>
      <c r="BA165" s="24" t="n">
        <v>7.76</v>
      </c>
      <c r="BB165" s="28" t="n">
        <v>972.75</v>
      </c>
      <c r="BC165" s="24" t="n">
        <v>7.76</v>
      </c>
      <c r="BD165" s="25" t="n">
        <v>15.51</v>
      </c>
      <c r="BE165" s="18"/>
      <c r="BF165" s="18"/>
      <c r="BG165" s="25" t="n">
        <v>15.51</v>
      </c>
      <c r="BH165" s="18"/>
      <c r="BI165" s="18"/>
      <c r="BJ165" s="25" t="n">
        <v>15.51</v>
      </c>
      <c r="BK165" s="18"/>
      <c r="BL165" s="18"/>
      <c r="BM165" s="25" t="n">
        <v>15.51</v>
      </c>
      <c r="BN165" s="26" t="n">
        <v>10597.29</v>
      </c>
      <c r="BO165" s="25" t="n">
        <v>84.49</v>
      </c>
      <c r="BP165" s="28" t="n">
        <v>100</v>
      </c>
      <c r="BQ165" s="18"/>
      <c r="BR165" s="18"/>
      <c r="BS165" s="28" t="n">
        <v>100</v>
      </c>
      <c r="BT165" s="18"/>
      <c r="BU165" s="18"/>
      <c r="BV165" s="18"/>
      <c r="BW165" s="18"/>
      <c r="BX165" s="18"/>
      <c r="BY165" s="18"/>
      <c r="BZ165" s="18"/>
      <c r="CA165" s="18"/>
      <c r="CB165" s="18"/>
      <c r="CC165" s="41"/>
      <c r="CD165" s="41"/>
      <c r="CE165" s="40"/>
      <c r="CF165" s="41"/>
      <c r="CG165" s="41"/>
      <c r="CH165" s="40"/>
      <c r="CI165" s="41"/>
      <c r="CJ165" s="41"/>
      <c r="CK165" s="40"/>
      <c r="CL165" s="41"/>
      <c r="CM165" s="41"/>
      <c r="CN165" s="40"/>
      <c r="CO165" s="42"/>
      <c r="CP165" s="42"/>
      <c r="CQ165" s="43"/>
      <c r="CR165" s="44"/>
      <c r="CS165" s="44"/>
      <c r="CT165" s="43"/>
      <c r="CU165" s="44"/>
      <c r="CV165" s="44"/>
      <c r="CW165" s="43"/>
      <c r="CX165" s="42"/>
      <c r="CY165" s="42"/>
      <c r="CZ165" s="44"/>
      <c r="DA165" s="43"/>
      <c r="DB165" s="42"/>
      <c r="DC165" s="42"/>
      <c r="DD165" s="42"/>
      <c r="DE165" s="42"/>
      <c r="DF165" s="43"/>
    </row>
    <row r="166" customFormat="false" ht="8.45" hidden="false" customHeight="true" outlineLevel="0" collapsed="false">
      <c r="A166" s="1" t="s">
        <v>398</v>
      </c>
      <c r="B166" s="55" t="n">
        <v>151</v>
      </c>
      <c r="C166" s="36" t="s">
        <v>399</v>
      </c>
      <c r="D166" s="37" t="n">
        <v>41</v>
      </c>
      <c r="E166" s="36" t="s">
        <v>292</v>
      </c>
      <c r="F166" s="36" t="s">
        <v>246</v>
      </c>
      <c r="G166" s="50" t="n">
        <v>1945.49</v>
      </c>
      <c r="H166" s="39" t="n">
        <v>0.02</v>
      </c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0" t="n">
        <v>972.75</v>
      </c>
      <c r="AZ166" s="45" t="n">
        <v>50</v>
      </c>
      <c r="BA166" s="45" t="n">
        <v>50</v>
      </c>
      <c r="BB166" s="40" t="n">
        <v>972.75</v>
      </c>
      <c r="BC166" s="45" t="n">
        <v>50</v>
      </c>
      <c r="BD166" s="40" t="n">
        <v>100</v>
      </c>
      <c r="BE166" s="41"/>
      <c r="BF166" s="41"/>
      <c r="BG166" s="40" t="n">
        <v>100</v>
      </c>
      <c r="BH166" s="41"/>
      <c r="BI166" s="41"/>
      <c r="BJ166" s="40" t="n">
        <v>100</v>
      </c>
      <c r="BK166" s="41"/>
      <c r="BL166" s="41"/>
      <c r="BM166" s="40" t="n">
        <v>100</v>
      </c>
      <c r="BN166" s="41"/>
      <c r="BO166" s="41"/>
      <c r="BP166" s="40" t="n">
        <v>100</v>
      </c>
      <c r="BQ166" s="41"/>
      <c r="BR166" s="41"/>
      <c r="BS166" s="40" t="n">
        <v>100</v>
      </c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0"/>
      <c r="CF166" s="41"/>
      <c r="CG166" s="41"/>
      <c r="CH166" s="40"/>
      <c r="CI166" s="41"/>
      <c r="CJ166" s="41"/>
      <c r="CK166" s="40"/>
      <c r="CL166" s="41"/>
      <c r="CM166" s="41"/>
      <c r="CN166" s="40"/>
      <c r="CO166" s="42"/>
      <c r="CP166" s="42"/>
      <c r="CQ166" s="43"/>
      <c r="CR166" s="44"/>
      <c r="CS166" s="44"/>
      <c r="CT166" s="43"/>
      <c r="CU166" s="44"/>
      <c r="CV166" s="44"/>
      <c r="CW166" s="43"/>
      <c r="CX166" s="42"/>
      <c r="CY166" s="42"/>
      <c r="CZ166" s="44"/>
      <c r="DA166" s="43"/>
      <c r="DB166" s="42"/>
      <c r="DC166" s="42"/>
      <c r="DD166" s="42"/>
      <c r="DE166" s="42"/>
      <c r="DF166" s="43"/>
    </row>
    <row r="167" customFormat="false" ht="8.45" hidden="false" customHeight="true" outlineLevel="0" collapsed="false">
      <c r="A167" s="1" t="s">
        <v>400</v>
      </c>
      <c r="B167" s="55" t="n">
        <v>152</v>
      </c>
      <c r="C167" s="36" t="s">
        <v>401</v>
      </c>
      <c r="D167" s="37" t="n">
        <v>23</v>
      </c>
      <c r="E167" s="36" t="s">
        <v>402</v>
      </c>
      <c r="F167" s="36" t="s">
        <v>397</v>
      </c>
      <c r="G167" s="50" t="n">
        <v>3496.76</v>
      </c>
      <c r="H167" s="39" t="n">
        <v>0.04</v>
      </c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50" t="n">
        <v>3496.76</v>
      </c>
      <c r="BO167" s="40" t="n">
        <v>100</v>
      </c>
      <c r="BP167" s="40" t="n">
        <v>100</v>
      </c>
      <c r="BQ167" s="41"/>
      <c r="BR167" s="41"/>
      <c r="BS167" s="40" t="n">
        <v>100</v>
      </c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0"/>
      <c r="CF167" s="41"/>
      <c r="CG167" s="41"/>
      <c r="CH167" s="40"/>
      <c r="CI167" s="41"/>
      <c r="CJ167" s="41"/>
      <c r="CK167" s="40"/>
      <c r="CL167" s="41"/>
      <c r="CM167" s="41"/>
      <c r="CN167" s="40"/>
      <c r="CO167" s="42"/>
      <c r="CP167" s="42"/>
      <c r="CQ167" s="43"/>
      <c r="CR167" s="44"/>
      <c r="CS167" s="44"/>
      <c r="CT167" s="43"/>
      <c r="CU167" s="44"/>
      <c r="CV167" s="44"/>
      <c r="CW167" s="43"/>
      <c r="CX167" s="42"/>
      <c r="CY167" s="42"/>
      <c r="CZ167" s="44"/>
      <c r="DA167" s="43"/>
      <c r="DB167" s="42"/>
      <c r="DC167" s="42"/>
      <c r="DD167" s="42"/>
      <c r="DE167" s="42"/>
      <c r="DF167" s="43"/>
    </row>
    <row r="168" customFormat="false" ht="8.45" hidden="false" customHeight="true" outlineLevel="0" collapsed="false">
      <c r="A168" s="1" t="s">
        <v>403</v>
      </c>
      <c r="B168" s="55" t="n">
        <v>153</v>
      </c>
      <c r="C168" s="36" t="s">
        <v>404</v>
      </c>
      <c r="D168" s="35" t="n">
        <v>5</v>
      </c>
      <c r="E168" s="36" t="s">
        <v>405</v>
      </c>
      <c r="F168" s="36" t="s">
        <v>406</v>
      </c>
      <c r="G168" s="50" t="n">
        <v>7100.53</v>
      </c>
      <c r="H168" s="39" t="n">
        <v>0.07</v>
      </c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50" t="n">
        <v>7100.53</v>
      </c>
      <c r="BO168" s="40" t="n">
        <v>100</v>
      </c>
      <c r="BP168" s="40" t="n">
        <v>100</v>
      </c>
      <c r="BQ168" s="41"/>
      <c r="BR168" s="41"/>
      <c r="BS168" s="40" t="n">
        <v>100</v>
      </c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0"/>
      <c r="CF168" s="41"/>
      <c r="CG168" s="41"/>
      <c r="CH168" s="40"/>
      <c r="CI168" s="41"/>
      <c r="CJ168" s="41"/>
      <c r="CK168" s="40"/>
      <c r="CL168" s="41"/>
      <c r="CM168" s="41"/>
      <c r="CN168" s="40"/>
      <c r="CO168" s="42"/>
      <c r="CP168" s="42"/>
      <c r="CQ168" s="43"/>
      <c r="CR168" s="44"/>
      <c r="CS168" s="44"/>
      <c r="CT168" s="43"/>
      <c r="CU168" s="44"/>
      <c r="CV168" s="44"/>
      <c r="CW168" s="43"/>
      <c r="CX168" s="42"/>
      <c r="CY168" s="42"/>
      <c r="CZ168" s="44"/>
      <c r="DA168" s="43"/>
      <c r="DB168" s="42"/>
      <c r="DC168" s="42"/>
      <c r="DD168" s="42"/>
      <c r="DE168" s="42"/>
      <c r="DF168" s="43"/>
    </row>
    <row r="169" customFormat="false" ht="8.45" hidden="false" customHeight="true" outlineLevel="0" collapsed="false">
      <c r="A169" s="1" t="s">
        <v>407</v>
      </c>
      <c r="B169" s="22" t="n">
        <v>154</v>
      </c>
      <c r="C169" s="21" t="s">
        <v>408</v>
      </c>
      <c r="D169" s="54" t="n">
        <v>99</v>
      </c>
      <c r="E169" s="21" t="s">
        <v>409</v>
      </c>
      <c r="F169" s="21" t="s">
        <v>406</v>
      </c>
      <c r="G169" s="26" t="n">
        <v>10672.1</v>
      </c>
      <c r="H169" s="24" t="n">
        <v>0.11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27" t="n">
        <v>2575.58</v>
      </c>
      <c r="BC169" s="25" t="n">
        <v>24.13</v>
      </c>
      <c r="BD169" s="25" t="n">
        <v>24.13</v>
      </c>
      <c r="BE169" s="27" t="n">
        <v>4009.76</v>
      </c>
      <c r="BF169" s="25" t="n">
        <v>37.57</v>
      </c>
      <c r="BG169" s="25" t="n">
        <v>61.71</v>
      </c>
      <c r="BH169" s="27" t="n">
        <v>2628.48</v>
      </c>
      <c r="BI169" s="25" t="n">
        <v>24.63</v>
      </c>
      <c r="BJ169" s="25" t="n">
        <v>86.34</v>
      </c>
      <c r="BK169" s="18"/>
      <c r="BL169" s="18"/>
      <c r="BM169" s="25" t="n">
        <v>86.34</v>
      </c>
      <c r="BN169" s="27" t="n">
        <v>1458.28</v>
      </c>
      <c r="BO169" s="25" t="n">
        <v>13.66</v>
      </c>
      <c r="BP169" s="28" t="n">
        <v>100</v>
      </c>
      <c r="BQ169" s="18"/>
      <c r="BR169" s="18"/>
      <c r="BS169" s="28" t="n">
        <v>100</v>
      </c>
      <c r="BT169" s="18"/>
      <c r="BU169" s="18"/>
      <c r="BV169" s="18"/>
      <c r="BW169" s="18"/>
      <c r="BX169" s="18"/>
      <c r="BY169" s="18"/>
      <c r="BZ169" s="18"/>
      <c r="CA169" s="18"/>
      <c r="CB169" s="18"/>
      <c r="CC169" s="41"/>
      <c r="CD169" s="41"/>
      <c r="CE169" s="40"/>
      <c r="CF169" s="41"/>
      <c r="CG169" s="41"/>
      <c r="CH169" s="40"/>
      <c r="CI169" s="41"/>
      <c r="CJ169" s="41"/>
      <c r="CK169" s="40"/>
      <c r="CL169" s="41"/>
      <c r="CM169" s="41"/>
      <c r="CN169" s="40"/>
      <c r="CO169" s="42"/>
      <c r="CP169" s="42"/>
      <c r="CQ169" s="43"/>
      <c r="CR169" s="44"/>
      <c r="CS169" s="44"/>
      <c r="CT169" s="43"/>
      <c r="CU169" s="44"/>
      <c r="CV169" s="44"/>
      <c r="CW169" s="43"/>
      <c r="CX169" s="42"/>
      <c r="CY169" s="42"/>
      <c r="CZ169" s="44"/>
      <c r="DA169" s="43"/>
      <c r="DB169" s="42"/>
      <c r="DC169" s="42"/>
      <c r="DD169" s="42"/>
      <c r="DE169" s="42"/>
      <c r="DF169" s="43"/>
    </row>
    <row r="170" customFormat="false" ht="8.45" hidden="false" customHeight="true" outlineLevel="0" collapsed="false">
      <c r="A170" s="1" t="s">
        <v>410</v>
      </c>
      <c r="B170" s="55" t="n">
        <v>155</v>
      </c>
      <c r="C170" s="36" t="s">
        <v>411</v>
      </c>
      <c r="D170" s="35" t="n">
        <v>5</v>
      </c>
      <c r="E170" s="36" t="s">
        <v>405</v>
      </c>
      <c r="F170" s="36" t="s">
        <v>406</v>
      </c>
      <c r="G170" s="50" t="n">
        <v>1458.28</v>
      </c>
      <c r="H170" s="39" t="n">
        <v>0.01</v>
      </c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50" t="n">
        <v>1458.28</v>
      </c>
      <c r="BO170" s="40" t="n">
        <v>100</v>
      </c>
      <c r="BP170" s="40" t="n">
        <v>100</v>
      </c>
      <c r="BQ170" s="41"/>
      <c r="BR170" s="41"/>
      <c r="BS170" s="40" t="n">
        <v>100</v>
      </c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0"/>
      <c r="CF170" s="41"/>
      <c r="CG170" s="41"/>
      <c r="CH170" s="40"/>
      <c r="CI170" s="41"/>
      <c r="CJ170" s="41"/>
      <c r="CK170" s="40"/>
      <c r="CL170" s="41"/>
      <c r="CM170" s="41"/>
      <c r="CN170" s="40"/>
      <c r="CO170" s="42"/>
      <c r="CP170" s="42"/>
      <c r="CQ170" s="43"/>
      <c r="CR170" s="44"/>
      <c r="CS170" s="44"/>
      <c r="CT170" s="43"/>
      <c r="CU170" s="44"/>
      <c r="CV170" s="44"/>
      <c r="CW170" s="43"/>
      <c r="CX170" s="42"/>
      <c r="CY170" s="42"/>
      <c r="CZ170" s="44"/>
      <c r="DA170" s="43"/>
      <c r="DB170" s="42"/>
      <c r="DC170" s="42"/>
      <c r="DD170" s="42"/>
      <c r="DE170" s="42"/>
      <c r="DF170" s="43"/>
    </row>
    <row r="171" customFormat="false" ht="8.45" hidden="false" customHeight="true" outlineLevel="0" collapsed="false">
      <c r="A171" s="1" t="s">
        <v>412</v>
      </c>
      <c r="B171" s="55" t="n">
        <v>156</v>
      </c>
      <c r="C171" s="36" t="s">
        <v>413</v>
      </c>
      <c r="D171" s="37" t="n">
        <v>56</v>
      </c>
      <c r="E171" s="36" t="s">
        <v>409</v>
      </c>
      <c r="F171" s="36" t="s">
        <v>414</v>
      </c>
      <c r="G171" s="50" t="n">
        <v>6950.66</v>
      </c>
      <c r="H171" s="39" t="n">
        <v>0.07</v>
      </c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50" t="n">
        <v>2034.46</v>
      </c>
      <c r="BC171" s="45" t="n">
        <v>29.27</v>
      </c>
      <c r="BD171" s="45" t="n">
        <v>29.27</v>
      </c>
      <c r="BE171" s="50" t="n">
        <v>3167.42</v>
      </c>
      <c r="BF171" s="45" t="n">
        <v>45.57</v>
      </c>
      <c r="BG171" s="45" t="n">
        <v>74.84</v>
      </c>
      <c r="BH171" s="50" t="n">
        <v>1748.79</v>
      </c>
      <c r="BI171" s="45" t="n">
        <v>25.16</v>
      </c>
      <c r="BJ171" s="40" t="n">
        <v>100</v>
      </c>
      <c r="BK171" s="41"/>
      <c r="BL171" s="41"/>
      <c r="BM171" s="40" t="n">
        <v>100</v>
      </c>
      <c r="BN171" s="41"/>
      <c r="BO171" s="41"/>
      <c r="BP171" s="40" t="n">
        <v>100</v>
      </c>
      <c r="BQ171" s="41"/>
      <c r="BR171" s="41"/>
      <c r="BS171" s="40" t="n">
        <v>100</v>
      </c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0"/>
      <c r="CF171" s="41"/>
      <c r="CG171" s="41"/>
      <c r="CH171" s="40"/>
      <c r="CI171" s="41"/>
      <c r="CJ171" s="41"/>
      <c r="CK171" s="40"/>
      <c r="CL171" s="41"/>
      <c r="CM171" s="41"/>
      <c r="CN171" s="40"/>
      <c r="CO171" s="42"/>
      <c r="CP171" s="42"/>
      <c r="CQ171" s="43"/>
      <c r="CR171" s="44"/>
      <c r="CS171" s="44"/>
      <c r="CT171" s="43"/>
      <c r="CU171" s="44"/>
      <c r="CV171" s="44"/>
      <c r="CW171" s="43"/>
      <c r="CX171" s="42"/>
      <c r="CY171" s="42"/>
      <c r="CZ171" s="44"/>
      <c r="DA171" s="43"/>
      <c r="DB171" s="42"/>
      <c r="DC171" s="42"/>
      <c r="DD171" s="42"/>
      <c r="DE171" s="42"/>
      <c r="DF171" s="43"/>
    </row>
    <row r="172" customFormat="false" ht="8.45" hidden="false" customHeight="true" outlineLevel="0" collapsed="false">
      <c r="A172" s="1" t="s">
        <v>415</v>
      </c>
      <c r="B172" s="55" t="n">
        <v>157</v>
      </c>
      <c r="C172" s="36" t="s">
        <v>416</v>
      </c>
      <c r="D172" s="37" t="n">
        <v>56</v>
      </c>
      <c r="E172" s="36" t="s">
        <v>409</v>
      </c>
      <c r="F172" s="36" t="s">
        <v>414</v>
      </c>
      <c r="G172" s="50" t="n">
        <v>2263.16</v>
      </c>
      <c r="H172" s="39" t="n">
        <v>0.02</v>
      </c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0" t="n">
        <v>541.12</v>
      </c>
      <c r="BC172" s="45" t="n">
        <v>23.91</v>
      </c>
      <c r="BD172" s="45" t="n">
        <v>23.91</v>
      </c>
      <c r="BE172" s="40" t="n">
        <v>842.35</v>
      </c>
      <c r="BF172" s="45" t="n">
        <v>37.22</v>
      </c>
      <c r="BG172" s="45" t="n">
        <v>61.13</v>
      </c>
      <c r="BH172" s="40" t="n">
        <v>879.69</v>
      </c>
      <c r="BI172" s="45" t="n">
        <v>38.87</v>
      </c>
      <c r="BJ172" s="40" t="n">
        <v>100</v>
      </c>
      <c r="BK172" s="41"/>
      <c r="BL172" s="41"/>
      <c r="BM172" s="40" t="n">
        <v>100</v>
      </c>
      <c r="BN172" s="41"/>
      <c r="BO172" s="41"/>
      <c r="BP172" s="40" t="n">
        <v>100</v>
      </c>
      <c r="BQ172" s="41"/>
      <c r="BR172" s="41"/>
      <c r="BS172" s="40" t="n">
        <v>100</v>
      </c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0"/>
      <c r="CF172" s="41"/>
      <c r="CG172" s="41"/>
      <c r="CH172" s="40"/>
      <c r="CI172" s="41"/>
      <c r="CJ172" s="41"/>
      <c r="CK172" s="40"/>
      <c r="CL172" s="41"/>
      <c r="CM172" s="41"/>
      <c r="CN172" s="40"/>
      <c r="CO172" s="42"/>
      <c r="CP172" s="42"/>
      <c r="CQ172" s="43"/>
      <c r="CR172" s="44"/>
      <c r="CS172" s="44"/>
      <c r="CT172" s="43"/>
      <c r="CU172" s="44"/>
      <c r="CV172" s="44"/>
      <c r="CW172" s="43"/>
      <c r="CX172" s="42"/>
      <c r="CY172" s="42"/>
      <c r="CZ172" s="44"/>
      <c r="DA172" s="43"/>
      <c r="DB172" s="42"/>
      <c r="DC172" s="42"/>
      <c r="DD172" s="42"/>
      <c r="DE172" s="42"/>
      <c r="DF172" s="43"/>
    </row>
    <row r="173" customFormat="false" ht="8.45" hidden="false" customHeight="true" outlineLevel="0" collapsed="false">
      <c r="A173" s="1" t="s">
        <v>417</v>
      </c>
      <c r="B173" s="22" t="n">
        <v>158</v>
      </c>
      <c r="C173" s="21" t="s">
        <v>418</v>
      </c>
      <c r="D173" s="20" t="n">
        <v>5</v>
      </c>
      <c r="E173" s="21" t="s">
        <v>405</v>
      </c>
      <c r="F173" s="21" t="s">
        <v>406</v>
      </c>
      <c r="G173" s="25" t="n">
        <v>74.64</v>
      </c>
      <c r="H173" s="24" t="n">
        <v>0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25" t="n">
        <v>74.64</v>
      </c>
      <c r="BO173" s="28" t="n">
        <v>100</v>
      </c>
      <c r="BP173" s="28" t="n">
        <v>100</v>
      </c>
      <c r="BQ173" s="18"/>
      <c r="BR173" s="18"/>
      <c r="BS173" s="28" t="n">
        <v>100</v>
      </c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28"/>
      <c r="CF173" s="18"/>
      <c r="CG173" s="18"/>
      <c r="CH173" s="28"/>
      <c r="CI173" s="18"/>
      <c r="CJ173" s="18"/>
      <c r="CK173" s="28"/>
      <c r="CL173" s="18"/>
      <c r="CM173" s="18"/>
      <c r="CN173" s="28"/>
      <c r="CO173" s="13"/>
      <c r="CP173" s="13"/>
      <c r="CQ173" s="34"/>
      <c r="CR173" s="19"/>
      <c r="CS173" s="19"/>
      <c r="CT173" s="34"/>
      <c r="CU173" s="19"/>
      <c r="CV173" s="19"/>
      <c r="CW173" s="34"/>
      <c r="CX173" s="13"/>
      <c r="CY173" s="13"/>
      <c r="CZ173" s="19"/>
      <c r="DA173" s="34"/>
      <c r="DB173" s="13"/>
      <c r="DC173" s="13"/>
      <c r="DD173" s="13"/>
      <c r="DE173" s="13"/>
      <c r="DF173" s="34"/>
    </row>
    <row r="174" customFormat="false" ht="8.45" hidden="false" customHeight="true" outlineLevel="0" collapsed="false">
      <c r="A174" s="1" t="s">
        <v>419</v>
      </c>
      <c r="B174" s="55" t="n">
        <v>159</v>
      </c>
      <c r="C174" s="36" t="s">
        <v>420</v>
      </c>
      <c r="D174" s="35" t="n">
        <v>5</v>
      </c>
      <c r="E174" s="36" t="s">
        <v>405</v>
      </c>
      <c r="F174" s="36" t="s">
        <v>406</v>
      </c>
      <c r="G174" s="45" t="n">
        <v>74.64</v>
      </c>
      <c r="H174" s="39" t="n">
        <v>0</v>
      </c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5" t="n">
        <v>74.64</v>
      </c>
      <c r="BO174" s="40" t="n">
        <v>100</v>
      </c>
      <c r="BP174" s="40" t="n">
        <v>100</v>
      </c>
      <c r="BQ174" s="41"/>
      <c r="BR174" s="41"/>
      <c r="BS174" s="40" t="n">
        <v>100</v>
      </c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0"/>
      <c r="CF174" s="41"/>
      <c r="CG174" s="41"/>
      <c r="CH174" s="40"/>
      <c r="CI174" s="41"/>
      <c r="CJ174" s="41"/>
      <c r="CK174" s="40"/>
      <c r="CL174" s="41"/>
      <c r="CM174" s="41"/>
      <c r="CN174" s="40"/>
      <c r="CO174" s="42"/>
      <c r="CP174" s="42"/>
      <c r="CQ174" s="43"/>
      <c r="CR174" s="44"/>
      <c r="CS174" s="44"/>
      <c r="CT174" s="43"/>
      <c r="CU174" s="44"/>
      <c r="CV174" s="44"/>
      <c r="CW174" s="43"/>
      <c r="CX174" s="42"/>
      <c r="CY174" s="42"/>
      <c r="CZ174" s="44"/>
      <c r="DA174" s="43"/>
      <c r="DB174" s="42"/>
      <c r="DC174" s="42"/>
      <c r="DD174" s="42"/>
      <c r="DE174" s="42"/>
      <c r="DF174" s="43"/>
    </row>
    <row r="175" customFormat="false" ht="8.45" hidden="false" customHeight="true" outlineLevel="0" collapsed="false">
      <c r="A175" s="1" t="s">
        <v>421</v>
      </c>
      <c r="B175" s="22" t="n">
        <v>160</v>
      </c>
      <c r="C175" s="21" t="s">
        <v>422</v>
      </c>
      <c r="D175" s="22" t="n">
        <v>177</v>
      </c>
      <c r="E175" s="21" t="s">
        <v>394</v>
      </c>
      <c r="F175" s="21" t="s">
        <v>300</v>
      </c>
      <c r="G175" s="26" t="n">
        <v>63386.41</v>
      </c>
      <c r="H175" s="24" t="n">
        <v>0.65</v>
      </c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27" t="n">
        <v>3992.15</v>
      </c>
      <c r="AT175" s="24" t="n">
        <v>6.3</v>
      </c>
      <c r="AU175" s="24" t="n">
        <v>6.3</v>
      </c>
      <c r="AV175" s="27" t="n">
        <v>4747.49</v>
      </c>
      <c r="AW175" s="24" t="n">
        <v>7.49</v>
      </c>
      <c r="AX175" s="25" t="n">
        <v>13.79</v>
      </c>
      <c r="AY175" s="27" t="n">
        <v>2632.52</v>
      </c>
      <c r="AZ175" s="24" t="n">
        <v>4.15</v>
      </c>
      <c r="BA175" s="25" t="n">
        <v>17.94</v>
      </c>
      <c r="BB175" s="27" t="n">
        <v>6795.69</v>
      </c>
      <c r="BC175" s="25" t="n">
        <v>10.72</v>
      </c>
      <c r="BD175" s="25" t="n">
        <v>28.66</v>
      </c>
      <c r="BE175" s="26" t="n">
        <v>25114.7</v>
      </c>
      <c r="BF175" s="25" t="n">
        <v>39.62</v>
      </c>
      <c r="BG175" s="25" t="n">
        <v>68.28</v>
      </c>
      <c r="BH175" s="26" t="n">
        <v>10232.83</v>
      </c>
      <c r="BI175" s="25" t="n">
        <v>16.14</v>
      </c>
      <c r="BJ175" s="25" t="n">
        <v>84.43</v>
      </c>
      <c r="BK175" s="18"/>
      <c r="BL175" s="18"/>
      <c r="BM175" s="25" t="n">
        <v>84.43</v>
      </c>
      <c r="BN175" s="27" t="n">
        <v>6724.09</v>
      </c>
      <c r="BO175" s="25" t="n">
        <v>10.61</v>
      </c>
      <c r="BP175" s="25" t="n">
        <v>95.04</v>
      </c>
      <c r="BQ175" s="27" t="n">
        <v>3146.94</v>
      </c>
      <c r="BR175" s="24" t="n">
        <v>4.96</v>
      </c>
      <c r="BS175" s="28" t="n">
        <v>100</v>
      </c>
      <c r="BT175" s="18"/>
      <c r="BU175" s="18"/>
      <c r="BV175" s="18"/>
      <c r="BW175" s="18"/>
      <c r="BX175" s="18"/>
      <c r="BY175" s="18"/>
      <c r="BZ175" s="18"/>
      <c r="CA175" s="18"/>
      <c r="CB175" s="18"/>
      <c r="CC175" s="41"/>
      <c r="CD175" s="41"/>
      <c r="CE175" s="40"/>
      <c r="CF175" s="41"/>
      <c r="CG175" s="41"/>
      <c r="CH175" s="40"/>
      <c r="CI175" s="41"/>
      <c r="CJ175" s="41"/>
      <c r="CK175" s="40"/>
      <c r="CL175" s="41"/>
      <c r="CM175" s="41"/>
      <c r="CN175" s="40"/>
      <c r="CO175" s="42"/>
      <c r="CP175" s="42"/>
      <c r="CQ175" s="43"/>
      <c r="CR175" s="44"/>
      <c r="CS175" s="44"/>
      <c r="CT175" s="43"/>
      <c r="CU175" s="44"/>
      <c r="CV175" s="44"/>
      <c r="CW175" s="43"/>
      <c r="CX175" s="42"/>
      <c r="CY175" s="42"/>
      <c r="CZ175" s="44"/>
      <c r="DA175" s="43"/>
      <c r="DB175" s="42"/>
      <c r="DC175" s="42"/>
      <c r="DD175" s="42"/>
      <c r="DE175" s="42"/>
      <c r="DF175" s="43"/>
    </row>
    <row r="176" customFormat="false" ht="8.45" hidden="false" customHeight="true" outlineLevel="0" collapsed="false">
      <c r="A176" s="1" t="s">
        <v>423</v>
      </c>
      <c r="B176" s="55" t="n">
        <v>161</v>
      </c>
      <c r="C176" s="36" t="s">
        <v>424</v>
      </c>
      <c r="D176" s="37" t="n">
        <v>85</v>
      </c>
      <c r="E176" s="36" t="s">
        <v>425</v>
      </c>
      <c r="F176" s="36" t="s">
        <v>344</v>
      </c>
      <c r="G176" s="38" t="n">
        <v>11881.92</v>
      </c>
      <c r="H176" s="39" t="n">
        <v>0.12</v>
      </c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50" t="n">
        <v>2428.66</v>
      </c>
      <c r="BC176" s="45" t="n">
        <v>20.44</v>
      </c>
      <c r="BD176" s="45" t="n">
        <v>20.44</v>
      </c>
      <c r="BE176" s="50" t="n">
        <v>6499.41</v>
      </c>
      <c r="BF176" s="45" t="n">
        <v>54.7</v>
      </c>
      <c r="BG176" s="45" t="n">
        <v>75.14</v>
      </c>
      <c r="BH176" s="50" t="n">
        <v>1994.97</v>
      </c>
      <c r="BI176" s="45" t="n">
        <v>16.79</v>
      </c>
      <c r="BJ176" s="45" t="n">
        <v>91.93</v>
      </c>
      <c r="BK176" s="41"/>
      <c r="BL176" s="41"/>
      <c r="BM176" s="45" t="n">
        <v>91.93</v>
      </c>
      <c r="BN176" s="40" t="n">
        <v>958.87</v>
      </c>
      <c r="BO176" s="39" t="n">
        <v>8.07</v>
      </c>
      <c r="BP176" s="40" t="n">
        <v>100</v>
      </c>
      <c r="BQ176" s="41"/>
      <c r="BR176" s="41"/>
      <c r="BS176" s="40" t="n">
        <v>100</v>
      </c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0"/>
      <c r="CF176" s="41"/>
      <c r="CG176" s="41"/>
      <c r="CH176" s="40"/>
      <c r="CI176" s="41"/>
      <c r="CJ176" s="41"/>
      <c r="CK176" s="40"/>
      <c r="CL176" s="41"/>
      <c r="CM176" s="41"/>
      <c r="CN176" s="40"/>
      <c r="CO176" s="42"/>
      <c r="CP176" s="42"/>
      <c r="CQ176" s="43"/>
      <c r="CR176" s="44"/>
      <c r="CS176" s="44"/>
      <c r="CT176" s="43"/>
      <c r="CU176" s="44"/>
      <c r="CV176" s="44"/>
      <c r="CW176" s="43"/>
      <c r="CX176" s="42"/>
      <c r="CY176" s="42"/>
      <c r="CZ176" s="44"/>
      <c r="DA176" s="43"/>
      <c r="DB176" s="42"/>
      <c r="DC176" s="42"/>
      <c r="DD176" s="42"/>
      <c r="DE176" s="42"/>
      <c r="DF176" s="43"/>
    </row>
    <row r="177" customFormat="false" ht="8.45" hidden="false" customHeight="true" outlineLevel="0" collapsed="false">
      <c r="A177" s="1" t="s">
        <v>426</v>
      </c>
      <c r="B177" s="55" t="n">
        <v>162</v>
      </c>
      <c r="C177" s="36" t="s">
        <v>427</v>
      </c>
      <c r="D177" s="37" t="n">
        <v>24</v>
      </c>
      <c r="E177" s="36" t="s">
        <v>428</v>
      </c>
      <c r="F177" s="36" t="s">
        <v>300</v>
      </c>
      <c r="G177" s="50" t="n">
        <v>8600.55</v>
      </c>
      <c r="H177" s="39" t="n">
        <v>0.09</v>
      </c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50" t="n">
        <v>5453.61</v>
      </c>
      <c r="BO177" s="45" t="n">
        <v>63.41</v>
      </c>
      <c r="BP177" s="45" t="n">
        <v>63.41</v>
      </c>
      <c r="BQ177" s="50" t="n">
        <v>3146.94</v>
      </c>
      <c r="BR177" s="45" t="n">
        <v>36.59</v>
      </c>
      <c r="BS177" s="40" t="n">
        <v>100</v>
      </c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0"/>
      <c r="CF177" s="41"/>
      <c r="CG177" s="41"/>
      <c r="CH177" s="40"/>
      <c r="CI177" s="41"/>
      <c r="CJ177" s="41"/>
      <c r="CK177" s="40"/>
      <c r="CL177" s="41"/>
      <c r="CM177" s="41"/>
      <c r="CN177" s="40"/>
      <c r="CO177" s="42"/>
      <c r="CP177" s="42"/>
      <c r="CQ177" s="43"/>
      <c r="CR177" s="44"/>
      <c r="CS177" s="44"/>
      <c r="CT177" s="43"/>
      <c r="CU177" s="44"/>
      <c r="CV177" s="44"/>
      <c r="CW177" s="43"/>
      <c r="CX177" s="42"/>
      <c r="CY177" s="42"/>
      <c r="CZ177" s="44"/>
      <c r="DA177" s="43"/>
      <c r="DB177" s="42"/>
      <c r="DC177" s="42"/>
      <c r="DD177" s="42"/>
      <c r="DE177" s="42"/>
      <c r="DF177" s="43"/>
    </row>
    <row r="178" customFormat="false" ht="8.45" hidden="false" customHeight="true" outlineLevel="0" collapsed="false">
      <c r="A178" s="1" t="s">
        <v>429</v>
      </c>
      <c r="B178" s="55" t="n">
        <v>163</v>
      </c>
      <c r="C178" s="36" t="s">
        <v>430</v>
      </c>
      <c r="D178" s="55" t="n">
        <v>121</v>
      </c>
      <c r="E178" s="36" t="s">
        <v>394</v>
      </c>
      <c r="F178" s="36" t="s">
        <v>431</v>
      </c>
      <c r="G178" s="38" t="n">
        <v>27975.79</v>
      </c>
      <c r="H178" s="39" t="n">
        <v>0.28</v>
      </c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50" t="n">
        <v>3992.15</v>
      </c>
      <c r="AT178" s="45" t="n">
        <v>14.27</v>
      </c>
      <c r="AU178" s="45" t="n">
        <v>14.27</v>
      </c>
      <c r="AV178" s="50" t="n">
        <v>4747.49</v>
      </c>
      <c r="AW178" s="45" t="n">
        <v>16.97</v>
      </c>
      <c r="AX178" s="45" t="n">
        <v>31.24</v>
      </c>
      <c r="AY178" s="50" t="n">
        <v>2632.52</v>
      </c>
      <c r="AZ178" s="39" t="n">
        <v>9.41</v>
      </c>
      <c r="BA178" s="45" t="n">
        <v>40.65</v>
      </c>
      <c r="BB178" s="50" t="n">
        <v>4367.02</v>
      </c>
      <c r="BC178" s="45" t="n">
        <v>15.61</v>
      </c>
      <c r="BD178" s="45" t="n">
        <v>56.26</v>
      </c>
      <c r="BE178" s="50" t="n">
        <v>6837.28</v>
      </c>
      <c r="BF178" s="45" t="n">
        <v>24.44</v>
      </c>
      <c r="BG178" s="45" t="n">
        <v>80.7</v>
      </c>
      <c r="BH178" s="50" t="n">
        <v>5399.33</v>
      </c>
      <c r="BI178" s="45" t="n">
        <v>19.3</v>
      </c>
      <c r="BJ178" s="40" t="n">
        <v>100</v>
      </c>
      <c r="BK178" s="41"/>
      <c r="BL178" s="41"/>
      <c r="BM178" s="40" t="n">
        <v>100</v>
      </c>
      <c r="BN178" s="41"/>
      <c r="BO178" s="41"/>
      <c r="BP178" s="40" t="n">
        <v>100</v>
      </c>
      <c r="BQ178" s="41"/>
      <c r="BR178" s="41"/>
      <c r="BS178" s="40" t="n">
        <v>100</v>
      </c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0"/>
      <c r="CF178" s="41"/>
      <c r="CG178" s="41"/>
      <c r="CH178" s="40"/>
      <c r="CI178" s="41"/>
      <c r="CJ178" s="41"/>
      <c r="CK178" s="40"/>
      <c r="CL178" s="41"/>
      <c r="CM178" s="41"/>
      <c r="CN178" s="40"/>
      <c r="CO178" s="42"/>
      <c r="CP178" s="42"/>
      <c r="CQ178" s="43"/>
      <c r="CR178" s="44"/>
      <c r="CS178" s="44"/>
      <c r="CT178" s="43"/>
      <c r="CU178" s="44"/>
      <c r="CV178" s="44"/>
      <c r="CW178" s="43"/>
      <c r="CX178" s="42"/>
      <c r="CY178" s="42"/>
      <c r="CZ178" s="44"/>
      <c r="DA178" s="43"/>
      <c r="DB178" s="42"/>
      <c r="DC178" s="42"/>
      <c r="DD178" s="42"/>
      <c r="DE178" s="42"/>
      <c r="DF178" s="43"/>
    </row>
    <row r="179" customFormat="false" ht="8.45" hidden="false" customHeight="true" outlineLevel="0" collapsed="false">
      <c r="A179" s="1" t="s">
        <v>432</v>
      </c>
      <c r="B179" s="55" t="n">
        <v>164</v>
      </c>
      <c r="C179" s="36" t="s">
        <v>433</v>
      </c>
      <c r="D179" s="37" t="n">
        <v>13</v>
      </c>
      <c r="E179" s="36" t="s">
        <v>434</v>
      </c>
      <c r="F179" s="36" t="s">
        <v>435</v>
      </c>
      <c r="G179" s="38" t="n">
        <v>14616.54</v>
      </c>
      <c r="H179" s="39" t="n">
        <v>0.15</v>
      </c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38" t="n">
        <v>11778.01</v>
      </c>
      <c r="BF179" s="45" t="n">
        <v>80.58</v>
      </c>
      <c r="BG179" s="45" t="n">
        <v>80.58</v>
      </c>
      <c r="BH179" s="50" t="n">
        <v>2838.53</v>
      </c>
      <c r="BI179" s="45" t="n">
        <v>19.42</v>
      </c>
      <c r="BJ179" s="40" t="n">
        <v>100</v>
      </c>
      <c r="BK179" s="41"/>
      <c r="BL179" s="41"/>
      <c r="BM179" s="40" t="n">
        <v>100</v>
      </c>
      <c r="BN179" s="41"/>
      <c r="BO179" s="41"/>
      <c r="BP179" s="40" t="n">
        <v>100</v>
      </c>
      <c r="BQ179" s="41"/>
      <c r="BR179" s="41"/>
      <c r="BS179" s="40" t="n">
        <v>100</v>
      </c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0"/>
      <c r="CF179" s="41"/>
      <c r="CG179" s="41"/>
      <c r="CH179" s="40"/>
      <c r="CI179" s="41"/>
      <c r="CJ179" s="41"/>
      <c r="CK179" s="40"/>
      <c r="CL179" s="41"/>
      <c r="CM179" s="41"/>
      <c r="CN179" s="40"/>
      <c r="CO179" s="42"/>
      <c r="CP179" s="42"/>
      <c r="CQ179" s="43"/>
      <c r="CR179" s="44"/>
      <c r="CS179" s="44"/>
      <c r="CT179" s="43"/>
      <c r="CU179" s="44"/>
      <c r="CV179" s="44"/>
      <c r="CW179" s="43"/>
      <c r="CX179" s="42"/>
      <c r="CY179" s="42"/>
      <c r="CZ179" s="44"/>
      <c r="DA179" s="43"/>
      <c r="DB179" s="42"/>
      <c r="DC179" s="42"/>
      <c r="DD179" s="42"/>
      <c r="DE179" s="42"/>
      <c r="DF179" s="43"/>
    </row>
    <row r="180" customFormat="false" ht="16.9" hidden="false" customHeight="true" outlineLevel="0" collapsed="false">
      <c r="A180" s="1" t="s">
        <v>436</v>
      </c>
      <c r="B180" s="55" t="n">
        <v>165</v>
      </c>
      <c r="C180" s="36" t="s">
        <v>437</v>
      </c>
      <c r="D180" s="37" t="n">
        <v>23</v>
      </c>
      <c r="E180" s="36" t="s">
        <v>402</v>
      </c>
      <c r="F180" s="36" t="s">
        <v>397</v>
      </c>
      <c r="G180" s="40" t="n">
        <v>311.61</v>
      </c>
      <c r="H180" s="39" t="n">
        <v>0</v>
      </c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0" t="n">
        <v>311.61</v>
      </c>
      <c r="BO180" s="40" t="n">
        <v>100</v>
      </c>
      <c r="BP180" s="40" t="n">
        <v>100</v>
      </c>
      <c r="BQ180" s="41"/>
      <c r="BR180" s="41"/>
      <c r="BS180" s="40" t="n">
        <v>100</v>
      </c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0"/>
      <c r="CF180" s="41"/>
      <c r="CG180" s="41"/>
      <c r="CH180" s="40"/>
      <c r="CI180" s="41"/>
      <c r="CJ180" s="41"/>
      <c r="CK180" s="40"/>
      <c r="CL180" s="41"/>
      <c r="CM180" s="41"/>
      <c r="CN180" s="40"/>
      <c r="CO180" s="42"/>
      <c r="CP180" s="42"/>
      <c r="CQ180" s="43"/>
      <c r="CR180" s="44"/>
      <c r="CS180" s="44"/>
      <c r="CT180" s="43"/>
      <c r="CU180" s="44"/>
      <c r="CV180" s="44"/>
      <c r="CW180" s="43"/>
      <c r="CX180" s="42"/>
      <c r="CY180" s="42"/>
      <c r="CZ180" s="44"/>
      <c r="DA180" s="43"/>
      <c r="DB180" s="42"/>
      <c r="DC180" s="42"/>
      <c r="DD180" s="42"/>
      <c r="DE180" s="42"/>
      <c r="DF180" s="43"/>
    </row>
    <row r="181" customFormat="false" ht="8.45" hidden="false" customHeight="true" outlineLevel="0" collapsed="false">
      <c r="A181" s="1" t="s">
        <v>438</v>
      </c>
      <c r="B181" s="22" t="n">
        <v>166</v>
      </c>
      <c r="C181" s="21" t="s">
        <v>439</v>
      </c>
      <c r="D181" s="54" t="n">
        <v>40</v>
      </c>
      <c r="E181" s="21" t="s">
        <v>271</v>
      </c>
      <c r="F181" s="21" t="s">
        <v>440</v>
      </c>
      <c r="G181" s="26" t="n">
        <v>65541.37</v>
      </c>
      <c r="H181" s="24" t="n">
        <v>0.67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26" t="n">
        <v>15087.6</v>
      </c>
      <c r="BL181" s="25" t="n">
        <v>23.02</v>
      </c>
      <c r="BM181" s="25" t="n">
        <v>23.02</v>
      </c>
      <c r="BN181" s="26" t="n">
        <v>47722.83</v>
      </c>
      <c r="BO181" s="25" t="n">
        <v>72.81</v>
      </c>
      <c r="BP181" s="25" t="n">
        <v>95.83</v>
      </c>
      <c r="BQ181" s="27" t="n">
        <v>2730.94</v>
      </c>
      <c r="BR181" s="24" t="n">
        <v>4.17</v>
      </c>
      <c r="BS181" s="28" t="n">
        <v>100</v>
      </c>
      <c r="BT181" s="18"/>
      <c r="BU181" s="18"/>
      <c r="BV181" s="18"/>
      <c r="BW181" s="18"/>
      <c r="BX181" s="18"/>
      <c r="BY181" s="18"/>
      <c r="BZ181" s="18"/>
      <c r="CA181" s="18"/>
      <c r="CB181" s="18"/>
      <c r="CC181" s="41"/>
      <c r="CD181" s="41"/>
      <c r="CE181" s="40"/>
      <c r="CF181" s="41"/>
      <c r="CG181" s="41"/>
      <c r="CH181" s="40"/>
      <c r="CI181" s="41"/>
      <c r="CJ181" s="41"/>
      <c r="CK181" s="40"/>
      <c r="CL181" s="41"/>
      <c r="CM181" s="41"/>
      <c r="CN181" s="40"/>
      <c r="CO181" s="42"/>
      <c r="CP181" s="42"/>
      <c r="CQ181" s="43"/>
      <c r="CR181" s="44"/>
      <c r="CS181" s="44"/>
      <c r="CT181" s="43"/>
      <c r="CU181" s="44"/>
      <c r="CV181" s="44"/>
      <c r="CW181" s="43"/>
      <c r="CX181" s="42"/>
      <c r="CY181" s="42"/>
      <c r="CZ181" s="44"/>
      <c r="DA181" s="43"/>
      <c r="DB181" s="42"/>
      <c r="DC181" s="42"/>
      <c r="DD181" s="42"/>
      <c r="DE181" s="42"/>
      <c r="DF181" s="43"/>
    </row>
    <row r="182" customFormat="false" ht="25.35" hidden="false" customHeight="true" outlineLevel="0" collapsed="false">
      <c r="A182" s="1" t="s">
        <v>441</v>
      </c>
      <c r="B182" s="55" t="n">
        <v>167</v>
      </c>
      <c r="C182" s="36" t="s">
        <v>442</v>
      </c>
      <c r="D182" s="37" t="n">
        <v>40</v>
      </c>
      <c r="E182" s="36" t="s">
        <v>271</v>
      </c>
      <c r="F182" s="36" t="s">
        <v>440</v>
      </c>
      <c r="G182" s="38" t="n">
        <v>48462.37</v>
      </c>
      <c r="H182" s="39" t="n">
        <v>0.49</v>
      </c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38" t="n">
        <v>13012.15</v>
      </c>
      <c r="BL182" s="45" t="n">
        <v>26.85</v>
      </c>
      <c r="BM182" s="45" t="n">
        <v>26.85</v>
      </c>
      <c r="BN182" s="38" t="n">
        <v>33094.95</v>
      </c>
      <c r="BO182" s="45" t="n">
        <v>68.29</v>
      </c>
      <c r="BP182" s="45" t="n">
        <v>95.14</v>
      </c>
      <c r="BQ182" s="50" t="n">
        <v>2355.27</v>
      </c>
      <c r="BR182" s="39" t="n">
        <v>4.86</v>
      </c>
      <c r="BS182" s="40" t="n">
        <v>100</v>
      </c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0"/>
      <c r="CF182" s="41"/>
      <c r="CG182" s="41"/>
      <c r="CH182" s="40"/>
      <c r="CI182" s="41"/>
      <c r="CJ182" s="41"/>
      <c r="CK182" s="40"/>
      <c r="CL182" s="41"/>
      <c r="CM182" s="41"/>
      <c r="CN182" s="40"/>
      <c r="CO182" s="42"/>
      <c r="CP182" s="42"/>
      <c r="CQ182" s="43"/>
      <c r="CR182" s="44"/>
      <c r="CS182" s="44"/>
      <c r="CT182" s="43"/>
      <c r="CU182" s="44"/>
      <c r="CV182" s="44"/>
      <c r="CW182" s="43"/>
      <c r="CX182" s="42"/>
      <c r="CY182" s="42"/>
      <c r="CZ182" s="44"/>
      <c r="DA182" s="43"/>
      <c r="DB182" s="42"/>
      <c r="DC182" s="42"/>
      <c r="DD182" s="42"/>
      <c r="DE182" s="42"/>
      <c r="DF182" s="43"/>
    </row>
    <row r="183" customFormat="false" ht="8.45" hidden="false" customHeight="true" outlineLevel="0" collapsed="false">
      <c r="A183" s="1" t="s">
        <v>443</v>
      </c>
      <c r="B183" s="55" t="n">
        <v>168</v>
      </c>
      <c r="C183" s="36" t="s">
        <v>444</v>
      </c>
      <c r="D183" s="37" t="n">
        <v>40</v>
      </c>
      <c r="E183" s="36" t="s">
        <v>271</v>
      </c>
      <c r="F183" s="36" t="s">
        <v>440</v>
      </c>
      <c r="G183" s="50" t="n">
        <v>7729.8</v>
      </c>
      <c r="H183" s="39" t="n">
        <v>0.08</v>
      </c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50" t="n">
        <v>2075.45</v>
      </c>
      <c r="BL183" s="45" t="n">
        <v>26.85</v>
      </c>
      <c r="BM183" s="45" t="n">
        <v>26.85</v>
      </c>
      <c r="BN183" s="50" t="n">
        <v>5278.68</v>
      </c>
      <c r="BO183" s="45" t="n">
        <v>68.29</v>
      </c>
      <c r="BP183" s="45" t="n">
        <v>95.14</v>
      </c>
      <c r="BQ183" s="40" t="n">
        <v>375.67</v>
      </c>
      <c r="BR183" s="39" t="n">
        <v>4.86</v>
      </c>
      <c r="BS183" s="40" t="n">
        <v>100</v>
      </c>
      <c r="BT183" s="41"/>
      <c r="BU183" s="41"/>
      <c r="BV183" s="41"/>
      <c r="BW183" s="41"/>
      <c r="BX183" s="41"/>
      <c r="BY183" s="41"/>
      <c r="BZ183" s="41"/>
      <c r="CA183" s="41"/>
      <c r="CB183" s="41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42"/>
      <c r="CP183" s="42"/>
      <c r="CQ183" s="43"/>
      <c r="CR183" s="44"/>
      <c r="CS183" s="44"/>
      <c r="CT183" s="43"/>
      <c r="CU183" s="44"/>
      <c r="CV183" s="44"/>
      <c r="CW183" s="43"/>
      <c r="CX183" s="42"/>
      <c r="CY183" s="42"/>
      <c r="CZ183" s="44"/>
      <c r="DA183" s="43"/>
      <c r="DB183" s="42"/>
      <c r="DC183" s="42"/>
      <c r="DD183" s="42"/>
      <c r="DE183" s="42"/>
      <c r="DF183" s="43"/>
    </row>
    <row r="184" customFormat="false" ht="8.45" hidden="false" customHeight="true" outlineLevel="0" collapsed="false">
      <c r="A184" s="1" t="s">
        <v>445</v>
      </c>
      <c r="B184" s="55" t="n">
        <v>169</v>
      </c>
      <c r="C184" s="36" t="s">
        <v>446</v>
      </c>
      <c r="D184" s="37" t="n">
        <v>23</v>
      </c>
      <c r="E184" s="36" t="s">
        <v>402</v>
      </c>
      <c r="F184" s="36" t="s">
        <v>397</v>
      </c>
      <c r="G184" s="50" t="n">
        <v>9349.2</v>
      </c>
      <c r="H184" s="39" t="n">
        <v>0.1</v>
      </c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50" t="n">
        <v>9349.2</v>
      </c>
      <c r="BO184" s="40" t="n">
        <v>100</v>
      </c>
      <c r="BP184" s="40" t="n">
        <v>100</v>
      </c>
      <c r="BQ184" s="41"/>
      <c r="BR184" s="41"/>
      <c r="BS184" s="40" t="n">
        <v>100</v>
      </c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13"/>
      <c r="CP184" s="13"/>
      <c r="CQ184" s="30"/>
      <c r="CR184" s="19"/>
      <c r="CS184" s="19"/>
      <c r="CT184" s="30"/>
      <c r="CU184" s="19"/>
      <c r="CV184" s="19"/>
      <c r="CW184" s="30"/>
      <c r="CX184" s="33"/>
      <c r="CY184" s="13"/>
      <c r="CZ184" s="32"/>
      <c r="DA184" s="34"/>
      <c r="DB184" s="13"/>
      <c r="DC184" s="13"/>
      <c r="DD184" s="13"/>
      <c r="DE184" s="13"/>
      <c r="DF184" s="34"/>
    </row>
    <row r="185" customFormat="false" ht="8.45" hidden="false" customHeight="true" outlineLevel="0" collapsed="false">
      <c r="A185" s="1" t="s">
        <v>447</v>
      </c>
      <c r="B185" s="22" t="n">
        <v>170</v>
      </c>
      <c r="C185" s="21" t="s">
        <v>448</v>
      </c>
      <c r="D185" s="54" t="n">
        <v>106</v>
      </c>
      <c r="E185" s="21" t="s">
        <v>245</v>
      </c>
      <c r="F185" s="21" t="s">
        <v>397</v>
      </c>
      <c r="G185" s="27" t="n">
        <v>7315.43</v>
      </c>
      <c r="H185" s="24" t="n">
        <v>0.07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 t="n">
        <v>1214.67</v>
      </c>
      <c r="BC185" s="18" t="n">
        <v>16.6</v>
      </c>
      <c r="BD185" s="18" t="n">
        <v>16.6</v>
      </c>
      <c r="BE185" s="18" t="n">
        <v>961.01</v>
      </c>
      <c r="BF185" s="18" t="n">
        <v>13.14</v>
      </c>
      <c r="BG185" s="18" t="n">
        <v>29.74</v>
      </c>
      <c r="BH185" s="27"/>
      <c r="BI185" s="25"/>
      <c r="BJ185" s="25" t="n">
        <v>29.74</v>
      </c>
      <c r="BK185" s="18" t="n">
        <v>594</v>
      </c>
      <c r="BL185" s="18" t="n">
        <v>8.12</v>
      </c>
      <c r="BM185" s="25" t="n">
        <v>37.86</v>
      </c>
      <c r="BN185" s="27" t="n">
        <v>4545.75</v>
      </c>
      <c r="BO185" s="25" t="n">
        <v>62.14</v>
      </c>
      <c r="BP185" s="25" t="n">
        <v>100</v>
      </c>
      <c r="BQ185" s="28"/>
      <c r="BR185" s="25"/>
      <c r="BS185" s="28" t="n">
        <v>100</v>
      </c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28"/>
      <c r="CF185" s="18"/>
      <c r="CG185" s="18"/>
      <c r="CH185" s="28"/>
      <c r="CI185" s="18"/>
      <c r="CJ185" s="18"/>
      <c r="CK185" s="28"/>
      <c r="CL185" s="18"/>
      <c r="CM185" s="18"/>
      <c r="CN185" s="28"/>
      <c r="CO185" s="13"/>
      <c r="CP185" s="13"/>
      <c r="CQ185" s="34"/>
      <c r="CR185" s="19"/>
      <c r="CS185" s="19"/>
      <c r="CT185" s="34"/>
      <c r="CU185" s="19"/>
      <c r="CV185" s="19"/>
      <c r="CW185" s="34"/>
      <c r="CX185" s="13"/>
      <c r="CY185" s="13"/>
      <c r="CZ185" s="19"/>
      <c r="DA185" s="34"/>
      <c r="DB185" s="13"/>
      <c r="DC185" s="13"/>
      <c r="DD185" s="13"/>
      <c r="DE185" s="13"/>
      <c r="DF185" s="34"/>
    </row>
    <row r="186" customFormat="false" ht="16.9" hidden="false" customHeight="true" outlineLevel="0" collapsed="false">
      <c r="A186" s="1" t="s">
        <v>449</v>
      </c>
      <c r="B186" s="55" t="n">
        <v>171</v>
      </c>
      <c r="C186" s="36" t="s">
        <v>450</v>
      </c>
      <c r="D186" s="37" t="n">
        <v>31</v>
      </c>
      <c r="E186" s="36" t="s">
        <v>245</v>
      </c>
      <c r="F186" s="36" t="s">
        <v>355</v>
      </c>
      <c r="G186" s="50" t="n">
        <v>1518.34</v>
      </c>
      <c r="H186" s="39" t="n">
        <v>0.02</v>
      </c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 t="n">
        <v>1214.67</v>
      </c>
      <c r="BC186" s="41" t="n">
        <v>80</v>
      </c>
      <c r="BD186" s="41" t="n">
        <v>80</v>
      </c>
      <c r="BE186" s="41" t="n">
        <v>303.67</v>
      </c>
      <c r="BF186" s="41" t="n">
        <v>20</v>
      </c>
      <c r="BG186" s="41" t="n">
        <v>100</v>
      </c>
      <c r="BH186" s="50"/>
      <c r="BI186" s="40"/>
      <c r="BJ186" s="40" t="n">
        <v>100</v>
      </c>
      <c r="BK186" s="41"/>
      <c r="BL186" s="41"/>
      <c r="BM186" s="40" t="n">
        <v>100</v>
      </c>
      <c r="BN186" s="41"/>
      <c r="BO186" s="41"/>
      <c r="BP186" s="40" t="n">
        <v>100</v>
      </c>
      <c r="BQ186" s="41"/>
      <c r="BR186" s="41"/>
      <c r="BS186" s="40" t="n">
        <v>100</v>
      </c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0"/>
      <c r="CF186" s="41"/>
      <c r="CG186" s="41"/>
      <c r="CH186" s="40"/>
      <c r="CI186" s="41"/>
      <c r="CJ186" s="41"/>
      <c r="CK186" s="40"/>
      <c r="CL186" s="41"/>
      <c r="CM186" s="41"/>
      <c r="CN186" s="40"/>
      <c r="CO186" s="42"/>
      <c r="CP186" s="42"/>
      <c r="CQ186" s="43"/>
      <c r="CR186" s="44"/>
      <c r="CS186" s="44"/>
      <c r="CT186" s="43"/>
      <c r="CU186" s="44"/>
      <c r="CV186" s="44"/>
      <c r="CW186" s="43"/>
      <c r="CX186" s="42"/>
      <c r="CY186" s="42"/>
      <c r="CZ186" s="44"/>
      <c r="DA186" s="43"/>
      <c r="DB186" s="42"/>
      <c r="DC186" s="42"/>
      <c r="DD186" s="42"/>
      <c r="DE186" s="42"/>
      <c r="DF186" s="43"/>
    </row>
    <row r="187" customFormat="false" ht="16.9" hidden="false" customHeight="true" outlineLevel="0" collapsed="false">
      <c r="A187" s="1" t="s">
        <v>451</v>
      </c>
      <c r="B187" s="55" t="n">
        <v>172</v>
      </c>
      <c r="C187" s="36" t="s">
        <v>452</v>
      </c>
      <c r="D187" s="37" t="n">
        <v>10</v>
      </c>
      <c r="E187" s="36" t="s">
        <v>434</v>
      </c>
      <c r="F187" s="36" t="s">
        <v>231</v>
      </c>
      <c r="G187" s="40" t="n">
        <v>657.34</v>
      </c>
      <c r="H187" s="39" t="n">
        <v>0.01</v>
      </c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 t="n">
        <v>657.34</v>
      </c>
      <c r="BF187" s="41" t="n">
        <v>100</v>
      </c>
      <c r="BG187" s="41" t="n">
        <v>100</v>
      </c>
      <c r="BH187" s="40"/>
      <c r="BI187" s="40"/>
      <c r="BJ187" s="40" t="n">
        <v>100</v>
      </c>
      <c r="BK187" s="41"/>
      <c r="BL187" s="41"/>
      <c r="BM187" s="40" t="n">
        <v>100</v>
      </c>
      <c r="BN187" s="41"/>
      <c r="BO187" s="41"/>
      <c r="BP187" s="40" t="n">
        <v>100</v>
      </c>
      <c r="BQ187" s="41"/>
      <c r="BR187" s="41"/>
      <c r="BS187" s="40" t="n">
        <v>100</v>
      </c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0"/>
      <c r="CF187" s="41"/>
      <c r="CG187" s="41"/>
      <c r="CH187" s="40"/>
      <c r="CI187" s="41"/>
      <c r="CJ187" s="41"/>
      <c r="CK187" s="40"/>
      <c r="CL187" s="41"/>
      <c r="CM187" s="41"/>
      <c r="CN187" s="40"/>
      <c r="CO187" s="42"/>
      <c r="CP187" s="42"/>
      <c r="CQ187" s="43"/>
      <c r="CR187" s="44"/>
      <c r="CS187" s="44"/>
      <c r="CT187" s="43"/>
      <c r="CU187" s="44"/>
      <c r="CV187" s="44"/>
      <c r="CW187" s="43"/>
      <c r="CX187" s="42"/>
      <c r="CY187" s="42"/>
      <c r="CZ187" s="44"/>
      <c r="DA187" s="43"/>
      <c r="DB187" s="42"/>
      <c r="DC187" s="42"/>
      <c r="DD187" s="42"/>
      <c r="DE187" s="42"/>
      <c r="DF187" s="43"/>
    </row>
    <row r="188" customFormat="false" ht="8.45" hidden="false" customHeight="true" outlineLevel="0" collapsed="false">
      <c r="A188" s="1" t="s">
        <v>453</v>
      </c>
      <c r="B188" s="55" t="n">
        <v>173</v>
      </c>
      <c r="C188" s="36" t="s">
        <v>454</v>
      </c>
      <c r="D188" s="37" t="n">
        <v>23</v>
      </c>
      <c r="E188" s="36" t="s">
        <v>402</v>
      </c>
      <c r="F188" s="36" t="s">
        <v>397</v>
      </c>
      <c r="G188" s="50" t="n">
        <v>4049.94</v>
      </c>
      <c r="H188" s="39" t="n">
        <v>0.04</v>
      </c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50" t="n">
        <v>4049.94</v>
      </c>
      <c r="BO188" s="40" t="n">
        <v>100</v>
      </c>
      <c r="BP188" s="40" t="n">
        <v>100</v>
      </c>
      <c r="BQ188" s="41"/>
      <c r="BR188" s="41"/>
      <c r="BS188" s="40" t="n">
        <v>100</v>
      </c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0"/>
      <c r="CF188" s="41"/>
      <c r="CG188" s="41"/>
      <c r="CH188" s="40"/>
      <c r="CI188" s="41"/>
      <c r="CJ188" s="41"/>
      <c r="CK188" s="40"/>
      <c r="CL188" s="41"/>
      <c r="CM188" s="41"/>
      <c r="CN188" s="40"/>
      <c r="CO188" s="42"/>
      <c r="CP188" s="42"/>
      <c r="CQ188" s="43"/>
      <c r="CR188" s="44"/>
      <c r="CS188" s="44"/>
      <c r="CT188" s="43"/>
      <c r="CU188" s="44"/>
      <c r="CV188" s="44"/>
      <c r="CW188" s="43"/>
      <c r="CX188" s="42"/>
      <c r="CY188" s="42"/>
      <c r="CZ188" s="44"/>
      <c r="DA188" s="43"/>
      <c r="DB188" s="42"/>
      <c r="DC188" s="42"/>
      <c r="DD188" s="42"/>
      <c r="DE188" s="42"/>
      <c r="DF188" s="43"/>
    </row>
    <row r="189" customFormat="false" ht="8.45" hidden="false" customHeight="true" outlineLevel="0" collapsed="false">
      <c r="A189" s="1" t="s">
        <v>455</v>
      </c>
      <c r="B189" s="55" t="n">
        <v>174</v>
      </c>
      <c r="C189" s="36" t="s">
        <v>456</v>
      </c>
      <c r="D189" s="37" t="n">
        <v>23</v>
      </c>
      <c r="E189" s="36" t="s">
        <v>402</v>
      </c>
      <c r="F189" s="36" t="s">
        <v>397</v>
      </c>
      <c r="G189" s="45" t="n">
        <v>99.81</v>
      </c>
      <c r="H189" s="39" t="n">
        <v>0</v>
      </c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5" t="n">
        <v>99.81</v>
      </c>
      <c r="BO189" s="40" t="n">
        <v>100</v>
      </c>
      <c r="BP189" s="40" t="n">
        <v>100</v>
      </c>
      <c r="BQ189" s="41"/>
      <c r="BR189" s="41"/>
      <c r="BS189" s="40" t="n">
        <v>100</v>
      </c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0"/>
      <c r="CF189" s="41"/>
      <c r="CG189" s="41"/>
      <c r="CH189" s="40"/>
      <c r="CI189" s="41"/>
      <c r="CJ189" s="41"/>
      <c r="CK189" s="40"/>
      <c r="CL189" s="41"/>
      <c r="CM189" s="41"/>
      <c r="CN189" s="40"/>
      <c r="CO189" s="42"/>
      <c r="CP189" s="42"/>
      <c r="CQ189" s="43"/>
      <c r="CR189" s="44"/>
      <c r="CS189" s="44"/>
      <c r="CT189" s="43"/>
      <c r="CU189" s="44"/>
      <c r="CV189" s="44"/>
      <c r="CW189" s="43"/>
      <c r="CX189" s="42"/>
      <c r="CY189" s="42"/>
      <c r="CZ189" s="44"/>
      <c r="DA189" s="43"/>
      <c r="DB189" s="42"/>
      <c r="DC189" s="42"/>
      <c r="DD189" s="42"/>
      <c r="DE189" s="42"/>
      <c r="DF189" s="43"/>
    </row>
    <row r="190" customFormat="false" ht="8.45" hidden="false" customHeight="true" outlineLevel="0" collapsed="false">
      <c r="A190" s="1" t="s">
        <v>457</v>
      </c>
      <c r="B190" s="55" t="n">
        <v>175</v>
      </c>
      <c r="C190" s="36" t="s">
        <v>458</v>
      </c>
      <c r="D190" s="37" t="n">
        <v>43</v>
      </c>
      <c r="E190" s="36" t="s">
        <v>58</v>
      </c>
      <c r="F190" s="36" t="s">
        <v>397</v>
      </c>
      <c r="G190" s="40" t="n">
        <v>990</v>
      </c>
      <c r="H190" s="39" t="n">
        <v>0.01</v>
      </c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 t="n">
        <v>594</v>
      </c>
      <c r="BL190" s="41" t="n">
        <v>60</v>
      </c>
      <c r="BM190" s="41" t="n">
        <v>60</v>
      </c>
      <c r="BN190" s="41" t="n">
        <v>396</v>
      </c>
      <c r="BO190" s="41" t="n">
        <v>40</v>
      </c>
      <c r="BP190" s="41" t="n">
        <v>100</v>
      </c>
      <c r="BQ190" s="40"/>
      <c r="BR190" s="40"/>
      <c r="BS190" s="40" t="n">
        <v>100</v>
      </c>
      <c r="BT190" s="41"/>
      <c r="BU190" s="41"/>
      <c r="BV190" s="41"/>
      <c r="BW190" s="41"/>
      <c r="BX190" s="41"/>
      <c r="BY190" s="41"/>
      <c r="BZ190" s="41"/>
      <c r="CA190" s="41"/>
      <c r="CB190" s="41"/>
      <c r="CC190" s="27"/>
      <c r="CD190" s="24"/>
      <c r="CE190" s="28"/>
      <c r="CF190" s="18"/>
      <c r="CG190" s="18"/>
      <c r="CH190" s="28"/>
      <c r="CI190" s="18"/>
      <c r="CJ190" s="18"/>
      <c r="CK190" s="28"/>
      <c r="CL190" s="18"/>
      <c r="CM190" s="18"/>
      <c r="CN190" s="28"/>
      <c r="CO190" s="42"/>
      <c r="CP190" s="42"/>
      <c r="CQ190" s="43"/>
      <c r="CR190" s="44"/>
      <c r="CS190" s="44"/>
      <c r="CT190" s="43"/>
      <c r="CU190" s="44"/>
      <c r="CV190" s="44"/>
      <c r="CW190" s="43"/>
      <c r="CX190" s="42"/>
      <c r="CY190" s="42"/>
      <c r="CZ190" s="44"/>
      <c r="DA190" s="43"/>
      <c r="DB190" s="42"/>
      <c r="DC190" s="42"/>
      <c r="DD190" s="42"/>
      <c r="DE190" s="42"/>
      <c r="DF190" s="43"/>
    </row>
    <row r="191" customFormat="false" ht="8.45" hidden="false" customHeight="true" outlineLevel="0" collapsed="false">
      <c r="A191" s="1" t="s">
        <v>459</v>
      </c>
      <c r="B191" s="22" t="n">
        <v>176</v>
      </c>
      <c r="C191" s="21" t="s">
        <v>460</v>
      </c>
      <c r="D191" s="22" t="n">
        <v>304</v>
      </c>
      <c r="E191" s="21" t="s">
        <v>253</v>
      </c>
      <c r="F191" s="21" t="s">
        <v>461</v>
      </c>
      <c r="G191" s="23" t="n">
        <v>372230.45</v>
      </c>
      <c r="H191" s="24" t="n">
        <v>3.79</v>
      </c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27" t="n">
        <v>8548.7</v>
      </c>
      <c r="AB191" s="24" t="n">
        <v>2.3</v>
      </c>
      <c r="AC191" s="24" t="n">
        <v>2.3</v>
      </c>
      <c r="AD191" s="27" t="n">
        <v>1137.64</v>
      </c>
      <c r="AE191" s="24" t="n">
        <v>0.31</v>
      </c>
      <c r="AF191" s="24" t="n">
        <v>2.61</v>
      </c>
      <c r="AG191" s="27" t="n">
        <v>1688.27</v>
      </c>
      <c r="AH191" s="24" t="n">
        <v>0.45</v>
      </c>
      <c r="AI191" s="24" t="n">
        <v>3.06</v>
      </c>
      <c r="AJ191" s="27" t="n">
        <v>3540.27</v>
      </c>
      <c r="AK191" s="24" t="n">
        <v>0.95</v>
      </c>
      <c r="AL191" s="24" t="n">
        <v>4.01</v>
      </c>
      <c r="AM191" s="26" t="n">
        <v>7993.7</v>
      </c>
      <c r="AN191" s="24" t="n">
        <v>2.15</v>
      </c>
      <c r="AO191" s="25" t="n">
        <v>6.16</v>
      </c>
      <c r="AP191" s="26" t="n">
        <v>40008.22</v>
      </c>
      <c r="AQ191" s="25" t="n">
        <v>10.76</v>
      </c>
      <c r="AR191" s="25" t="n">
        <v>16.92</v>
      </c>
      <c r="AS191" s="26" t="n">
        <v>48332.66</v>
      </c>
      <c r="AT191" s="25" t="n">
        <v>13</v>
      </c>
      <c r="AU191" s="25" t="n">
        <v>29.92</v>
      </c>
      <c r="AV191" s="26" t="n">
        <v>24101.61</v>
      </c>
      <c r="AW191" s="24" t="n">
        <v>6.48</v>
      </c>
      <c r="AX191" s="25" t="n">
        <v>36.4</v>
      </c>
      <c r="AY191" s="26" t="n">
        <v>51451.4</v>
      </c>
      <c r="AZ191" s="25" t="n">
        <v>13.8</v>
      </c>
      <c r="BA191" s="25" t="n">
        <v>50.2</v>
      </c>
      <c r="BB191" s="26" t="n">
        <v>56935.24</v>
      </c>
      <c r="BC191" s="25" t="n">
        <v>15.27</v>
      </c>
      <c r="BD191" s="25" t="n">
        <v>65.47</v>
      </c>
      <c r="BE191" s="26" t="n">
        <v>34396.3</v>
      </c>
      <c r="BF191" s="24" t="n">
        <v>9.22</v>
      </c>
      <c r="BG191" s="25" t="n">
        <v>74.69</v>
      </c>
      <c r="BH191" s="26" t="n">
        <v>3562.41</v>
      </c>
      <c r="BI191" s="24" t="n">
        <v>0.96</v>
      </c>
      <c r="BJ191" s="25" t="n">
        <v>75.65</v>
      </c>
      <c r="BK191" s="26" t="n">
        <v>29390.8</v>
      </c>
      <c r="BL191" s="24" t="n">
        <v>7.9</v>
      </c>
      <c r="BM191" s="25" t="n">
        <v>83.56</v>
      </c>
      <c r="BN191" s="26" t="n">
        <v>55851.22</v>
      </c>
      <c r="BO191" s="25" t="n">
        <v>15.02</v>
      </c>
      <c r="BP191" s="25" t="n">
        <v>98.58</v>
      </c>
      <c r="BQ191" s="27" t="n">
        <v>5292</v>
      </c>
      <c r="BR191" s="24" t="n">
        <v>1.42</v>
      </c>
      <c r="BS191" s="28" t="n">
        <v>100</v>
      </c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28"/>
      <c r="CF191" s="18"/>
      <c r="CG191" s="18"/>
      <c r="CH191" s="28"/>
      <c r="CI191" s="18"/>
      <c r="CJ191" s="18"/>
      <c r="CK191" s="28"/>
      <c r="CL191" s="18"/>
      <c r="CM191" s="18"/>
      <c r="CN191" s="28"/>
      <c r="CO191" s="13"/>
      <c r="CP191" s="13"/>
      <c r="CQ191" s="34"/>
      <c r="CR191" s="19"/>
      <c r="CS191" s="19"/>
      <c r="CT191" s="34"/>
      <c r="CU191" s="19"/>
      <c r="CV191" s="19"/>
      <c r="CW191" s="34"/>
      <c r="CX191" s="13"/>
      <c r="CY191" s="13"/>
      <c r="CZ191" s="19"/>
      <c r="DA191" s="34"/>
      <c r="DB191" s="13"/>
      <c r="DC191" s="13"/>
      <c r="DD191" s="13"/>
      <c r="DE191" s="13"/>
      <c r="DF191" s="34"/>
    </row>
    <row r="192" customFormat="false" ht="8.45" hidden="false" customHeight="true" outlineLevel="0" collapsed="false">
      <c r="A192" s="1" t="s">
        <v>462</v>
      </c>
      <c r="B192" s="22" t="n">
        <v>177</v>
      </c>
      <c r="C192" s="21" t="s">
        <v>463</v>
      </c>
      <c r="D192" s="22" t="n">
        <v>229</v>
      </c>
      <c r="E192" s="21" t="s">
        <v>253</v>
      </c>
      <c r="F192" s="21" t="s">
        <v>464</v>
      </c>
      <c r="G192" s="26" t="n">
        <v>20748.09</v>
      </c>
      <c r="H192" s="24" t="n">
        <v>0.21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28" t="n">
        <v>710.72</v>
      </c>
      <c r="AB192" s="24" t="n">
        <v>3.43</v>
      </c>
      <c r="AC192" s="24" t="n">
        <v>3.43</v>
      </c>
      <c r="AD192" s="27" t="n">
        <v>1137.64</v>
      </c>
      <c r="AE192" s="24" t="n">
        <v>5.48</v>
      </c>
      <c r="AF192" s="24" t="n">
        <v>8.91</v>
      </c>
      <c r="AG192" s="27" t="n">
        <v>1688.27</v>
      </c>
      <c r="AH192" s="24" t="n">
        <v>8.14</v>
      </c>
      <c r="AI192" s="25" t="n">
        <v>17.05</v>
      </c>
      <c r="AJ192" s="27" t="n">
        <v>3540.27</v>
      </c>
      <c r="AK192" s="25" t="n">
        <v>17.06</v>
      </c>
      <c r="AL192" s="25" t="n">
        <v>34.11</v>
      </c>
      <c r="AM192" s="27" t="n">
        <v>3304.98</v>
      </c>
      <c r="AN192" s="25" t="n">
        <v>15.93</v>
      </c>
      <c r="AO192" s="25" t="n">
        <v>50.04</v>
      </c>
      <c r="AP192" s="27" t="n">
        <v>3929.86</v>
      </c>
      <c r="AQ192" s="25" t="n">
        <v>18.94</v>
      </c>
      <c r="AR192" s="25" t="n">
        <v>68.98</v>
      </c>
      <c r="AS192" s="27" t="n">
        <v>2721.24</v>
      </c>
      <c r="AT192" s="25" t="n">
        <v>13.12</v>
      </c>
      <c r="AU192" s="25" t="n">
        <v>82.09</v>
      </c>
      <c r="AV192" s="27" t="n">
        <v>2149.76</v>
      </c>
      <c r="AW192" s="25" t="n">
        <v>10.36</v>
      </c>
      <c r="AX192" s="25" t="n">
        <v>92.46</v>
      </c>
      <c r="AY192" s="28" t="n">
        <v>187.91</v>
      </c>
      <c r="AZ192" s="24" t="n">
        <v>0.91</v>
      </c>
      <c r="BA192" s="25" t="n">
        <v>93.36</v>
      </c>
      <c r="BB192" s="28" t="n">
        <v>128.43</v>
      </c>
      <c r="BC192" s="24" t="n">
        <v>0.62</v>
      </c>
      <c r="BD192" s="25" t="n">
        <v>93.98</v>
      </c>
      <c r="BE192" s="27" t="n">
        <v>1078.33</v>
      </c>
      <c r="BF192" s="24" t="n">
        <v>5.2</v>
      </c>
      <c r="BG192" s="25" t="n">
        <v>99.18</v>
      </c>
      <c r="BH192" s="28" t="n">
        <v>170.67</v>
      </c>
      <c r="BI192" s="24" t="n">
        <v>0.82</v>
      </c>
      <c r="BJ192" s="28" t="n">
        <v>100</v>
      </c>
      <c r="BK192" s="18"/>
      <c r="BL192" s="18"/>
      <c r="BM192" s="28" t="n">
        <v>100</v>
      </c>
      <c r="BN192" s="18"/>
      <c r="BO192" s="18"/>
      <c r="BP192" s="28" t="n">
        <v>100</v>
      </c>
      <c r="BQ192" s="18"/>
      <c r="BR192" s="18"/>
      <c r="BS192" s="28" t="n">
        <v>100</v>
      </c>
      <c r="BT192" s="18"/>
      <c r="BU192" s="18"/>
      <c r="BV192" s="18"/>
      <c r="BW192" s="18"/>
      <c r="BX192" s="18"/>
      <c r="BY192" s="18"/>
      <c r="BZ192" s="18"/>
      <c r="CA192" s="18"/>
      <c r="CB192" s="18"/>
      <c r="CC192" s="41"/>
      <c r="CD192" s="41"/>
      <c r="CE192" s="40"/>
      <c r="CF192" s="41"/>
      <c r="CG192" s="41"/>
      <c r="CH192" s="40"/>
      <c r="CI192" s="41"/>
      <c r="CJ192" s="41"/>
      <c r="CK192" s="40"/>
      <c r="CL192" s="41"/>
      <c r="CM192" s="41"/>
      <c r="CN192" s="40"/>
      <c r="CO192" s="42"/>
      <c r="CP192" s="42"/>
      <c r="CQ192" s="43"/>
      <c r="CR192" s="44"/>
      <c r="CS192" s="44"/>
      <c r="CT192" s="43"/>
      <c r="CU192" s="44"/>
      <c r="CV192" s="44"/>
      <c r="CW192" s="43"/>
      <c r="CX192" s="42"/>
      <c r="CY192" s="42"/>
      <c r="CZ192" s="44"/>
      <c r="DA192" s="43"/>
      <c r="DB192" s="42"/>
      <c r="DC192" s="42"/>
      <c r="DD192" s="42"/>
      <c r="DE192" s="42"/>
      <c r="DF192" s="43"/>
    </row>
    <row r="193" customFormat="false" ht="8.45" hidden="false" customHeight="true" outlineLevel="0" collapsed="false">
      <c r="A193" s="1" t="s">
        <v>465</v>
      </c>
      <c r="B193" s="55" t="n">
        <v>178</v>
      </c>
      <c r="C193" s="36" t="s">
        <v>466</v>
      </c>
      <c r="D193" s="55" t="n">
        <v>104</v>
      </c>
      <c r="E193" s="36" t="s">
        <v>253</v>
      </c>
      <c r="F193" s="36" t="s">
        <v>467</v>
      </c>
      <c r="G193" s="38" t="n">
        <v>12128.38</v>
      </c>
      <c r="H193" s="39" t="n">
        <v>0.12</v>
      </c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0" t="n">
        <v>710.72</v>
      </c>
      <c r="AB193" s="39" t="n">
        <v>5.86</v>
      </c>
      <c r="AC193" s="39" t="n">
        <v>5.86</v>
      </c>
      <c r="AD193" s="50" t="n">
        <v>1137.64</v>
      </c>
      <c r="AE193" s="39" t="n">
        <v>9.38</v>
      </c>
      <c r="AF193" s="45" t="n">
        <v>15.24</v>
      </c>
      <c r="AG193" s="50" t="n">
        <v>1688.27</v>
      </c>
      <c r="AH193" s="45" t="n">
        <v>13.92</v>
      </c>
      <c r="AI193" s="45" t="n">
        <v>29.16</v>
      </c>
      <c r="AJ193" s="50" t="n">
        <v>3540.27</v>
      </c>
      <c r="AK193" s="45" t="n">
        <v>29.19</v>
      </c>
      <c r="AL193" s="45" t="n">
        <v>58.35</v>
      </c>
      <c r="AM193" s="50" t="n">
        <v>3304.98</v>
      </c>
      <c r="AN193" s="45" t="n">
        <v>27.25</v>
      </c>
      <c r="AO193" s="45" t="n">
        <v>85.6</v>
      </c>
      <c r="AP193" s="50" t="n">
        <v>1746.49</v>
      </c>
      <c r="AQ193" s="45" t="n">
        <v>14.4</v>
      </c>
      <c r="AR193" s="40" t="n">
        <v>100</v>
      </c>
      <c r="AS193" s="41"/>
      <c r="AT193" s="41"/>
      <c r="AU193" s="40" t="n">
        <v>100</v>
      </c>
      <c r="AV193" s="41"/>
      <c r="AW193" s="41"/>
      <c r="AX193" s="40" t="n">
        <v>100</v>
      </c>
      <c r="AY193" s="41"/>
      <c r="AZ193" s="41"/>
      <c r="BA193" s="40" t="n">
        <v>100</v>
      </c>
      <c r="BB193" s="41"/>
      <c r="BC193" s="41"/>
      <c r="BD193" s="40" t="n">
        <v>100</v>
      </c>
      <c r="BE193" s="41"/>
      <c r="BF193" s="41"/>
      <c r="BG193" s="40" t="n">
        <v>100</v>
      </c>
      <c r="BH193" s="41"/>
      <c r="BI193" s="41"/>
      <c r="BJ193" s="40" t="n">
        <v>100</v>
      </c>
      <c r="BK193" s="41"/>
      <c r="BL193" s="41"/>
      <c r="BM193" s="40" t="n">
        <v>100</v>
      </c>
      <c r="BN193" s="41"/>
      <c r="BO193" s="41"/>
      <c r="BP193" s="40" t="n">
        <v>100</v>
      </c>
      <c r="BQ193" s="41"/>
      <c r="BR193" s="41"/>
      <c r="BS193" s="40" t="n">
        <v>100</v>
      </c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0"/>
      <c r="CF193" s="41"/>
      <c r="CG193" s="41"/>
      <c r="CH193" s="40"/>
      <c r="CI193" s="41"/>
      <c r="CJ193" s="41"/>
      <c r="CK193" s="40"/>
      <c r="CL193" s="41"/>
      <c r="CM193" s="41"/>
      <c r="CN193" s="40"/>
      <c r="CO193" s="42"/>
      <c r="CP193" s="42"/>
      <c r="CQ193" s="43"/>
      <c r="CR193" s="44"/>
      <c r="CS193" s="44"/>
      <c r="CT193" s="43"/>
      <c r="CU193" s="44"/>
      <c r="CV193" s="44"/>
      <c r="CW193" s="43"/>
      <c r="CX193" s="42"/>
      <c r="CY193" s="42"/>
      <c r="CZ193" s="44"/>
      <c r="DA193" s="43"/>
      <c r="DB193" s="42"/>
      <c r="DC193" s="42"/>
      <c r="DD193" s="42"/>
      <c r="DE193" s="42"/>
      <c r="DF193" s="43"/>
    </row>
    <row r="194" customFormat="false" ht="8.45" hidden="false" customHeight="true" outlineLevel="0" collapsed="false">
      <c r="A194" s="1" t="s">
        <v>468</v>
      </c>
      <c r="B194" s="55" t="n">
        <v>179</v>
      </c>
      <c r="C194" s="36" t="s">
        <v>469</v>
      </c>
      <c r="D194" s="55" t="n">
        <v>133</v>
      </c>
      <c r="E194" s="36" t="s">
        <v>470</v>
      </c>
      <c r="F194" s="36" t="s">
        <v>464</v>
      </c>
      <c r="G194" s="50" t="n">
        <v>8619.71</v>
      </c>
      <c r="H194" s="39" t="n">
        <v>0.09</v>
      </c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50" t="n">
        <v>2183.37</v>
      </c>
      <c r="AQ194" s="45" t="n">
        <v>25.33</v>
      </c>
      <c r="AR194" s="45" t="n">
        <v>25.33</v>
      </c>
      <c r="AS194" s="50" t="n">
        <v>2721.24</v>
      </c>
      <c r="AT194" s="45" t="n">
        <v>31.57</v>
      </c>
      <c r="AU194" s="45" t="n">
        <v>56.9</v>
      </c>
      <c r="AV194" s="50" t="n">
        <v>2149.76</v>
      </c>
      <c r="AW194" s="45" t="n">
        <v>24.94</v>
      </c>
      <c r="AX194" s="45" t="n">
        <v>81.84</v>
      </c>
      <c r="AY194" s="40" t="n">
        <v>187.91</v>
      </c>
      <c r="AZ194" s="39" t="n">
        <v>2.18</v>
      </c>
      <c r="BA194" s="45" t="n">
        <v>84.02</v>
      </c>
      <c r="BB194" s="40" t="n">
        <v>128.43</v>
      </c>
      <c r="BC194" s="39" t="n">
        <v>1.49</v>
      </c>
      <c r="BD194" s="45" t="n">
        <v>85.51</v>
      </c>
      <c r="BE194" s="50" t="n">
        <v>1078.33</v>
      </c>
      <c r="BF194" s="45" t="n">
        <v>12.51</v>
      </c>
      <c r="BG194" s="45" t="n">
        <v>98.02</v>
      </c>
      <c r="BH194" s="40" t="n">
        <v>170.67</v>
      </c>
      <c r="BI194" s="39" t="n">
        <v>1.98</v>
      </c>
      <c r="BJ194" s="40" t="n">
        <v>100</v>
      </c>
      <c r="BK194" s="41"/>
      <c r="BL194" s="41"/>
      <c r="BM194" s="40" t="n">
        <v>100</v>
      </c>
      <c r="BN194" s="41"/>
      <c r="BO194" s="41"/>
      <c r="BP194" s="40" t="n">
        <v>100</v>
      </c>
      <c r="BQ194" s="41"/>
      <c r="BR194" s="41"/>
      <c r="BS194" s="40" t="n">
        <v>100</v>
      </c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0"/>
      <c r="CF194" s="41"/>
      <c r="CG194" s="41"/>
      <c r="CH194" s="40"/>
      <c r="CI194" s="41"/>
      <c r="CJ194" s="41"/>
      <c r="CK194" s="40"/>
      <c r="CL194" s="41"/>
      <c r="CM194" s="41"/>
      <c r="CN194" s="40"/>
      <c r="CO194" s="42"/>
      <c r="CP194" s="42"/>
      <c r="CQ194" s="43"/>
      <c r="CR194" s="44"/>
      <c r="CS194" s="44"/>
      <c r="CT194" s="43"/>
      <c r="CU194" s="44"/>
      <c r="CV194" s="44"/>
      <c r="CW194" s="43"/>
      <c r="CX194" s="42"/>
      <c r="CY194" s="42"/>
      <c r="CZ194" s="44"/>
      <c r="DA194" s="43"/>
      <c r="DB194" s="42"/>
      <c r="DC194" s="42"/>
      <c r="DD194" s="42"/>
      <c r="DE194" s="42"/>
      <c r="DF194" s="43"/>
    </row>
    <row r="195" customFormat="false" ht="8.45" hidden="false" customHeight="true" outlineLevel="0" collapsed="false">
      <c r="A195" s="1" t="s">
        <v>471</v>
      </c>
      <c r="B195" s="22" t="n">
        <v>180</v>
      </c>
      <c r="C195" s="21" t="s">
        <v>472</v>
      </c>
      <c r="D195" s="22" t="n">
        <v>108</v>
      </c>
      <c r="E195" s="21" t="s">
        <v>473</v>
      </c>
      <c r="F195" s="21" t="s">
        <v>474</v>
      </c>
      <c r="G195" s="26" t="n">
        <v>32794.64</v>
      </c>
      <c r="H195" s="24" t="n">
        <v>0.33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27"/>
      <c r="AH195" s="24"/>
      <c r="AI195" s="24"/>
      <c r="AJ195" s="18"/>
      <c r="AK195" s="18"/>
      <c r="AL195" s="24"/>
      <c r="AM195" s="27" t="n">
        <v>4688.71</v>
      </c>
      <c r="AN195" s="25" t="n">
        <v>14.3</v>
      </c>
      <c r="AO195" s="25" t="n">
        <v>14.3</v>
      </c>
      <c r="AP195" s="26" t="n">
        <v>12933.04</v>
      </c>
      <c r="AQ195" s="25" t="n">
        <v>39.44</v>
      </c>
      <c r="AR195" s="25" t="n">
        <v>53.73</v>
      </c>
      <c r="AS195" s="27" t="n">
        <v>11266.43</v>
      </c>
      <c r="AT195" s="25" t="n">
        <v>34.35</v>
      </c>
      <c r="AU195" s="25" t="n">
        <v>88.09</v>
      </c>
      <c r="AV195" s="28" t="n">
        <v>1941.64</v>
      </c>
      <c r="AW195" s="24" t="n">
        <v>5.92</v>
      </c>
      <c r="AX195" s="28" t="n">
        <v>94.01</v>
      </c>
      <c r="AY195" s="18" t="n">
        <v>1964.82</v>
      </c>
      <c r="AZ195" s="18" t="n">
        <v>5.99</v>
      </c>
      <c r="BA195" s="28" t="n">
        <v>100</v>
      </c>
      <c r="BB195" s="18"/>
      <c r="BC195" s="18"/>
      <c r="BD195" s="28" t="n">
        <v>100</v>
      </c>
      <c r="BE195" s="18"/>
      <c r="BF195" s="18"/>
      <c r="BG195" s="28" t="n">
        <v>100</v>
      </c>
      <c r="BH195" s="18"/>
      <c r="BI195" s="18"/>
      <c r="BJ195" s="28" t="n">
        <v>100</v>
      </c>
      <c r="BK195" s="18"/>
      <c r="BL195" s="18"/>
      <c r="BM195" s="28" t="n">
        <v>100</v>
      </c>
      <c r="BN195" s="18"/>
      <c r="BO195" s="18"/>
      <c r="BP195" s="28" t="n">
        <v>100</v>
      </c>
      <c r="BQ195" s="18"/>
      <c r="BR195" s="18"/>
      <c r="BS195" s="28" t="n">
        <v>100</v>
      </c>
      <c r="BT195" s="18"/>
      <c r="BU195" s="18"/>
      <c r="BV195" s="18"/>
      <c r="BW195" s="18"/>
      <c r="BX195" s="18"/>
      <c r="BY195" s="18"/>
      <c r="BZ195" s="18"/>
      <c r="CA195" s="18"/>
      <c r="CB195" s="18"/>
      <c r="CC195" s="41"/>
      <c r="CD195" s="41"/>
      <c r="CE195" s="40"/>
      <c r="CF195" s="41"/>
      <c r="CG195" s="41"/>
      <c r="CH195" s="40"/>
      <c r="CI195" s="41"/>
      <c r="CJ195" s="41"/>
      <c r="CK195" s="40"/>
      <c r="CL195" s="41"/>
      <c r="CM195" s="41"/>
      <c r="CN195" s="40"/>
      <c r="CO195" s="42"/>
      <c r="CP195" s="42"/>
      <c r="CQ195" s="43"/>
      <c r="CR195" s="44"/>
      <c r="CS195" s="44"/>
      <c r="CT195" s="43"/>
      <c r="CU195" s="44"/>
      <c r="CV195" s="44"/>
      <c r="CW195" s="43"/>
      <c r="CX195" s="42"/>
      <c r="CY195" s="42"/>
      <c r="CZ195" s="44"/>
      <c r="DA195" s="43"/>
      <c r="DB195" s="42"/>
      <c r="DC195" s="42"/>
      <c r="DD195" s="42"/>
      <c r="DE195" s="42"/>
      <c r="DF195" s="43"/>
    </row>
    <row r="196" customFormat="false" ht="8.45" hidden="false" customHeight="true" outlineLevel="0" collapsed="false">
      <c r="A196" s="1" t="s">
        <v>475</v>
      </c>
      <c r="B196" s="55" t="n">
        <v>181</v>
      </c>
      <c r="C196" s="36" t="s">
        <v>476</v>
      </c>
      <c r="D196" s="55" t="n">
        <v>108</v>
      </c>
      <c r="E196" s="36" t="s">
        <v>473</v>
      </c>
      <c r="F196" s="36" t="s">
        <v>474</v>
      </c>
      <c r="G196" s="50" t="n">
        <v>9642.7</v>
      </c>
      <c r="H196" s="39" t="n">
        <v>0.1</v>
      </c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0"/>
      <c r="AH196" s="39"/>
      <c r="AI196" s="39"/>
      <c r="AJ196" s="41"/>
      <c r="AK196" s="41"/>
      <c r="AL196" s="39"/>
      <c r="AM196" s="50" t="n">
        <v>1395.3</v>
      </c>
      <c r="AN196" s="45" t="n">
        <v>14.47</v>
      </c>
      <c r="AO196" s="45" t="n">
        <v>14.47</v>
      </c>
      <c r="AP196" s="50" t="n">
        <v>3805.01</v>
      </c>
      <c r="AQ196" s="45" t="n">
        <v>39.46</v>
      </c>
      <c r="AR196" s="45" t="n">
        <v>53.93</v>
      </c>
      <c r="AS196" s="50" t="n">
        <v>3298.77</v>
      </c>
      <c r="AT196" s="45" t="n">
        <v>34.21</v>
      </c>
      <c r="AU196" s="45" t="n">
        <v>88.14</v>
      </c>
      <c r="AV196" s="40" t="n">
        <v>575.67</v>
      </c>
      <c r="AW196" s="39" t="n">
        <v>5.97</v>
      </c>
      <c r="AX196" s="40" t="n">
        <v>94.11</v>
      </c>
      <c r="AY196" s="41" t="n">
        <v>567.96</v>
      </c>
      <c r="AZ196" s="41" t="n">
        <v>5.89</v>
      </c>
      <c r="BA196" s="40" t="n">
        <v>100</v>
      </c>
      <c r="BB196" s="41"/>
      <c r="BC196" s="41"/>
      <c r="BD196" s="40" t="n">
        <v>100</v>
      </c>
      <c r="BE196" s="41"/>
      <c r="BF196" s="41"/>
      <c r="BG196" s="40" t="n">
        <v>100</v>
      </c>
      <c r="BH196" s="41"/>
      <c r="BI196" s="41"/>
      <c r="BJ196" s="40" t="n">
        <v>100</v>
      </c>
      <c r="BK196" s="41"/>
      <c r="BL196" s="41"/>
      <c r="BM196" s="40" t="n">
        <v>100</v>
      </c>
      <c r="BN196" s="41"/>
      <c r="BO196" s="41"/>
      <c r="BP196" s="40" t="n">
        <v>100</v>
      </c>
      <c r="BQ196" s="41"/>
      <c r="BR196" s="41"/>
      <c r="BS196" s="40" t="n">
        <v>100</v>
      </c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0"/>
      <c r="CF196" s="41"/>
      <c r="CG196" s="41"/>
      <c r="CH196" s="40"/>
      <c r="CI196" s="41"/>
      <c r="CJ196" s="41"/>
      <c r="CK196" s="40"/>
      <c r="CL196" s="41"/>
      <c r="CM196" s="41"/>
      <c r="CN196" s="40"/>
      <c r="CO196" s="13"/>
      <c r="CP196" s="13"/>
      <c r="CQ196" s="30"/>
      <c r="CR196" s="19"/>
      <c r="CS196" s="19"/>
      <c r="CT196" s="30"/>
      <c r="CU196" s="19"/>
      <c r="CV196" s="19"/>
      <c r="CW196" s="30"/>
      <c r="CX196" s="33"/>
      <c r="CY196" s="13"/>
      <c r="CZ196" s="30"/>
      <c r="DA196" s="34"/>
      <c r="DB196" s="13"/>
      <c r="DC196" s="13"/>
      <c r="DD196" s="13"/>
      <c r="DE196" s="13"/>
      <c r="DF196" s="34"/>
    </row>
    <row r="197" customFormat="false" ht="8.45" hidden="false" customHeight="true" outlineLevel="0" collapsed="false">
      <c r="A197" s="1" t="s">
        <v>477</v>
      </c>
      <c r="B197" s="55" t="n">
        <v>182</v>
      </c>
      <c r="C197" s="36" t="s">
        <v>478</v>
      </c>
      <c r="D197" s="55" t="n">
        <v>108</v>
      </c>
      <c r="E197" s="36" t="s">
        <v>473</v>
      </c>
      <c r="F197" s="36" t="s">
        <v>474</v>
      </c>
      <c r="G197" s="38" t="n">
        <v>21275.84</v>
      </c>
      <c r="H197" s="39" t="n">
        <v>0.22</v>
      </c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50"/>
      <c r="AH197" s="39"/>
      <c r="AI197" s="39"/>
      <c r="AJ197" s="41"/>
      <c r="AK197" s="41"/>
      <c r="AL197" s="39"/>
      <c r="AM197" s="50" t="n">
        <v>3059.47</v>
      </c>
      <c r="AN197" s="45" t="n">
        <v>14.38</v>
      </c>
      <c r="AO197" s="45" t="n">
        <v>14.38</v>
      </c>
      <c r="AP197" s="50" t="n">
        <v>8344.38</v>
      </c>
      <c r="AQ197" s="45" t="n">
        <v>39.22</v>
      </c>
      <c r="AR197" s="45" t="n">
        <v>53.6</v>
      </c>
      <c r="AS197" s="50" t="n">
        <v>7344.42</v>
      </c>
      <c r="AT197" s="45" t="n">
        <v>34.52</v>
      </c>
      <c r="AU197" s="45" t="n">
        <v>88.12</v>
      </c>
      <c r="AV197" s="40" t="n">
        <v>1268.04</v>
      </c>
      <c r="AW197" s="39" t="n">
        <v>5.96</v>
      </c>
      <c r="AX197" s="40" t="n">
        <v>94.08</v>
      </c>
      <c r="AY197" s="41" t="n">
        <v>1259.53</v>
      </c>
      <c r="AZ197" s="41" t="n">
        <v>5.92</v>
      </c>
      <c r="BA197" s="40" t="n">
        <v>100</v>
      </c>
      <c r="BB197" s="41"/>
      <c r="BC197" s="41"/>
      <c r="BD197" s="40" t="n">
        <v>100</v>
      </c>
      <c r="BE197" s="41"/>
      <c r="BF197" s="41"/>
      <c r="BG197" s="40" t="n">
        <v>100</v>
      </c>
      <c r="BH197" s="41"/>
      <c r="BI197" s="41"/>
      <c r="BJ197" s="40" t="n">
        <v>100</v>
      </c>
      <c r="BK197" s="41"/>
      <c r="BL197" s="41"/>
      <c r="BM197" s="40" t="n">
        <v>100</v>
      </c>
      <c r="BN197" s="41"/>
      <c r="BO197" s="41"/>
      <c r="BP197" s="40" t="n">
        <v>100</v>
      </c>
      <c r="BQ197" s="41"/>
      <c r="BR197" s="41"/>
      <c r="BS197" s="40" t="n">
        <v>100</v>
      </c>
      <c r="BT197" s="41"/>
      <c r="BU197" s="41"/>
      <c r="BV197" s="41"/>
      <c r="BW197" s="41"/>
      <c r="BX197" s="41"/>
      <c r="BY197" s="41"/>
      <c r="BZ197" s="41"/>
      <c r="CA197" s="41"/>
      <c r="CB197" s="41"/>
      <c r="CC197" s="18"/>
      <c r="CD197" s="18"/>
      <c r="CE197" s="28"/>
      <c r="CF197" s="18"/>
      <c r="CG197" s="18"/>
      <c r="CH197" s="28"/>
      <c r="CI197" s="18"/>
      <c r="CJ197" s="18"/>
      <c r="CK197" s="28"/>
      <c r="CL197" s="18"/>
      <c r="CM197" s="18"/>
      <c r="CN197" s="28"/>
      <c r="CO197" s="42"/>
      <c r="CP197" s="42"/>
      <c r="CQ197" s="43"/>
      <c r="CR197" s="44"/>
      <c r="CS197" s="44"/>
      <c r="CT197" s="43"/>
      <c r="CU197" s="44"/>
      <c r="CV197" s="44"/>
      <c r="CW197" s="43"/>
      <c r="CX197" s="42"/>
      <c r="CY197" s="42"/>
      <c r="CZ197" s="44"/>
      <c r="DA197" s="43"/>
      <c r="DB197" s="42"/>
      <c r="DC197" s="42"/>
      <c r="DD197" s="42"/>
      <c r="DE197" s="42"/>
      <c r="DF197" s="43"/>
    </row>
    <row r="198" customFormat="false" ht="8.45" hidden="false" customHeight="true" outlineLevel="0" collapsed="false">
      <c r="A198" s="1" t="s">
        <v>479</v>
      </c>
      <c r="B198" s="55" t="n">
        <v>183</v>
      </c>
      <c r="C198" s="36" t="s">
        <v>480</v>
      </c>
      <c r="D198" s="55" t="n">
        <v>108</v>
      </c>
      <c r="E198" s="36" t="s">
        <v>473</v>
      </c>
      <c r="F198" s="36" t="s">
        <v>474</v>
      </c>
      <c r="G198" s="50" t="n">
        <v>1876.1</v>
      </c>
      <c r="H198" s="39" t="n">
        <v>0.02</v>
      </c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0"/>
      <c r="AH198" s="39"/>
      <c r="AI198" s="39"/>
      <c r="AJ198" s="41"/>
      <c r="AK198" s="41"/>
      <c r="AL198" s="39"/>
      <c r="AM198" s="40" t="n">
        <v>233.95</v>
      </c>
      <c r="AN198" s="45" t="n">
        <v>12.47</v>
      </c>
      <c r="AO198" s="45" t="n">
        <v>12.47</v>
      </c>
      <c r="AP198" s="40" t="n">
        <v>783.65</v>
      </c>
      <c r="AQ198" s="45" t="n">
        <v>41.77</v>
      </c>
      <c r="AR198" s="45" t="n">
        <v>54.24</v>
      </c>
      <c r="AS198" s="40" t="n">
        <v>623.24</v>
      </c>
      <c r="AT198" s="45" t="n">
        <v>33.22</v>
      </c>
      <c r="AU198" s="45" t="n">
        <v>87.46</v>
      </c>
      <c r="AV198" s="45" t="n">
        <v>97.93</v>
      </c>
      <c r="AW198" s="39" t="n">
        <v>5.22</v>
      </c>
      <c r="AX198" s="40" t="n">
        <v>92.68</v>
      </c>
      <c r="AY198" s="41" t="n">
        <v>137.33</v>
      </c>
      <c r="AZ198" s="41" t="n">
        <v>7.32</v>
      </c>
      <c r="BA198" s="40" t="n">
        <v>100</v>
      </c>
      <c r="BB198" s="41"/>
      <c r="BC198" s="41"/>
      <c r="BD198" s="40" t="n">
        <v>100</v>
      </c>
      <c r="BE198" s="41"/>
      <c r="BF198" s="41"/>
      <c r="BG198" s="40" t="n">
        <v>100</v>
      </c>
      <c r="BH198" s="41"/>
      <c r="BI198" s="41"/>
      <c r="BJ198" s="40" t="n">
        <v>100</v>
      </c>
      <c r="BK198" s="41"/>
      <c r="BL198" s="41"/>
      <c r="BM198" s="40" t="n">
        <v>100</v>
      </c>
      <c r="BN198" s="41"/>
      <c r="BO198" s="41"/>
      <c r="BP198" s="40" t="n">
        <v>100</v>
      </c>
      <c r="BQ198" s="41"/>
      <c r="BR198" s="41"/>
      <c r="BS198" s="40" t="n">
        <v>100</v>
      </c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0"/>
      <c r="CF198" s="41"/>
      <c r="CG198" s="41"/>
      <c r="CH198" s="40"/>
      <c r="CI198" s="41"/>
      <c r="CJ198" s="41"/>
      <c r="CK198" s="40"/>
      <c r="CL198" s="41"/>
      <c r="CM198" s="41"/>
      <c r="CN198" s="40"/>
      <c r="CO198" s="42"/>
      <c r="CP198" s="42"/>
      <c r="CQ198" s="43"/>
      <c r="CR198" s="44"/>
      <c r="CS198" s="44"/>
      <c r="CT198" s="43"/>
      <c r="CU198" s="44"/>
      <c r="CV198" s="44"/>
      <c r="CW198" s="43"/>
      <c r="CX198" s="42"/>
      <c r="CY198" s="42"/>
      <c r="CZ198" s="44"/>
      <c r="DA198" s="43"/>
      <c r="DB198" s="42"/>
      <c r="DC198" s="42"/>
      <c r="DD198" s="42"/>
      <c r="DE198" s="42"/>
      <c r="DF198" s="43"/>
    </row>
    <row r="199" customFormat="false" ht="8.45" hidden="false" customHeight="true" outlineLevel="0" collapsed="false">
      <c r="A199" s="1" t="s">
        <v>481</v>
      </c>
      <c r="B199" s="22" t="n">
        <v>184</v>
      </c>
      <c r="C199" s="21" t="s">
        <v>482</v>
      </c>
      <c r="D199" s="22" t="n">
        <v>217</v>
      </c>
      <c r="E199" s="21" t="s">
        <v>253</v>
      </c>
      <c r="F199" s="21" t="s">
        <v>231</v>
      </c>
      <c r="G199" s="26" t="n">
        <v>20291.1</v>
      </c>
      <c r="H199" s="24" t="n">
        <v>0.21</v>
      </c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27" t="n">
        <v>7837.98</v>
      </c>
      <c r="AB199" s="25" t="n">
        <v>38.63</v>
      </c>
      <c r="AC199" s="25" t="n">
        <v>38.63</v>
      </c>
      <c r="AD199" s="27"/>
      <c r="AE199" s="25"/>
      <c r="AF199" s="25" t="n">
        <v>38.63</v>
      </c>
      <c r="AG199" s="27"/>
      <c r="AH199" s="25"/>
      <c r="AI199" s="25" t="n">
        <v>38.63</v>
      </c>
      <c r="AJ199" s="27"/>
      <c r="AK199" s="25"/>
      <c r="AL199" s="25" t="n">
        <v>38.63</v>
      </c>
      <c r="AM199" s="27"/>
      <c r="AN199" s="25"/>
      <c r="AO199" s="25" t="n">
        <v>38.63</v>
      </c>
      <c r="AP199" s="18"/>
      <c r="AQ199" s="18"/>
      <c r="AR199" s="25" t="n">
        <v>38.63</v>
      </c>
      <c r="AS199" s="28"/>
      <c r="AT199" s="24"/>
      <c r="AU199" s="25" t="n">
        <v>38.63</v>
      </c>
      <c r="AV199" s="28"/>
      <c r="AW199" s="24"/>
      <c r="AX199" s="28" t="n">
        <v>38.63</v>
      </c>
      <c r="AY199" s="18" t="n">
        <v>2194.78</v>
      </c>
      <c r="AZ199" s="18" t="n">
        <v>10.82</v>
      </c>
      <c r="BA199" s="28" t="n">
        <v>49.44</v>
      </c>
      <c r="BB199" s="18" t="n">
        <v>9463.07</v>
      </c>
      <c r="BC199" s="18" t="n">
        <v>46.64</v>
      </c>
      <c r="BD199" s="28" t="n">
        <v>96.08</v>
      </c>
      <c r="BE199" s="18" t="n">
        <v>795.26</v>
      </c>
      <c r="BF199" s="18" t="n">
        <v>3.92</v>
      </c>
      <c r="BG199" s="28" t="n">
        <v>100</v>
      </c>
      <c r="BH199" s="18"/>
      <c r="BI199" s="18"/>
      <c r="BJ199" s="28" t="n">
        <v>100</v>
      </c>
      <c r="BK199" s="18"/>
      <c r="BL199" s="18"/>
      <c r="BM199" s="28" t="n">
        <v>100</v>
      </c>
      <c r="BN199" s="18"/>
      <c r="BO199" s="18"/>
      <c r="BP199" s="28" t="n">
        <v>100</v>
      </c>
      <c r="BQ199" s="18"/>
      <c r="BR199" s="18"/>
      <c r="BS199" s="28" t="n">
        <v>100</v>
      </c>
      <c r="BT199" s="18"/>
      <c r="BU199" s="18"/>
      <c r="BV199" s="18"/>
      <c r="BW199" s="18"/>
      <c r="BX199" s="18"/>
      <c r="BY199" s="18"/>
      <c r="BZ199" s="18"/>
      <c r="CA199" s="18"/>
      <c r="CB199" s="18"/>
      <c r="CC199" s="41"/>
      <c r="CD199" s="41"/>
      <c r="CE199" s="40"/>
      <c r="CF199" s="41"/>
      <c r="CG199" s="41"/>
      <c r="CH199" s="40"/>
      <c r="CI199" s="41"/>
      <c r="CJ199" s="41"/>
      <c r="CK199" s="40"/>
      <c r="CL199" s="41"/>
      <c r="CM199" s="41"/>
      <c r="CN199" s="40"/>
      <c r="CO199" s="42"/>
      <c r="CP199" s="42"/>
      <c r="CQ199" s="43"/>
      <c r="CR199" s="44"/>
      <c r="CS199" s="44"/>
      <c r="CT199" s="43"/>
      <c r="CU199" s="44"/>
      <c r="CV199" s="44"/>
      <c r="CW199" s="43"/>
      <c r="CX199" s="42"/>
      <c r="CY199" s="42"/>
      <c r="CZ199" s="44"/>
      <c r="DA199" s="43"/>
      <c r="DB199" s="42"/>
      <c r="DC199" s="42"/>
      <c r="DD199" s="42"/>
      <c r="DE199" s="42"/>
      <c r="DF199" s="43"/>
    </row>
    <row r="200" customFormat="false" ht="8.45" hidden="false" customHeight="true" outlineLevel="0" collapsed="false">
      <c r="A200" s="1" t="s">
        <v>483</v>
      </c>
      <c r="B200" s="55" t="n">
        <v>185</v>
      </c>
      <c r="C200" s="36" t="s">
        <v>484</v>
      </c>
      <c r="D200" s="55" t="n">
        <v>217</v>
      </c>
      <c r="E200" s="36" t="s">
        <v>253</v>
      </c>
      <c r="F200" s="36" t="s">
        <v>231</v>
      </c>
      <c r="G200" s="50" t="n">
        <v>7174.87</v>
      </c>
      <c r="H200" s="39" t="n">
        <v>0.07</v>
      </c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50" t="n">
        <v>2885.02</v>
      </c>
      <c r="AB200" s="45" t="n">
        <v>40.21</v>
      </c>
      <c r="AC200" s="45" t="n">
        <v>40.21</v>
      </c>
      <c r="AD200" s="50"/>
      <c r="AE200" s="45"/>
      <c r="AF200" s="45" t="n">
        <v>40.21</v>
      </c>
      <c r="AG200" s="40"/>
      <c r="AH200" s="45"/>
      <c r="AI200" s="45" t="n">
        <v>40.21</v>
      </c>
      <c r="AJ200" s="50"/>
      <c r="AK200" s="45"/>
      <c r="AL200" s="45" t="n">
        <v>40.21</v>
      </c>
      <c r="AM200" s="50"/>
      <c r="AN200" s="45"/>
      <c r="AO200" s="45" t="n">
        <v>40.21</v>
      </c>
      <c r="AP200" s="41"/>
      <c r="AQ200" s="41"/>
      <c r="AR200" s="45" t="n">
        <v>40.21</v>
      </c>
      <c r="AS200" s="40"/>
      <c r="AT200" s="39"/>
      <c r="AU200" s="45" t="n">
        <v>40.21</v>
      </c>
      <c r="AV200" s="45"/>
      <c r="AW200" s="39"/>
      <c r="AX200" s="40" t="n">
        <v>40.21</v>
      </c>
      <c r="AY200" s="41" t="n">
        <v>774.17</v>
      </c>
      <c r="AZ200" s="41" t="n">
        <v>10.79</v>
      </c>
      <c r="BA200" s="40" t="n">
        <v>51</v>
      </c>
      <c r="BB200" s="41" t="n">
        <v>3222.95</v>
      </c>
      <c r="BC200" s="41" t="n">
        <v>44.92</v>
      </c>
      <c r="BD200" s="40" t="n">
        <v>95.92</v>
      </c>
      <c r="BE200" s="41" t="n">
        <v>292.73</v>
      </c>
      <c r="BF200" s="41" t="n">
        <v>4.08</v>
      </c>
      <c r="BG200" s="40" t="n">
        <v>100</v>
      </c>
      <c r="BH200" s="41"/>
      <c r="BI200" s="41"/>
      <c r="BJ200" s="40" t="n">
        <v>100</v>
      </c>
      <c r="BK200" s="41"/>
      <c r="BL200" s="41"/>
      <c r="BM200" s="40" t="n">
        <v>100</v>
      </c>
      <c r="BN200" s="41"/>
      <c r="BO200" s="41"/>
      <c r="BP200" s="40" t="n">
        <v>100</v>
      </c>
      <c r="BQ200" s="41"/>
      <c r="BR200" s="41"/>
      <c r="BS200" s="40" t="n">
        <v>100</v>
      </c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0"/>
      <c r="CF200" s="41"/>
      <c r="CG200" s="41"/>
      <c r="CH200" s="40"/>
      <c r="CI200" s="41"/>
      <c r="CJ200" s="41"/>
      <c r="CK200" s="40"/>
      <c r="CL200" s="41"/>
      <c r="CM200" s="41"/>
      <c r="CN200" s="40"/>
      <c r="CO200" s="42"/>
      <c r="CP200" s="42"/>
      <c r="CQ200" s="43"/>
      <c r="CR200" s="44"/>
      <c r="CS200" s="44"/>
      <c r="CT200" s="43"/>
      <c r="CU200" s="44"/>
      <c r="CV200" s="44"/>
      <c r="CW200" s="43"/>
      <c r="CX200" s="42"/>
      <c r="CY200" s="42"/>
      <c r="CZ200" s="44"/>
      <c r="DA200" s="43"/>
      <c r="DB200" s="42"/>
      <c r="DC200" s="42"/>
      <c r="DD200" s="42"/>
      <c r="DE200" s="42"/>
      <c r="DF200" s="43"/>
    </row>
    <row r="201" customFormat="false" ht="8.45" hidden="false" customHeight="true" outlineLevel="0" collapsed="false">
      <c r="A201" s="1" t="s">
        <v>485</v>
      </c>
      <c r="B201" s="55" t="n">
        <v>186</v>
      </c>
      <c r="C201" s="36" t="s">
        <v>486</v>
      </c>
      <c r="D201" s="55" t="n">
        <v>217</v>
      </c>
      <c r="E201" s="36" t="s">
        <v>253</v>
      </c>
      <c r="F201" s="36" t="s">
        <v>231</v>
      </c>
      <c r="G201" s="38" t="n">
        <v>12130.73</v>
      </c>
      <c r="H201" s="39" t="n">
        <v>0.12</v>
      </c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50" t="n">
        <v>4842.59</v>
      </c>
      <c r="AB201" s="45" t="n">
        <v>39.92</v>
      </c>
      <c r="AC201" s="45" t="n">
        <v>39.92</v>
      </c>
      <c r="AD201" s="50"/>
      <c r="AE201" s="45"/>
      <c r="AF201" s="45" t="n">
        <v>39.92</v>
      </c>
      <c r="AG201" s="50"/>
      <c r="AH201" s="45"/>
      <c r="AI201" s="45" t="n">
        <v>39.92</v>
      </c>
      <c r="AJ201" s="50"/>
      <c r="AK201" s="45"/>
      <c r="AL201" s="45" t="n">
        <v>39.92</v>
      </c>
      <c r="AM201" s="50"/>
      <c r="AN201" s="45"/>
      <c r="AO201" s="45" t="n">
        <v>39.92</v>
      </c>
      <c r="AP201" s="41"/>
      <c r="AQ201" s="41"/>
      <c r="AR201" s="45" t="n">
        <v>39.92</v>
      </c>
      <c r="AS201" s="40"/>
      <c r="AT201" s="39"/>
      <c r="AU201" s="45" t="n">
        <v>39.92</v>
      </c>
      <c r="AV201" s="45"/>
      <c r="AW201" s="39"/>
      <c r="AX201" s="40" t="n">
        <v>39.92</v>
      </c>
      <c r="AY201" s="41" t="n">
        <v>1299.2</v>
      </c>
      <c r="AZ201" s="41" t="n">
        <v>10.71</v>
      </c>
      <c r="BA201" s="40" t="n">
        <v>50.63</v>
      </c>
      <c r="BB201" s="41" t="n">
        <v>5497.65</v>
      </c>
      <c r="BC201" s="41" t="n">
        <v>45.32</v>
      </c>
      <c r="BD201" s="40" t="n">
        <v>95.95</v>
      </c>
      <c r="BE201" s="41" t="n">
        <v>491.29</v>
      </c>
      <c r="BF201" s="41" t="n">
        <v>4.05</v>
      </c>
      <c r="BG201" s="40" t="n">
        <v>100</v>
      </c>
      <c r="BH201" s="41"/>
      <c r="BI201" s="41"/>
      <c r="BJ201" s="40" t="n">
        <v>100</v>
      </c>
      <c r="BK201" s="41"/>
      <c r="BL201" s="41"/>
      <c r="BM201" s="40" t="n">
        <v>100</v>
      </c>
      <c r="BN201" s="41"/>
      <c r="BO201" s="41"/>
      <c r="BP201" s="40" t="n">
        <v>100</v>
      </c>
      <c r="BQ201" s="41"/>
      <c r="BR201" s="41"/>
      <c r="BS201" s="40" t="n">
        <v>100</v>
      </c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0"/>
      <c r="CF201" s="41"/>
      <c r="CG201" s="41"/>
      <c r="CH201" s="40"/>
      <c r="CI201" s="41"/>
      <c r="CJ201" s="41"/>
      <c r="CK201" s="40"/>
      <c r="CL201" s="41"/>
      <c r="CM201" s="41"/>
      <c r="CN201" s="40"/>
      <c r="CO201" s="42"/>
      <c r="CP201" s="42"/>
      <c r="CQ201" s="44"/>
      <c r="CR201" s="44"/>
      <c r="CS201" s="44"/>
      <c r="CT201" s="44"/>
      <c r="CU201" s="44"/>
      <c r="CV201" s="44"/>
      <c r="CW201" s="44"/>
      <c r="CX201" s="52"/>
      <c r="CY201" s="42"/>
      <c r="CZ201" s="43"/>
      <c r="DA201" s="43"/>
      <c r="DB201" s="42"/>
      <c r="DC201" s="42"/>
      <c r="DD201" s="42"/>
      <c r="DE201" s="42"/>
      <c r="DF201" s="43"/>
    </row>
    <row r="202" customFormat="false" ht="8.45" hidden="false" customHeight="true" outlineLevel="0" collapsed="false">
      <c r="A202" s="1" t="s">
        <v>487</v>
      </c>
      <c r="B202" s="55" t="n">
        <v>187</v>
      </c>
      <c r="C202" s="36" t="s">
        <v>488</v>
      </c>
      <c r="D202" s="37" t="n">
        <v>217</v>
      </c>
      <c r="E202" s="36" t="s">
        <v>253</v>
      </c>
      <c r="F202" s="36" t="s">
        <v>231</v>
      </c>
      <c r="G202" s="40" t="n">
        <v>985.5</v>
      </c>
      <c r="H202" s="39" t="n">
        <v>0.01</v>
      </c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0" t="n">
        <v>110.38</v>
      </c>
      <c r="AB202" s="45" t="n">
        <v>11.2</v>
      </c>
      <c r="AC202" s="45" t="n">
        <v>11.2</v>
      </c>
      <c r="AD202" s="40"/>
      <c r="AE202" s="45"/>
      <c r="AF202" s="45" t="n">
        <v>11.2</v>
      </c>
      <c r="AG202" s="40"/>
      <c r="AH202" s="45"/>
      <c r="AI202" s="45" t="n">
        <v>11.2</v>
      </c>
      <c r="AJ202" s="45"/>
      <c r="AK202" s="39"/>
      <c r="AL202" s="45" t="n">
        <v>11.2</v>
      </c>
      <c r="AM202" s="45"/>
      <c r="AN202" s="39"/>
      <c r="AO202" s="40" t="n">
        <v>11.2</v>
      </c>
      <c r="AP202" s="41"/>
      <c r="AQ202" s="41"/>
      <c r="AR202" s="40" t="n">
        <v>11.2</v>
      </c>
      <c r="AS202" s="41"/>
      <c r="AT202" s="41"/>
      <c r="AU202" s="40" t="n">
        <v>11.2</v>
      </c>
      <c r="AV202" s="41"/>
      <c r="AW202" s="41"/>
      <c r="AX202" s="40" t="n">
        <v>11.2</v>
      </c>
      <c r="AY202" s="41" t="n">
        <v>121.41</v>
      </c>
      <c r="AZ202" s="41" t="n">
        <v>12.32</v>
      </c>
      <c r="BA202" s="40" t="n">
        <v>23.52</v>
      </c>
      <c r="BB202" s="41" t="n">
        <v>742.48</v>
      </c>
      <c r="BC202" s="41" t="n">
        <v>75.34</v>
      </c>
      <c r="BD202" s="40" t="n">
        <v>98.86</v>
      </c>
      <c r="BE202" s="41" t="n">
        <v>11.23</v>
      </c>
      <c r="BF202" s="41" t="n">
        <v>1.14</v>
      </c>
      <c r="BG202" s="40" t="n">
        <v>100</v>
      </c>
      <c r="BH202" s="41"/>
      <c r="BI202" s="41"/>
      <c r="BJ202" s="40" t="n">
        <v>100</v>
      </c>
      <c r="BK202" s="41"/>
      <c r="BL202" s="41"/>
      <c r="BM202" s="40" t="n">
        <v>100</v>
      </c>
      <c r="BN202" s="41"/>
      <c r="BO202" s="41"/>
      <c r="BP202" s="40" t="n">
        <v>100</v>
      </c>
      <c r="BQ202" s="41"/>
      <c r="BR202" s="41"/>
      <c r="BS202" s="40" t="n">
        <v>100</v>
      </c>
      <c r="BT202" s="41"/>
      <c r="BU202" s="41"/>
      <c r="BV202" s="41"/>
      <c r="BW202" s="41"/>
      <c r="BX202" s="41"/>
      <c r="BY202" s="41"/>
      <c r="BZ202" s="41"/>
      <c r="CA202" s="41"/>
      <c r="CB202" s="41"/>
      <c r="CC202" s="27"/>
      <c r="CD202" s="24"/>
      <c r="CE202" s="28"/>
      <c r="CF202" s="18"/>
      <c r="CG202" s="18"/>
      <c r="CH202" s="28"/>
      <c r="CI202" s="18"/>
      <c r="CJ202" s="18"/>
      <c r="CK202" s="28"/>
      <c r="CL202" s="18"/>
      <c r="CM202" s="18"/>
      <c r="CN202" s="28"/>
      <c r="CO202" s="29"/>
      <c r="CP202" s="13"/>
      <c r="CQ202" s="30"/>
      <c r="CR202" s="31"/>
      <c r="CS202" s="32"/>
      <c r="CT202" s="34"/>
      <c r="CU202" s="19"/>
      <c r="CV202" s="19"/>
      <c r="CW202" s="34"/>
      <c r="CX202" s="13"/>
      <c r="CY202" s="13"/>
      <c r="CZ202" s="19"/>
      <c r="DA202" s="34"/>
      <c r="DB202" s="13"/>
      <c r="DC202" s="13"/>
      <c r="DD202" s="13"/>
      <c r="DE202" s="13"/>
      <c r="DF202" s="34"/>
    </row>
    <row r="203" customFormat="false" ht="8.45" hidden="false" customHeight="true" outlineLevel="0" collapsed="false">
      <c r="A203" s="1" t="s">
        <v>489</v>
      </c>
      <c r="B203" s="22" t="n">
        <v>188</v>
      </c>
      <c r="C203" s="21" t="s">
        <v>490</v>
      </c>
      <c r="D203" s="22" t="n">
        <v>133</v>
      </c>
      <c r="E203" s="21" t="s">
        <v>470</v>
      </c>
      <c r="F203" s="21" t="s">
        <v>464</v>
      </c>
      <c r="G203" s="23" t="n">
        <v>100807.14</v>
      </c>
      <c r="H203" s="24" t="n">
        <v>1.03</v>
      </c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26" t="n">
        <v>23145.32</v>
      </c>
      <c r="AQ203" s="25" t="n">
        <v>22.96</v>
      </c>
      <c r="AR203" s="25" t="n">
        <v>22.96</v>
      </c>
      <c r="AS203" s="26" t="n">
        <v>34344.99</v>
      </c>
      <c r="AT203" s="25" t="n">
        <v>34.07</v>
      </c>
      <c r="AU203" s="25" t="n">
        <v>57.03</v>
      </c>
      <c r="AV203" s="26" t="n">
        <v>20010.22</v>
      </c>
      <c r="AW203" s="25" t="n">
        <v>19.85</v>
      </c>
      <c r="AX203" s="25" t="n">
        <v>76.88</v>
      </c>
      <c r="AY203" s="26" t="n">
        <v>14546.47</v>
      </c>
      <c r="AZ203" s="25" t="n">
        <v>14.43</v>
      </c>
      <c r="BA203" s="25" t="n">
        <v>91.31</v>
      </c>
      <c r="BB203" s="18"/>
      <c r="BC203" s="18"/>
      <c r="BD203" s="25" t="n">
        <v>91.31</v>
      </c>
      <c r="BE203" s="27" t="n">
        <v>8407.32</v>
      </c>
      <c r="BF203" s="24" t="n">
        <v>8.34</v>
      </c>
      <c r="BG203" s="25" t="n">
        <v>99.65</v>
      </c>
      <c r="BH203" s="28" t="n">
        <v>352.82</v>
      </c>
      <c r="BI203" s="24" t="n">
        <v>0.35</v>
      </c>
      <c r="BJ203" s="28" t="n">
        <v>100</v>
      </c>
      <c r="BK203" s="18"/>
      <c r="BL203" s="18"/>
      <c r="BM203" s="28" t="n">
        <v>100</v>
      </c>
      <c r="BN203" s="18"/>
      <c r="BO203" s="18"/>
      <c r="BP203" s="28" t="n">
        <v>100</v>
      </c>
      <c r="BQ203" s="18"/>
      <c r="BR203" s="18"/>
      <c r="BS203" s="28" t="n">
        <v>100</v>
      </c>
      <c r="BT203" s="18"/>
      <c r="BU203" s="18"/>
      <c r="BV203" s="18"/>
      <c r="BW203" s="18"/>
      <c r="BX203" s="18"/>
      <c r="BY203" s="18"/>
      <c r="BZ203" s="18"/>
      <c r="CA203" s="18"/>
      <c r="CB203" s="18"/>
      <c r="CC203" s="41"/>
      <c r="CD203" s="41"/>
      <c r="CE203" s="40"/>
      <c r="CF203" s="41"/>
      <c r="CG203" s="41"/>
      <c r="CH203" s="40"/>
      <c r="CI203" s="41"/>
      <c r="CJ203" s="41"/>
      <c r="CK203" s="40"/>
      <c r="CL203" s="41"/>
      <c r="CM203" s="41"/>
      <c r="CN203" s="40"/>
      <c r="CO203" s="46"/>
      <c r="CP203" s="42"/>
      <c r="CQ203" s="47"/>
      <c r="CR203" s="51"/>
      <c r="CS203" s="48"/>
      <c r="CT203" s="43"/>
      <c r="CU203" s="44"/>
      <c r="CV203" s="44"/>
      <c r="CW203" s="43"/>
      <c r="CX203" s="42"/>
      <c r="CY203" s="42"/>
      <c r="CZ203" s="44"/>
      <c r="DA203" s="43"/>
      <c r="DB203" s="42"/>
      <c r="DC203" s="42"/>
      <c r="DD203" s="42"/>
      <c r="DE203" s="42"/>
      <c r="DF203" s="43"/>
    </row>
    <row r="204" customFormat="false" ht="8.45" hidden="false" customHeight="true" outlineLevel="0" collapsed="false">
      <c r="A204" s="1" t="s">
        <v>491</v>
      </c>
      <c r="B204" s="55" t="n">
        <v>189</v>
      </c>
      <c r="C204" s="36" t="s">
        <v>492</v>
      </c>
      <c r="D204" s="55" t="n">
        <v>133</v>
      </c>
      <c r="E204" s="36" t="s">
        <v>470</v>
      </c>
      <c r="F204" s="36" t="s">
        <v>464</v>
      </c>
      <c r="G204" s="59" t="n">
        <v>100807.14</v>
      </c>
      <c r="H204" s="39" t="n">
        <v>1.03</v>
      </c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38" t="n">
        <v>23145.32</v>
      </c>
      <c r="AQ204" s="45" t="n">
        <v>22.96</v>
      </c>
      <c r="AR204" s="45" t="n">
        <v>22.96</v>
      </c>
      <c r="AS204" s="38" t="n">
        <v>34344.99</v>
      </c>
      <c r="AT204" s="45" t="n">
        <v>34.07</v>
      </c>
      <c r="AU204" s="45" t="n">
        <v>57.03</v>
      </c>
      <c r="AV204" s="38" t="n">
        <v>20010.22</v>
      </c>
      <c r="AW204" s="45" t="n">
        <v>19.85</v>
      </c>
      <c r="AX204" s="45" t="n">
        <v>76.88</v>
      </c>
      <c r="AY204" s="38" t="n">
        <v>14546.47</v>
      </c>
      <c r="AZ204" s="45" t="n">
        <v>14.43</v>
      </c>
      <c r="BA204" s="45" t="n">
        <v>91.31</v>
      </c>
      <c r="BB204" s="41"/>
      <c r="BC204" s="41"/>
      <c r="BD204" s="45" t="n">
        <v>91.31</v>
      </c>
      <c r="BE204" s="50" t="n">
        <v>8407.32</v>
      </c>
      <c r="BF204" s="39" t="n">
        <v>8.34</v>
      </c>
      <c r="BG204" s="45" t="n">
        <v>99.65</v>
      </c>
      <c r="BH204" s="40" t="n">
        <v>352.82</v>
      </c>
      <c r="BI204" s="39" t="n">
        <v>0.35</v>
      </c>
      <c r="BJ204" s="40" t="n">
        <v>100</v>
      </c>
      <c r="BK204" s="41"/>
      <c r="BL204" s="41"/>
      <c r="BM204" s="40" t="n">
        <v>100</v>
      </c>
      <c r="BN204" s="41"/>
      <c r="BO204" s="41"/>
      <c r="BP204" s="40" t="n">
        <v>100</v>
      </c>
      <c r="BQ204" s="41"/>
      <c r="BR204" s="41"/>
      <c r="BS204" s="40" t="n">
        <v>100</v>
      </c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0"/>
      <c r="CF204" s="41"/>
      <c r="CG204" s="41"/>
      <c r="CH204" s="40"/>
      <c r="CI204" s="41"/>
      <c r="CJ204" s="41"/>
      <c r="CK204" s="40"/>
      <c r="CL204" s="41"/>
      <c r="CM204" s="41"/>
      <c r="CN204" s="40"/>
      <c r="CO204" s="46"/>
      <c r="CP204" s="42"/>
      <c r="CQ204" s="43"/>
      <c r="CR204" s="44"/>
      <c r="CS204" s="44"/>
      <c r="CT204" s="43"/>
      <c r="CU204" s="44"/>
      <c r="CV204" s="44"/>
      <c r="CW204" s="43"/>
      <c r="CX204" s="42"/>
      <c r="CY204" s="42"/>
      <c r="CZ204" s="44"/>
      <c r="DA204" s="43"/>
      <c r="DB204" s="42"/>
      <c r="DC204" s="42"/>
      <c r="DD204" s="42"/>
      <c r="DE204" s="42"/>
      <c r="DF204" s="43"/>
    </row>
    <row r="205" customFormat="false" ht="8.45" hidden="false" customHeight="true" outlineLevel="0" collapsed="false">
      <c r="A205" s="1" t="s">
        <v>493</v>
      </c>
      <c r="B205" s="22" t="n">
        <v>190</v>
      </c>
      <c r="C205" s="21" t="s">
        <v>494</v>
      </c>
      <c r="D205" s="54" t="n">
        <v>91</v>
      </c>
      <c r="E205" s="21" t="s">
        <v>495</v>
      </c>
      <c r="F205" s="21" t="s">
        <v>386</v>
      </c>
      <c r="G205" s="23" t="n">
        <v>105042.48</v>
      </c>
      <c r="H205" s="24" t="n">
        <v>1.07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26" t="n">
        <v>32557.42</v>
      </c>
      <c r="AZ205" s="25" t="n">
        <v>30.99</v>
      </c>
      <c r="BA205" s="25" t="n">
        <v>30.99</v>
      </c>
      <c r="BB205" s="26" t="n">
        <v>44200.95</v>
      </c>
      <c r="BC205" s="25" t="n">
        <v>42.08</v>
      </c>
      <c r="BD205" s="25" t="n">
        <v>73.07</v>
      </c>
      <c r="BE205" s="26" t="n">
        <v>23329.69</v>
      </c>
      <c r="BF205" s="25" t="n">
        <v>22.19</v>
      </c>
      <c r="BG205" s="25" t="n">
        <v>95.26</v>
      </c>
      <c r="BH205" s="27" t="n">
        <v>3038.92</v>
      </c>
      <c r="BI205" s="24" t="n">
        <v>2.9</v>
      </c>
      <c r="BJ205" s="25" t="n">
        <v>98.17</v>
      </c>
      <c r="BK205" s="27" t="n">
        <v>1915.5</v>
      </c>
      <c r="BL205" s="24" t="n">
        <v>1.83</v>
      </c>
      <c r="BM205" s="28" t="n">
        <v>100</v>
      </c>
      <c r="BN205" s="18"/>
      <c r="BO205" s="18"/>
      <c r="BP205" s="28" t="n">
        <v>100</v>
      </c>
      <c r="BQ205" s="18"/>
      <c r="BR205" s="18"/>
      <c r="BS205" s="28" t="n">
        <v>100</v>
      </c>
      <c r="BT205" s="18"/>
      <c r="BU205" s="18"/>
      <c r="BV205" s="18"/>
      <c r="BW205" s="18"/>
      <c r="BX205" s="18"/>
      <c r="BY205" s="18"/>
      <c r="BZ205" s="18"/>
      <c r="CA205" s="18"/>
      <c r="CB205" s="18"/>
      <c r="CC205" s="41"/>
      <c r="CD205" s="41"/>
      <c r="CE205" s="40"/>
      <c r="CF205" s="41"/>
      <c r="CG205" s="41"/>
      <c r="CH205" s="40"/>
      <c r="CI205" s="41"/>
      <c r="CJ205" s="41"/>
      <c r="CK205" s="40"/>
      <c r="CL205" s="41"/>
      <c r="CM205" s="41"/>
      <c r="CN205" s="40"/>
      <c r="CO205" s="46"/>
      <c r="CP205" s="42"/>
      <c r="CQ205" s="43"/>
      <c r="CR205" s="44"/>
      <c r="CS205" s="44"/>
      <c r="CT205" s="43"/>
      <c r="CU205" s="44"/>
      <c r="CV205" s="44"/>
      <c r="CW205" s="43"/>
      <c r="CX205" s="42"/>
      <c r="CY205" s="42"/>
      <c r="CZ205" s="44"/>
      <c r="DA205" s="43"/>
      <c r="DB205" s="42"/>
      <c r="DC205" s="42"/>
      <c r="DD205" s="42"/>
      <c r="DE205" s="42"/>
      <c r="DF205" s="43"/>
    </row>
    <row r="206" customFormat="false" ht="8.45" hidden="false" customHeight="true" outlineLevel="0" collapsed="false">
      <c r="A206" s="1" t="s">
        <v>496</v>
      </c>
      <c r="B206" s="22" t="n">
        <v>191</v>
      </c>
      <c r="C206" s="21" t="s">
        <v>497</v>
      </c>
      <c r="D206" s="54" t="n">
        <v>52</v>
      </c>
      <c r="E206" s="21" t="s">
        <v>495</v>
      </c>
      <c r="F206" s="21" t="s">
        <v>498</v>
      </c>
      <c r="G206" s="26" t="n">
        <v>87028.33</v>
      </c>
      <c r="H206" s="24" t="n">
        <v>0.89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26" t="n">
        <v>29313.96</v>
      </c>
      <c r="AZ206" s="25" t="n">
        <v>33.68</v>
      </c>
      <c r="BA206" s="25" t="n">
        <v>33.68</v>
      </c>
      <c r="BB206" s="26" t="n">
        <v>39804.62</v>
      </c>
      <c r="BC206" s="25" t="n">
        <v>45.74</v>
      </c>
      <c r="BD206" s="25" t="n">
        <v>79.42</v>
      </c>
      <c r="BE206" s="26" t="n">
        <v>17909.75</v>
      </c>
      <c r="BF206" s="25" t="n">
        <v>20.58</v>
      </c>
      <c r="BG206" s="25" t="n">
        <v>100</v>
      </c>
      <c r="BH206" s="27"/>
      <c r="BI206" s="24"/>
      <c r="BJ206" s="28" t="n">
        <v>100</v>
      </c>
      <c r="BK206" s="18"/>
      <c r="BL206" s="18"/>
      <c r="BM206" s="28" t="n">
        <v>100</v>
      </c>
      <c r="BN206" s="18"/>
      <c r="BO206" s="18"/>
      <c r="BP206" s="28" t="n">
        <v>100</v>
      </c>
      <c r="BQ206" s="18"/>
      <c r="BR206" s="18"/>
      <c r="BS206" s="28" t="n">
        <v>100</v>
      </c>
      <c r="BT206" s="18"/>
      <c r="BU206" s="18"/>
      <c r="BV206" s="18"/>
      <c r="BW206" s="18"/>
      <c r="BX206" s="18"/>
      <c r="BY206" s="18"/>
      <c r="BZ206" s="18"/>
      <c r="CA206" s="18"/>
      <c r="CB206" s="18"/>
      <c r="CC206" s="41"/>
      <c r="CD206" s="41"/>
      <c r="CE206" s="40"/>
      <c r="CF206" s="41"/>
      <c r="CG206" s="41"/>
      <c r="CH206" s="40"/>
      <c r="CI206" s="41"/>
      <c r="CJ206" s="41"/>
      <c r="CK206" s="40"/>
      <c r="CL206" s="41"/>
      <c r="CM206" s="41"/>
      <c r="CN206" s="40"/>
      <c r="CO206" s="42"/>
      <c r="CP206" s="42"/>
      <c r="CQ206" s="43"/>
      <c r="CR206" s="44"/>
      <c r="CS206" s="44"/>
      <c r="CT206" s="43"/>
      <c r="CU206" s="44"/>
      <c r="CV206" s="44"/>
      <c r="CW206" s="43"/>
      <c r="CX206" s="42"/>
      <c r="CY206" s="42"/>
      <c r="CZ206" s="44"/>
      <c r="DA206" s="43"/>
      <c r="DB206" s="42"/>
      <c r="DC206" s="42"/>
      <c r="DD206" s="42"/>
      <c r="DE206" s="42"/>
      <c r="DF206" s="43"/>
    </row>
    <row r="207" customFormat="false" ht="8.45" hidden="false" customHeight="true" outlineLevel="0" collapsed="false">
      <c r="A207" s="1" t="s">
        <v>499</v>
      </c>
      <c r="B207" s="55" t="n">
        <v>192</v>
      </c>
      <c r="C207" s="36" t="s">
        <v>500</v>
      </c>
      <c r="D207" s="37" t="n">
        <v>44</v>
      </c>
      <c r="E207" s="36" t="s">
        <v>495</v>
      </c>
      <c r="F207" s="36" t="s">
        <v>501</v>
      </c>
      <c r="G207" s="38" t="n">
        <v>42898.14</v>
      </c>
      <c r="H207" s="39" t="n">
        <v>0.44</v>
      </c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38" t="n">
        <v>15138.75</v>
      </c>
      <c r="AZ207" s="45" t="n">
        <v>35.29</v>
      </c>
      <c r="BA207" s="45" t="n">
        <v>35.29</v>
      </c>
      <c r="BB207" s="38" t="n">
        <v>20518.18</v>
      </c>
      <c r="BC207" s="45" t="n">
        <v>47.83</v>
      </c>
      <c r="BD207" s="45" t="n">
        <v>83.12</v>
      </c>
      <c r="BE207" s="50" t="n">
        <v>7241.21</v>
      </c>
      <c r="BF207" s="45" t="n">
        <v>16.88</v>
      </c>
      <c r="BG207" s="40" t="n">
        <v>100</v>
      </c>
      <c r="BH207" s="41"/>
      <c r="BI207" s="41"/>
      <c r="BJ207" s="40" t="n">
        <v>100</v>
      </c>
      <c r="BK207" s="41"/>
      <c r="BL207" s="41"/>
      <c r="BM207" s="40" t="n">
        <v>100</v>
      </c>
      <c r="BN207" s="41"/>
      <c r="BO207" s="41"/>
      <c r="BP207" s="40" t="n">
        <v>100</v>
      </c>
      <c r="BQ207" s="41"/>
      <c r="BR207" s="41"/>
      <c r="BS207" s="40" t="n">
        <v>100</v>
      </c>
      <c r="BT207" s="41"/>
      <c r="BU207" s="41"/>
      <c r="BV207" s="41"/>
      <c r="BW207" s="41"/>
      <c r="BX207" s="41"/>
      <c r="BY207" s="41"/>
      <c r="BZ207" s="41"/>
      <c r="CA207" s="41"/>
      <c r="CB207" s="41"/>
      <c r="CC207" s="50"/>
      <c r="CD207" s="40"/>
      <c r="CE207" s="40"/>
      <c r="CF207" s="41"/>
      <c r="CG207" s="41"/>
      <c r="CH207" s="40"/>
      <c r="CI207" s="41"/>
      <c r="CJ207" s="41"/>
      <c r="CK207" s="40"/>
      <c r="CL207" s="41"/>
      <c r="CM207" s="41"/>
      <c r="CN207" s="40"/>
      <c r="CO207" s="42"/>
      <c r="CP207" s="42"/>
      <c r="CQ207" s="43"/>
      <c r="CR207" s="44"/>
      <c r="CS207" s="44"/>
      <c r="CT207" s="43"/>
      <c r="CU207" s="44"/>
      <c r="CV207" s="44"/>
      <c r="CW207" s="43"/>
      <c r="CX207" s="42"/>
      <c r="CY207" s="42"/>
      <c r="CZ207" s="44"/>
      <c r="DA207" s="43"/>
      <c r="DB207" s="42"/>
      <c r="DC207" s="42"/>
      <c r="DD207" s="42"/>
      <c r="DE207" s="42"/>
      <c r="DF207" s="43"/>
    </row>
    <row r="208" customFormat="false" ht="8.45" hidden="false" customHeight="true" outlineLevel="0" collapsed="false">
      <c r="A208" s="1" t="s">
        <v>502</v>
      </c>
      <c r="B208" s="55" t="n">
        <v>193</v>
      </c>
      <c r="C208" s="36" t="s">
        <v>503</v>
      </c>
      <c r="D208" s="37" t="n">
        <v>1</v>
      </c>
      <c r="E208" s="36" t="s">
        <v>498</v>
      </c>
      <c r="F208" s="36" t="s">
        <v>498</v>
      </c>
      <c r="G208" s="50" t="n">
        <v>3338.23</v>
      </c>
      <c r="H208" s="39" t="n">
        <v>0.03</v>
      </c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0" t="n">
        <v>3338.23</v>
      </c>
      <c r="BF208" s="45" t="n">
        <v>100</v>
      </c>
      <c r="BG208" s="45" t="n">
        <v>100</v>
      </c>
      <c r="BH208" s="50"/>
      <c r="BI208" s="45"/>
      <c r="BJ208" s="40" t="n">
        <v>100</v>
      </c>
      <c r="BK208" s="41"/>
      <c r="BL208" s="41"/>
      <c r="BM208" s="40" t="n">
        <v>100</v>
      </c>
      <c r="BN208" s="41"/>
      <c r="BO208" s="41"/>
      <c r="BP208" s="40" t="n">
        <v>100</v>
      </c>
      <c r="BQ208" s="41"/>
      <c r="BR208" s="41"/>
      <c r="BS208" s="40" t="n">
        <v>100</v>
      </c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0"/>
      <c r="CF208" s="41"/>
      <c r="CG208" s="41"/>
      <c r="CH208" s="40"/>
      <c r="CI208" s="41"/>
      <c r="CJ208" s="41"/>
      <c r="CK208" s="40"/>
      <c r="CL208" s="41"/>
      <c r="CM208" s="41"/>
      <c r="CN208" s="40"/>
      <c r="CO208" s="42"/>
      <c r="CP208" s="42"/>
      <c r="CQ208" s="43"/>
      <c r="CR208" s="44"/>
      <c r="CS208" s="44"/>
      <c r="CT208" s="43"/>
      <c r="CU208" s="44"/>
      <c r="CV208" s="44"/>
      <c r="CW208" s="43"/>
      <c r="CX208" s="42"/>
      <c r="CY208" s="42"/>
      <c r="CZ208" s="44"/>
      <c r="DA208" s="43"/>
      <c r="DB208" s="42"/>
      <c r="DC208" s="42"/>
      <c r="DD208" s="42"/>
      <c r="DE208" s="42"/>
      <c r="DF208" s="43"/>
    </row>
    <row r="209" customFormat="false" ht="8.45" hidden="false" customHeight="true" outlineLevel="0" collapsed="false">
      <c r="A209" s="1" t="s">
        <v>504</v>
      </c>
      <c r="B209" s="55" t="n">
        <v>194</v>
      </c>
      <c r="C209" s="36" t="s">
        <v>505</v>
      </c>
      <c r="D209" s="37" t="n">
        <v>52</v>
      </c>
      <c r="E209" s="36" t="s">
        <v>495</v>
      </c>
      <c r="F209" s="36" t="s">
        <v>498</v>
      </c>
      <c r="G209" s="38" t="n">
        <v>40791.96</v>
      </c>
      <c r="H209" s="39" t="n">
        <v>0.42</v>
      </c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38" t="n">
        <v>14175.21</v>
      </c>
      <c r="AZ209" s="45" t="n">
        <v>34.75</v>
      </c>
      <c r="BA209" s="45" t="n">
        <v>34.75</v>
      </c>
      <c r="BB209" s="38" t="n">
        <v>19286.44</v>
      </c>
      <c r="BC209" s="45" t="n">
        <v>47.28</v>
      </c>
      <c r="BD209" s="45" t="n">
        <v>82.03</v>
      </c>
      <c r="BE209" s="50" t="n">
        <v>7330.32</v>
      </c>
      <c r="BF209" s="45" t="n">
        <v>17.97</v>
      </c>
      <c r="BG209" s="45" t="n">
        <v>100</v>
      </c>
      <c r="BH209" s="40"/>
      <c r="BI209" s="39"/>
      <c r="BJ209" s="40" t="n">
        <v>100</v>
      </c>
      <c r="BK209" s="41"/>
      <c r="BL209" s="41"/>
      <c r="BM209" s="40" t="n">
        <v>100</v>
      </c>
      <c r="BN209" s="41"/>
      <c r="BO209" s="41"/>
      <c r="BP209" s="40" t="n">
        <v>100</v>
      </c>
      <c r="BQ209" s="41"/>
      <c r="BR209" s="41"/>
      <c r="BS209" s="40" t="n">
        <v>100</v>
      </c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0"/>
      <c r="CF209" s="41"/>
      <c r="CG209" s="41"/>
      <c r="CH209" s="40"/>
      <c r="CI209" s="41"/>
      <c r="CJ209" s="41"/>
      <c r="CK209" s="40"/>
      <c r="CL209" s="41"/>
      <c r="CM209" s="41"/>
      <c r="CN209" s="40"/>
      <c r="CO209" s="42"/>
      <c r="CP209" s="42"/>
      <c r="CQ209" s="43"/>
      <c r="CR209" s="44"/>
      <c r="CS209" s="44"/>
      <c r="CT209" s="43"/>
      <c r="CU209" s="44"/>
      <c r="CV209" s="44"/>
      <c r="CW209" s="43"/>
      <c r="CX209" s="42"/>
      <c r="CY209" s="42"/>
      <c r="CZ209" s="44"/>
      <c r="DA209" s="43"/>
      <c r="DB209" s="42"/>
      <c r="DC209" s="42"/>
      <c r="DD209" s="42"/>
      <c r="DE209" s="42"/>
      <c r="DF209" s="43"/>
    </row>
    <row r="210" customFormat="false" ht="16.9" hidden="false" customHeight="true" outlineLevel="0" collapsed="false">
      <c r="A210" s="1" t="s">
        <v>506</v>
      </c>
      <c r="B210" s="22" t="n">
        <v>195</v>
      </c>
      <c r="C210" s="21" t="s">
        <v>507</v>
      </c>
      <c r="D210" s="54" t="n">
        <v>44</v>
      </c>
      <c r="E210" s="21" t="s">
        <v>495</v>
      </c>
      <c r="F210" s="21" t="s">
        <v>501</v>
      </c>
      <c r="G210" s="27" t="n">
        <v>6154.99</v>
      </c>
      <c r="H210" s="24" t="n">
        <v>0.06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27" t="n">
        <v>2170.86</v>
      </c>
      <c r="AZ210" s="25" t="n">
        <v>35.27</v>
      </c>
      <c r="BA210" s="25" t="n">
        <v>35.27</v>
      </c>
      <c r="BB210" s="27" t="n">
        <v>3055.34</v>
      </c>
      <c r="BC210" s="25" t="n">
        <v>49.64</v>
      </c>
      <c r="BD210" s="25" t="n">
        <v>84.91</v>
      </c>
      <c r="BE210" s="27" t="n">
        <v>928.79</v>
      </c>
      <c r="BF210" s="25" t="n">
        <v>15.09</v>
      </c>
      <c r="BG210" s="28" t="n">
        <v>100</v>
      </c>
      <c r="BH210" s="18"/>
      <c r="BI210" s="18"/>
      <c r="BJ210" s="28" t="n">
        <v>100</v>
      </c>
      <c r="BK210" s="18"/>
      <c r="BL210" s="18"/>
      <c r="BM210" s="28" t="n">
        <v>100</v>
      </c>
      <c r="BN210" s="18"/>
      <c r="BO210" s="18"/>
      <c r="BP210" s="28" t="n">
        <v>100</v>
      </c>
      <c r="BQ210" s="18"/>
      <c r="BR210" s="18"/>
      <c r="BS210" s="28" t="n">
        <v>100</v>
      </c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28"/>
      <c r="CF210" s="18"/>
      <c r="CG210" s="18"/>
      <c r="CH210" s="28"/>
      <c r="CI210" s="18"/>
      <c r="CJ210" s="18"/>
      <c r="CK210" s="28"/>
      <c r="CL210" s="18"/>
      <c r="CM210" s="18"/>
      <c r="CN210" s="28"/>
      <c r="CO210" s="60"/>
      <c r="CP210" s="13"/>
      <c r="CQ210" s="30"/>
      <c r="CR210" s="56"/>
      <c r="CS210" s="32"/>
      <c r="CT210" s="30"/>
      <c r="CU210" s="56"/>
      <c r="CV210" s="32"/>
      <c r="CW210" s="30"/>
      <c r="CX210" s="57"/>
      <c r="CY210" s="13"/>
      <c r="CZ210" s="32"/>
      <c r="DA210" s="34"/>
      <c r="DB210" s="13"/>
      <c r="DC210" s="13"/>
      <c r="DD210" s="13"/>
      <c r="DE210" s="13"/>
      <c r="DF210" s="34"/>
    </row>
    <row r="211" customFormat="false" ht="16.9" hidden="false" customHeight="true" outlineLevel="0" collapsed="false">
      <c r="A211" s="1" t="s">
        <v>508</v>
      </c>
      <c r="B211" s="55" t="n">
        <v>196</v>
      </c>
      <c r="C211" s="36" t="s">
        <v>509</v>
      </c>
      <c r="D211" s="37" t="n">
        <v>44</v>
      </c>
      <c r="E211" s="36" t="s">
        <v>495</v>
      </c>
      <c r="F211" s="36" t="s">
        <v>501</v>
      </c>
      <c r="G211" s="50" t="n">
        <v>6154.99</v>
      </c>
      <c r="H211" s="39" t="n">
        <v>0.06</v>
      </c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50" t="n">
        <v>2170.86</v>
      </c>
      <c r="AZ211" s="45" t="n">
        <v>35.27</v>
      </c>
      <c r="BA211" s="45" t="n">
        <v>35.27</v>
      </c>
      <c r="BB211" s="50" t="n">
        <v>3055.34</v>
      </c>
      <c r="BC211" s="45" t="n">
        <v>49.64</v>
      </c>
      <c r="BD211" s="45" t="n">
        <v>84.91</v>
      </c>
      <c r="BE211" s="50" t="n">
        <v>928.79</v>
      </c>
      <c r="BF211" s="45" t="n">
        <v>15.09</v>
      </c>
      <c r="BG211" s="40" t="n">
        <v>100</v>
      </c>
      <c r="BH211" s="41"/>
      <c r="BI211" s="41"/>
      <c r="BJ211" s="40" t="n">
        <v>100</v>
      </c>
      <c r="BK211" s="41"/>
      <c r="BL211" s="41"/>
      <c r="BM211" s="40" t="n">
        <v>100</v>
      </c>
      <c r="BN211" s="41"/>
      <c r="BO211" s="41"/>
      <c r="BP211" s="40" t="n">
        <v>100</v>
      </c>
      <c r="BQ211" s="41"/>
      <c r="BR211" s="41"/>
      <c r="BS211" s="40" t="n">
        <v>100</v>
      </c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0"/>
      <c r="CF211" s="41"/>
      <c r="CG211" s="41"/>
      <c r="CH211" s="40"/>
      <c r="CI211" s="41"/>
      <c r="CJ211" s="41"/>
      <c r="CK211" s="40"/>
      <c r="CL211" s="41"/>
      <c r="CM211" s="41"/>
      <c r="CN211" s="40"/>
      <c r="CO211" s="29"/>
      <c r="CP211" s="13"/>
      <c r="CQ211" s="34"/>
      <c r="CR211" s="19"/>
      <c r="CS211" s="19"/>
      <c r="CT211" s="34"/>
      <c r="CU211" s="19"/>
      <c r="CV211" s="19"/>
      <c r="CW211" s="34"/>
      <c r="CX211" s="13"/>
      <c r="CY211" s="13"/>
      <c r="CZ211" s="19"/>
      <c r="DA211" s="34"/>
      <c r="DB211" s="13"/>
      <c r="DC211" s="13"/>
      <c r="DD211" s="13"/>
      <c r="DE211" s="13"/>
      <c r="DF211" s="34"/>
    </row>
    <row r="212" customFormat="false" ht="8.45" hidden="false" customHeight="true" outlineLevel="0" collapsed="false">
      <c r="A212" s="1" t="s">
        <v>510</v>
      </c>
      <c r="B212" s="22" t="n">
        <v>197</v>
      </c>
      <c r="C212" s="21" t="s">
        <v>511</v>
      </c>
      <c r="D212" s="54" t="n">
        <v>53</v>
      </c>
      <c r="E212" s="21" t="s">
        <v>383</v>
      </c>
      <c r="F212" s="21" t="s">
        <v>386</v>
      </c>
      <c r="G212" s="27" t="n">
        <v>8586.06</v>
      </c>
      <c r="H212" s="24" t="n">
        <v>0.09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27" t="n">
        <v>3631.64</v>
      </c>
      <c r="BF212" s="25" t="n">
        <v>42.3</v>
      </c>
      <c r="BG212" s="25" t="n">
        <v>42.3</v>
      </c>
      <c r="BH212" s="27" t="n">
        <v>3038.92</v>
      </c>
      <c r="BI212" s="25" t="n">
        <v>35.39</v>
      </c>
      <c r="BJ212" s="25" t="n">
        <v>77.69</v>
      </c>
      <c r="BK212" s="27" t="n">
        <v>1915.5</v>
      </c>
      <c r="BL212" s="25" t="n">
        <v>22.31</v>
      </c>
      <c r="BM212" s="28" t="n">
        <v>100</v>
      </c>
      <c r="BN212" s="18"/>
      <c r="BO212" s="18"/>
      <c r="BP212" s="28" t="n">
        <v>100</v>
      </c>
      <c r="BQ212" s="18"/>
      <c r="BR212" s="18"/>
      <c r="BS212" s="28" t="n">
        <v>100</v>
      </c>
      <c r="BT212" s="18"/>
      <c r="BU212" s="18"/>
      <c r="BV212" s="18"/>
      <c r="BW212" s="18"/>
      <c r="BX212" s="18"/>
      <c r="BY212" s="18"/>
      <c r="BZ212" s="18"/>
      <c r="CA212" s="18"/>
      <c r="CB212" s="18"/>
      <c r="CC212" s="41"/>
      <c r="CD212" s="41"/>
      <c r="CE212" s="40"/>
      <c r="CF212" s="41"/>
      <c r="CG212" s="41"/>
      <c r="CH212" s="40"/>
      <c r="CI212" s="41"/>
      <c r="CJ212" s="41"/>
      <c r="CK212" s="40"/>
      <c r="CL212" s="41"/>
      <c r="CM212" s="41"/>
      <c r="CN212" s="40"/>
      <c r="CO212" s="42"/>
      <c r="CP212" s="42"/>
      <c r="CQ212" s="43"/>
      <c r="CR212" s="44"/>
      <c r="CS212" s="44"/>
      <c r="CT212" s="43"/>
      <c r="CU212" s="44"/>
      <c r="CV212" s="44"/>
      <c r="CW212" s="43"/>
      <c r="CX212" s="42"/>
      <c r="CY212" s="42"/>
      <c r="CZ212" s="44"/>
      <c r="DA212" s="43"/>
      <c r="DB212" s="42"/>
      <c r="DC212" s="42"/>
      <c r="DD212" s="42"/>
      <c r="DE212" s="42"/>
      <c r="DF212" s="43"/>
    </row>
    <row r="213" customFormat="false" ht="8.45" hidden="false" customHeight="true" outlineLevel="0" collapsed="false">
      <c r="A213" s="1" t="s">
        <v>512</v>
      </c>
      <c r="B213" s="55" t="n">
        <v>198</v>
      </c>
      <c r="C213" s="36" t="s">
        <v>513</v>
      </c>
      <c r="D213" s="37" t="n">
        <v>53</v>
      </c>
      <c r="E213" s="36" t="s">
        <v>383</v>
      </c>
      <c r="F213" s="36" t="s">
        <v>386</v>
      </c>
      <c r="G213" s="50" t="n">
        <v>8517.14</v>
      </c>
      <c r="H213" s="39" t="n">
        <v>0.09</v>
      </c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50" t="n">
        <v>3562.72</v>
      </c>
      <c r="BF213" s="45" t="n">
        <v>41.83</v>
      </c>
      <c r="BG213" s="45" t="n">
        <v>41.83</v>
      </c>
      <c r="BH213" s="50" t="n">
        <v>3038.92</v>
      </c>
      <c r="BI213" s="45" t="n">
        <v>35.68</v>
      </c>
      <c r="BJ213" s="45" t="n">
        <v>77.51</v>
      </c>
      <c r="BK213" s="50" t="n">
        <v>1915.5</v>
      </c>
      <c r="BL213" s="45" t="n">
        <v>22.49</v>
      </c>
      <c r="BM213" s="40" t="n">
        <v>100</v>
      </c>
      <c r="BN213" s="41"/>
      <c r="BO213" s="41"/>
      <c r="BP213" s="40" t="n">
        <v>100</v>
      </c>
      <c r="BQ213" s="41"/>
      <c r="BR213" s="41"/>
      <c r="BS213" s="40" t="n">
        <v>100</v>
      </c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0"/>
      <c r="CF213" s="41"/>
      <c r="CG213" s="41"/>
      <c r="CH213" s="40"/>
      <c r="CI213" s="41"/>
      <c r="CJ213" s="41"/>
      <c r="CK213" s="40"/>
      <c r="CL213" s="41"/>
      <c r="CM213" s="41"/>
      <c r="CN213" s="40"/>
      <c r="CO213" s="42"/>
      <c r="CP213" s="42"/>
      <c r="CQ213" s="43"/>
      <c r="CR213" s="44"/>
      <c r="CS213" s="44"/>
      <c r="CT213" s="43"/>
      <c r="CU213" s="44"/>
      <c r="CV213" s="44"/>
      <c r="CW213" s="43"/>
      <c r="CX213" s="42"/>
      <c r="CY213" s="42"/>
      <c r="CZ213" s="44"/>
      <c r="DA213" s="43"/>
      <c r="DB213" s="42"/>
      <c r="DC213" s="42"/>
      <c r="DD213" s="42"/>
      <c r="DE213" s="42"/>
      <c r="DF213" s="43"/>
    </row>
    <row r="214" customFormat="false" ht="8.45" hidden="false" customHeight="true" outlineLevel="0" collapsed="false">
      <c r="A214" s="1" t="s">
        <v>514</v>
      </c>
      <c r="B214" s="55" t="n">
        <v>199</v>
      </c>
      <c r="C214" s="36" t="s">
        <v>515</v>
      </c>
      <c r="D214" s="37" t="n">
        <v>1</v>
      </c>
      <c r="E214" s="36" t="s">
        <v>498</v>
      </c>
      <c r="F214" s="36" t="s">
        <v>498</v>
      </c>
      <c r="G214" s="45" t="n">
        <v>68.92</v>
      </c>
      <c r="H214" s="39" t="n">
        <v>0</v>
      </c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5" t="n">
        <v>68.92</v>
      </c>
      <c r="BF214" s="45" t="n">
        <v>100</v>
      </c>
      <c r="BG214" s="45" t="n">
        <v>100</v>
      </c>
      <c r="BH214" s="45"/>
      <c r="BI214" s="45"/>
      <c r="BJ214" s="40" t="n">
        <v>100</v>
      </c>
      <c r="BK214" s="41"/>
      <c r="BL214" s="41"/>
      <c r="BM214" s="40" t="n">
        <v>100</v>
      </c>
      <c r="BN214" s="41"/>
      <c r="BO214" s="41"/>
      <c r="BP214" s="40" t="n">
        <v>100</v>
      </c>
      <c r="BQ214" s="41"/>
      <c r="BR214" s="41"/>
      <c r="BS214" s="40" t="n">
        <v>100</v>
      </c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0"/>
      <c r="CF214" s="41"/>
      <c r="CG214" s="41"/>
      <c r="CH214" s="40"/>
      <c r="CI214" s="41"/>
      <c r="CJ214" s="41"/>
      <c r="CK214" s="40"/>
      <c r="CL214" s="41"/>
      <c r="CM214" s="41"/>
      <c r="CN214" s="40"/>
      <c r="CO214" s="42"/>
      <c r="CP214" s="42"/>
      <c r="CQ214" s="43"/>
      <c r="CR214" s="44"/>
      <c r="CS214" s="44"/>
      <c r="CT214" s="43"/>
      <c r="CU214" s="44"/>
      <c r="CV214" s="44"/>
      <c r="CW214" s="43"/>
      <c r="CX214" s="42"/>
      <c r="CY214" s="42"/>
      <c r="CZ214" s="44"/>
      <c r="DA214" s="43"/>
      <c r="DB214" s="42"/>
      <c r="DC214" s="42"/>
      <c r="DD214" s="42"/>
      <c r="DE214" s="42"/>
      <c r="DF214" s="43"/>
    </row>
    <row r="215" customFormat="false" ht="8.45" hidden="false" customHeight="true" outlineLevel="0" collapsed="false">
      <c r="A215" s="1" t="s">
        <v>516</v>
      </c>
      <c r="B215" s="22" t="n">
        <v>200</v>
      </c>
      <c r="C215" s="21" t="s">
        <v>517</v>
      </c>
      <c r="D215" s="54" t="n">
        <v>44</v>
      </c>
      <c r="E215" s="21" t="s">
        <v>495</v>
      </c>
      <c r="F215" s="21" t="s">
        <v>501</v>
      </c>
      <c r="G215" s="27" t="n">
        <v>3273.1</v>
      </c>
      <c r="H215" s="24" t="n">
        <v>0.03</v>
      </c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27" t="n">
        <v>1072.59</v>
      </c>
      <c r="AZ215" s="25" t="n">
        <v>32.77</v>
      </c>
      <c r="BA215" s="25" t="n">
        <v>32.77</v>
      </c>
      <c r="BB215" s="27" t="n">
        <v>1340.99</v>
      </c>
      <c r="BC215" s="25" t="n">
        <v>40.97</v>
      </c>
      <c r="BD215" s="25" t="n">
        <v>73.74</v>
      </c>
      <c r="BE215" s="28" t="n">
        <v>859.52</v>
      </c>
      <c r="BF215" s="25" t="n">
        <v>26.26</v>
      </c>
      <c r="BG215" s="28" t="n">
        <v>100</v>
      </c>
      <c r="BH215" s="18"/>
      <c r="BI215" s="18"/>
      <c r="BJ215" s="28" t="n">
        <v>100</v>
      </c>
      <c r="BK215" s="18"/>
      <c r="BL215" s="18"/>
      <c r="BM215" s="28" t="n">
        <v>100</v>
      </c>
      <c r="BN215" s="18"/>
      <c r="BO215" s="18"/>
      <c r="BP215" s="28" t="n">
        <v>100</v>
      </c>
      <c r="BQ215" s="18"/>
      <c r="BR215" s="18"/>
      <c r="BS215" s="28" t="n">
        <v>100</v>
      </c>
      <c r="BT215" s="18"/>
      <c r="BU215" s="18"/>
      <c r="BV215" s="18"/>
      <c r="BW215" s="18"/>
      <c r="BX215" s="18"/>
      <c r="BY215" s="18"/>
      <c r="BZ215" s="18"/>
      <c r="CA215" s="18"/>
      <c r="CB215" s="18"/>
      <c r="CC215" s="41"/>
      <c r="CD215" s="41"/>
      <c r="CE215" s="40"/>
      <c r="CF215" s="41"/>
      <c r="CG215" s="41"/>
      <c r="CH215" s="40"/>
      <c r="CI215" s="41"/>
      <c r="CJ215" s="41"/>
      <c r="CK215" s="40"/>
      <c r="CL215" s="41"/>
      <c r="CM215" s="41"/>
      <c r="CN215" s="40"/>
      <c r="CO215" s="42"/>
      <c r="CP215" s="42"/>
      <c r="CQ215" s="43"/>
      <c r="CR215" s="44"/>
      <c r="CS215" s="44"/>
      <c r="CT215" s="43"/>
      <c r="CU215" s="44"/>
      <c r="CV215" s="44"/>
      <c r="CW215" s="43"/>
      <c r="CX215" s="42"/>
      <c r="CY215" s="42"/>
      <c r="CZ215" s="44"/>
      <c r="DA215" s="43"/>
      <c r="DB215" s="42"/>
      <c r="DC215" s="42"/>
      <c r="DD215" s="42"/>
      <c r="DE215" s="42"/>
      <c r="DF215" s="43"/>
    </row>
    <row r="216" customFormat="false" ht="8.45" hidden="false" customHeight="true" outlineLevel="0" collapsed="false">
      <c r="A216" s="1" t="s">
        <v>518</v>
      </c>
      <c r="B216" s="55" t="n">
        <v>201</v>
      </c>
      <c r="C216" s="36" t="s">
        <v>519</v>
      </c>
      <c r="D216" s="37" t="n">
        <v>44</v>
      </c>
      <c r="E216" s="36" t="s">
        <v>495</v>
      </c>
      <c r="F216" s="36" t="s">
        <v>501</v>
      </c>
      <c r="G216" s="50" t="n">
        <v>3273.1</v>
      </c>
      <c r="H216" s="39" t="n">
        <v>0.03</v>
      </c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50" t="n">
        <v>1072.59</v>
      </c>
      <c r="AZ216" s="45" t="n">
        <v>32.77</v>
      </c>
      <c r="BA216" s="45" t="n">
        <v>32.77</v>
      </c>
      <c r="BB216" s="50" t="n">
        <v>1340.99</v>
      </c>
      <c r="BC216" s="45" t="n">
        <v>40.97</v>
      </c>
      <c r="BD216" s="45" t="n">
        <v>73.74</v>
      </c>
      <c r="BE216" s="40" t="n">
        <v>859.52</v>
      </c>
      <c r="BF216" s="45" t="n">
        <v>26.26</v>
      </c>
      <c r="BG216" s="40" t="n">
        <v>100</v>
      </c>
      <c r="BH216" s="41"/>
      <c r="BI216" s="41"/>
      <c r="BJ216" s="40" t="n">
        <v>100</v>
      </c>
      <c r="BK216" s="41"/>
      <c r="BL216" s="41"/>
      <c r="BM216" s="40" t="n">
        <v>100</v>
      </c>
      <c r="BN216" s="41"/>
      <c r="BO216" s="41"/>
      <c r="BP216" s="40" t="n">
        <v>100</v>
      </c>
      <c r="BQ216" s="41"/>
      <c r="BR216" s="41"/>
      <c r="BS216" s="40" t="n">
        <v>100</v>
      </c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0"/>
      <c r="CF216" s="41"/>
      <c r="CG216" s="41"/>
      <c r="CH216" s="40"/>
      <c r="CI216" s="41"/>
      <c r="CJ216" s="41"/>
      <c r="CK216" s="40"/>
      <c r="CL216" s="41"/>
      <c r="CM216" s="41"/>
      <c r="CN216" s="40"/>
      <c r="CO216" s="42"/>
      <c r="CP216" s="42"/>
      <c r="CQ216" s="43"/>
      <c r="CR216" s="44"/>
      <c r="CS216" s="44"/>
      <c r="CT216" s="43"/>
      <c r="CU216" s="44"/>
      <c r="CV216" s="44"/>
      <c r="CW216" s="43"/>
      <c r="CX216" s="42"/>
      <c r="CY216" s="42"/>
      <c r="CZ216" s="44"/>
      <c r="DA216" s="43"/>
      <c r="DB216" s="42"/>
      <c r="DC216" s="42"/>
      <c r="DD216" s="42"/>
      <c r="DE216" s="42"/>
      <c r="DF216" s="43"/>
    </row>
    <row r="217" customFormat="false" ht="8.45" hidden="false" customHeight="true" outlineLevel="0" collapsed="false">
      <c r="A217" s="1" t="s">
        <v>520</v>
      </c>
      <c r="B217" s="22" t="n">
        <v>202</v>
      </c>
      <c r="C217" s="21" t="s">
        <v>521</v>
      </c>
      <c r="D217" s="54" t="n">
        <v>23</v>
      </c>
      <c r="E217" s="21" t="s">
        <v>58</v>
      </c>
      <c r="F217" s="21" t="s">
        <v>335</v>
      </c>
      <c r="G217" s="26" t="n">
        <v>31814.84</v>
      </c>
      <c r="H217" s="24" t="n">
        <v>0.32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26" t="n">
        <v>27475.3</v>
      </c>
      <c r="BL217" s="25" t="n">
        <v>86.36</v>
      </c>
      <c r="BM217" s="25" t="n">
        <v>86.36</v>
      </c>
      <c r="BN217" s="27" t="n">
        <v>4339.54</v>
      </c>
      <c r="BO217" s="25" t="n">
        <v>13.64</v>
      </c>
      <c r="BP217" s="28" t="n">
        <v>100</v>
      </c>
      <c r="BQ217" s="18"/>
      <c r="BR217" s="18"/>
      <c r="BS217" s="28" t="n">
        <v>100</v>
      </c>
      <c r="BT217" s="18"/>
      <c r="BU217" s="18"/>
      <c r="BV217" s="18"/>
      <c r="BW217" s="18"/>
      <c r="BX217" s="18"/>
      <c r="BY217" s="18"/>
      <c r="BZ217" s="18"/>
      <c r="CA217" s="18"/>
      <c r="CB217" s="18"/>
      <c r="CC217" s="41"/>
      <c r="CD217" s="41"/>
      <c r="CE217" s="40"/>
      <c r="CF217" s="41"/>
      <c r="CG217" s="41"/>
      <c r="CH217" s="40"/>
      <c r="CI217" s="41"/>
      <c r="CJ217" s="41"/>
      <c r="CK217" s="40"/>
      <c r="CL217" s="41"/>
      <c r="CM217" s="41"/>
      <c r="CN217" s="40"/>
      <c r="CO217" s="58"/>
      <c r="CP217" s="42"/>
      <c r="CQ217" s="43"/>
      <c r="CR217" s="44"/>
      <c r="CS217" s="44"/>
      <c r="CT217" s="43"/>
      <c r="CU217" s="44"/>
      <c r="CV217" s="44"/>
      <c r="CW217" s="43"/>
      <c r="CX217" s="42"/>
      <c r="CY217" s="42"/>
      <c r="CZ217" s="44"/>
      <c r="DA217" s="43"/>
      <c r="DB217" s="42"/>
      <c r="DC217" s="42"/>
      <c r="DD217" s="42"/>
      <c r="DE217" s="42"/>
      <c r="DF217" s="43"/>
    </row>
    <row r="218" customFormat="false" ht="8.45" hidden="false" customHeight="true" outlineLevel="0" collapsed="false">
      <c r="A218" s="1" t="s">
        <v>522</v>
      </c>
      <c r="B218" s="55" t="n">
        <v>203</v>
      </c>
      <c r="C218" s="36" t="s">
        <v>523</v>
      </c>
      <c r="D218" s="37" t="n">
        <v>23</v>
      </c>
      <c r="E218" s="36" t="s">
        <v>58</v>
      </c>
      <c r="F218" s="36" t="s">
        <v>335</v>
      </c>
      <c r="G218" s="38" t="n">
        <v>15691.48</v>
      </c>
      <c r="H218" s="39" t="n">
        <v>0.16</v>
      </c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38" t="n">
        <v>13551.16</v>
      </c>
      <c r="BL218" s="45" t="n">
        <v>86.36</v>
      </c>
      <c r="BM218" s="45" t="n">
        <v>86.36</v>
      </c>
      <c r="BN218" s="50" t="n">
        <v>2140.32</v>
      </c>
      <c r="BO218" s="45" t="n">
        <v>13.64</v>
      </c>
      <c r="BP218" s="40" t="n">
        <v>100</v>
      </c>
      <c r="BQ218" s="41"/>
      <c r="BR218" s="41"/>
      <c r="BS218" s="40" t="n">
        <v>100</v>
      </c>
      <c r="BT218" s="41"/>
      <c r="BU218" s="41"/>
      <c r="BV218" s="41"/>
      <c r="BW218" s="41"/>
      <c r="BX218" s="41"/>
      <c r="BY218" s="41"/>
      <c r="BZ218" s="41"/>
      <c r="CA218" s="41"/>
      <c r="CB218" s="41"/>
      <c r="CC218" s="26"/>
      <c r="CD218" s="24"/>
      <c r="CE218" s="28"/>
      <c r="CF218" s="18"/>
      <c r="CG218" s="18"/>
      <c r="CH218" s="28"/>
      <c r="CI218" s="18"/>
      <c r="CJ218" s="18"/>
      <c r="CK218" s="28"/>
      <c r="CL218" s="18"/>
      <c r="CM218" s="18"/>
      <c r="CN218" s="28"/>
      <c r="CO218" s="13"/>
      <c r="CP218" s="13"/>
      <c r="CQ218" s="30"/>
      <c r="CR218" s="31"/>
      <c r="CS218" s="32"/>
      <c r="CT218" s="30"/>
      <c r="CU218" s="31"/>
      <c r="CV218" s="30"/>
      <c r="CW218" s="34"/>
      <c r="CX218" s="13"/>
      <c r="CY218" s="13"/>
      <c r="CZ218" s="19"/>
      <c r="DA218" s="34"/>
      <c r="DB218" s="13"/>
      <c r="DC218" s="13"/>
      <c r="DD218" s="13"/>
      <c r="DE218" s="13"/>
      <c r="DF218" s="34"/>
    </row>
    <row r="219" customFormat="false" ht="8.45" hidden="false" customHeight="true" outlineLevel="0" collapsed="false">
      <c r="A219" s="1" t="s">
        <v>524</v>
      </c>
      <c r="B219" s="55" t="n">
        <v>204</v>
      </c>
      <c r="C219" s="36" t="s">
        <v>525</v>
      </c>
      <c r="D219" s="37" t="n">
        <v>23</v>
      </c>
      <c r="E219" s="36" t="s">
        <v>58</v>
      </c>
      <c r="F219" s="36" t="s">
        <v>335</v>
      </c>
      <c r="G219" s="38" t="n">
        <v>16123.36</v>
      </c>
      <c r="H219" s="39" t="n">
        <v>0.16</v>
      </c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38" t="n">
        <v>13924.13</v>
      </c>
      <c r="BL219" s="45" t="n">
        <v>86.36</v>
      </c>
      <c r="BM219" s="45" t="n">
        <v>86.36</v>
      </c>
      <c r="BN219" s="50" t="n">
        <v>2199.23</v>
      </c>
      <c r="BO219" s="45" t="n">
        <v>13.64</v>
      </c>
      <c r="BP219" s="40" t="n">
        <v>100</v>
      </c>
      <c r="BQ219" s="41"/>
      <c r="BR219" s="41"/>
      <c r="BS219" s="40" t="n">
        <v>100</v>
      </c>
      <c r="BT219" s="41"/>
      <c r="BU219" s="41"/>
      <c r="BV219" s="41"/>
      <c r="BW219" s="41"/>
      <c r="BX219" s="41"/>
      <c r="BY219" s="41"/>
      <c r="BZ219" s="41"/>
      <c r="CA219" s="41"/>
      <c r="CB219" s="41"/>
      <c r="CC219" s="18"/>
      <c r="CD219" s="18"/>
      <c r="CE219" s="28"/>
      <c r="CF219" s="18"/>
      <c r="CG219" s="18"/>
      <c r="CH219" s="28"/>
      <c r="CI219" s="18"/>
      <c r="CJ219" s="18"/>
      <c r="CK219" s="28"/>
      <c r="CL219" s="18"/>
      <c r="CM219" s="18"/>
      <c r="CN219" s="28"/>
      <c r="CO219" s="42"/>
      <c r="CP219" s="42"/>
      <c r="CQ219" s="44"/>
      <c r="CR219" s="51"/>
      <c r="CS219" s="47"/>
      <c r="CT219" s="47"/>
      <c r="CU219" s="51"/>
      <c r="CV219" s="47"/>
      <c r="CW219" s="43"/>
      <c r="CX219" s="42"/>
      <c r="CY219" s="42"/>
      <c r="CZ219" s="44"/>
      <c r="DA219" s="43"/>
      <c r="DB219" s="42"/>
      <c r="DC219" s="42"/>
      <c r="DD219" s="42"/>
      <c r="DE219" s="42"/>
      <c r="DF219" s="43"/>
    </row>
    <row r="220" customFormat="false" ht="8.45" hidden="false" customHeight="true" outlineLevel="0" collapsed="false">
      <c r="A220" s="1" t="s">
        <v>526</v>
      </c>
      <c r="B220" s="22" t="n">
        <v>205</v>
      </c>
      <c r="C220" s="21" t="s">
        <v>527</v>
      </c>
      <c r="D220" s="54" t="n">
        <v>31</v>
      </c>
      <c r="E220" s="21" t="s">
        <v>245</v>
      </c>
      <c r="F220" s="21" t="s">
        <v>355</v>
      </c>
      <c r="G220" s="27" t="n">
        <v>3928.48</v>
      </c>
      <c r="H220" s="24" t="n">
        <v>0.04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 t="n">
        <v>3142.78</v>
      </c>
      <c r="BC220" s="18" t="n">
        <v>80</v>
      </c>
      <c r="BD220" s="18" t="n">
        <v>80</v>
      </c>
      <c r="BE220" s="18" t="n">
        <v>785.7</v>
      </c>
      <c r="BF220" s="18" t="n">
        <v>20</v>
      </c>
      <c r="BG220" s="18" t="n">
        <v>100</v>
      </c>
      <c r="BH220" s="27"/>
      <c r="BI220" s="28"/>
      <c r="BJ220" s="28" t="n">
        <v>100</v>
      </c>
      <c r="BK220" s="18"/>
      <c r="BL220" s="18"/>
      <c r="BM220" s="28" t="n">
        <v>100</v>
      </c>
      <c r="BN220" s="18"/>
      <c r="BO220" s="18"/>
      <c r="BP220" s="28" t="n">
        <v>100</v>
      </c>
      <c r="BQ220" s="18"/>
      <c r="BR220" s="18"/>
      <c r="BS220" s="28" t="n">
        <v>100</v>
      </c>
      <c r="BT220" s="18"/>
      <c r="BU220" s="18"/>
      <c r="BV220" s="18"/>
      <c r="BW220" s="18"/>
      <c r="BX220" s="18"/>
      <c r="BY220" s="18"/>
      <c r="BZ220" s="18"/>
      <c r="CA220" s="18"/>
      <c r="CB220" s="18"/>
      <c r="CC220" s="41"/>
      <c r="CD220" s="41"/>
      <c r="CE220" s="40"/>
      <c r="CF220" s="41"/>
      <c r="CG220" s="41"/>
      <c r="CH220" s="40"/>
      <c r="CI220" s="41"/>
      <c r="CJ220" s="41"/>
      <c r="CK220" s="40"/>
      <c r="CL220" s="41"/>
      <c r="CM220" s="41"/>
      <c r="CN220" s="40"/>
      <c r="CO220" s="42"/>
      <c r="CP220" s="42"/>
      <c r="CQ220" s="43"/>
      <c r="CR220" s="44"/>
      <c r="CS220" s="44"/>
      <c r="CT220" s="43"/>
      <c r="CU220" s="44"/>
      <c r="CV220" s="44"/>
      <c r="CW220" s="43"/>
      <c r="CX220" s="42"/>
      <c r="CY220" s="42"/>
      <c r="CZ220" s="44"/>
      <c r="DA220" s="43"/>
      <c r="DB220" s="42"/>
      <c r="DC220" s="42"/>
      <c r="DD220" s="42"/>
      <c r="DE220" s="42"/>
      <c r="DF220" s="43"/>
    </row>
    <row r="221" customFormat="false" ht="8.45" hidden="false" customHeight="true" outlineLevel="0" collapsed="false">
      <c r="A221" s="1" t="s">
        <v>528</v>
      </c>
      <c r="B221" s="55" t="n">
        <v>206</v>
      </c>
      <c r="C221" s="36" t="s">
        <v>529</v>
      </c>
      <c r="D221" s="37" t="n">
        <v>31</v>
      </c>
      <c r="E221" s="36" t="s">
        <v>245</v>
      </c>
      <c r="F221" s="36" t="s">
        <v>355</v>
      </c>
      <c r="G221" s="50" t="n">
        <v>2741.56</v>
      </c>
      <c r="H221" s="39" t="n">
        <v>0.03</v>
      </c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 t="n">
        <v>2193.25</v>
      </c>
      <c r="BC221" s="41" t="n">
        <v>80</v>
      </c>
      <c r="BD221" s="41" t="n">
        <v>80</v>
      </c>
      <c r="BE221" s="41" t="n">
        <v>548.31</v>
      </c>
      <c r="BF221" s="41" t="n">
        <v>20</v>
      </c>
      <c r="BG221" s="41" t="n">
        <v>100</v>
      </c>
      <c r="BH221" s="50"/>
      <c r="BI221" s="40"/>
      <c r="BJ221" s="40" t="n">
        <v>100</v>
      </c>
      <c r="BK221" s="41"/>
      <c r="BL221" s="41"/>
      <c r="BM221" s="40" t="n">
        <v>100</v>
      </c>
      <c r="BN221" s="41"/>
      <c r="BO221" s="41"/>
      <c r="BP221" s="40" t="n">
        <v>100</v>
      </c>
      <c r="BQ221" s="41"/>
      <c r="BR221" s="41"/>
      <c r="BS221" s="40" t="n">
        <v>100</v>
      </c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0"/>
      <c r="CF221" s="41"/>
      <c r="CG221" s="41"/>
      <c r="CH221" s="40"/>
      <c r="CI221" s="41"/>
      <c r="CJ221" s="41"/>
      <c r="CK221" s="40"/>
      <c r="CL221" s="41"/>
      <c r="CM221" s="41"/>
      <c r="CN221" s="40"/>
      <c r="CO221" s="42"/>
      <c r="CP221" s="42"/>
      <c r="CQ221" s="43"/>
      <c r="CR221" s="44"/>
      <c r="CS221" s="44"/>
      <c r="CT221" s="43"/>
      <c r="CU221" s="44"/>
      <c r="CV221" s="44"/>
      <c r="CW221" s="43"/>
      <c r="CX221" s="42"/>
      <c r="CY221" s="42"/>
      <c r="CZ221" s="44"/>
      <c r="DA221" s="43"/>
      <c r="DB221" s="42"/>
      <c r="DC221" s="42"/>
      <c r="DD221" s="42"/>
      <c r="DE221" s="42"/>
      <c r="DF221" s="43"/>
    </row>
    <row r="222" customFormat="false" ht="8.45" hidden="false" customHeight="true" outlineLevel="0" collapsed="false">
      <c r="A222" s="1" t="s">
        <v>530</v>
      </c>
      <c r="B222" s="55" t="n">
        <v>207</v>
      </c>
      <c r="C222" s="36" t="s">
        <v>452</v>
      </c>
      <c r="D222" s="37" t="n">
        <v>31</v>
      </c>
      <c r="E222" s="36" t="s">
        <v>245</v>
      </c>
      <c r="F222" s="36" t="s">
        <v>355</v>
      </c>
      <c r="G222" s="50" t="n">
        <v>1186.92</v>
      </c>
      <c r="H222" s="39" t="n">
        <v>0.01</v>
      </c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 t="n">
        <v>949.54</v>
      </c>
      <c r="BC222" s="41" t="n">
        <v>80</v>
      </c>
      <c r="BD222" s="41" t="n">
        <v>80</v>
      </c>
      <c r="BE222" s="41" t="n">
        <v>237.38</v>
      </c>
      <c r="BF222" s="41" t="n">
        <v>20</v>
      </c>
      <c r="BG222" s="41" t="n">
        <v>100</v>
      </c>
      <c r="BH222" s="50"/>
      <c r="BI222" s="40"/>
      <c r="BJ222" s="40" t="n">
        <v>100</v>
      </c>
      <c r="BK222" s="41"/>
      <c r="BL222" s="41"/>
      <c r="BM222" s="40" t="n">
        <v>100</v>
      </c>
      <c r="BN222" s="41"/>
      <c r="BO222" s="41"/>
      <c r="BP222" s="40" t="n">
        <v>100</v>
      </c>
      <c r="BQ222" s="41"/>
      <c r="BR222" s="41"/>
      <c r="BS222" s="40" t="n">
        <v>100</v>
      </c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0"/>
      <c r="CF222" s="41"/>
      <c r="CG222" s="41"/>
      <c r="CH222" s="40"/>
      <c r="CI222" s="41"/>
      <c r="CJ222" s="41"/>
      <c r="CK222" s="40"/>
      <c r="CL222" s="41"/>
      <c r="CM222" s="41"/>
      <c r="CN222" s="40"/>
      <c r="CO222" s="13"/>
      <c r="CP222" s="13"/>
      <c r="CQ222" s="34"/>
      <c r="CR222" s="19"/>
      <c r="CS222" s="19"/>
      <c r="CT222" s="34"/>
      <c r="CU222" s="19"/>
      <c r="CV222" s="19"/>
      <c r="CW222" s="34"/>
      <c r="CX222" s="13"/>
      <c r="CY222" s="13"/>
      <c r="CZ222" s="19"/>
      <c r="DA222" s="34"/>
      <c r="DB222" s="13"/>
      <c r="DC222" s="13"/>
      <c r="DD222" s="13"/>
      <c r="DE222" s="13"/>
      <c r="DF222" s="34"/>
    </row>
    <row r="223" customFormat="false" ht="8.45" hidden="false" customHeight="true" outlineLevel="0" collapsed="false">
      <c r="A223" s="1" t="s">
        <v>531</v>
      </c>
      <c r="B223" s="22" t="n">
        <v>208</v>
      </c>
      <c r="C223" s="21" t="s">
        <v>532</v>
      </c>
      <c r="D223" s="54" t="n">
        <v>45</v>
      </c>
      <c r="E223" s="21" t="s">
        <v>402</v>
      </c>
      <c r="F223" s="21" t="s">
        <v>461</v>
      </c>
      <c r="G223" s="26" t="n">
        <v>56803.68</v>
      </c>
      <c r="H223" s="24" t="n">
        <v>0.58</v>
      </c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26" t="n">
        <v>51511.68</v>
      </c>
      <c r="BO223" s="25" t="n">
        <v>90.68</v>
      </c>
      <c r="BP223" s="25" t="n">
        <v>90.68</v>
      </c>
      <c r="BQ223" s="27" t="n">
        <v>5292</v>
      </c>
      <c r="BR223" s="24" t="n">
        <v>9.32</v>
      </c>
      <c r="BS223" s="28" t="n">
        <v>100</v>
      </c>
      <c r="BT223" s="18"/>
      <c r="BU223" s="18"/>
      <c r="BV223" s="18"/>
      <c r="BW223" s="18"/>
      <c r="BX223" s="18"/>
      <c r="BY223" s="18"/>
      <c r="BZ223" s="18"/>
      <c r="CA223" s="18"/>
      <c r="CB223" s="18"/>
      <c r="CC223" s="41"/>
      <c r="CD223" s="41"/>
      <c r="CE223" s="40"/>
      <c r="CF223" s="41"/>
      <c r="CG223" s="41"/>
      <c r="CH223" s="40"/>
      <c r="CI223" s="41"/>
      <c r="CJ223" s="41"/>
      <c r="CK223" s="40"/>
      <c r="CL223" s="41"/>
      <c r="CM223" s="41"/>
      <c r="CN223" s="40"/>
      <c r="CO223" s="42"/>
      <c r="CP223" s="42"/>
      <c r="CQ223" s="43"/>
      <c r="CR223" s="44"/>
      <c r="CS223" s="44"/>
      <c r="CT223" s="43"/>
      <c r="CU223" s="44"/>
      <c r="CV223" s="44"/>
      <c r="CW223" s="43"/>
      <c r="CX223" s="42"/>
      <c r="CY223" s="42"/>
      <c r="CZ223" s="44"/>
      <c r="DA223" s="43"/>
      <c r="DB223" s="42"/>
      <c r="DC223" s="42"/>
      <c r="DD223" s="42"/>
      <c r="DE223" s="42"/>
      <c r="DF223" s="43"/>
    </row>
    <row r="224" customFormat="false" ht="8.45" hidden="false" customHeight="true" outlineLevel="0" collapsed="false">
      <c r="A224" s="1" t="s">
        <v>533</v>
      </c>
      <c r="B224" s="55" t="n">
        <v>209</v>
      </c>
      <c r="C224" s="36" t="s">
        <v>534</v>
      </c>
      <c r="D224" s="37" t="n">
        <v>23</v>
      </c>
      <c r="E224" s="36" t="s">
        <v>402</v>
      </c>
      <c r="F224" s="36" t="s">
        <v>397</v>
      </c>
      <c r="G224" s="38" t="n">
        <v>51511.68</v>
      </c>
      <c r="H224" s="39" t="n">
        <v>0.52</v>
      </c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38" t="n">
        <v>51511.68</v>
      </c>
      <c r="BO224" s="40" t="n">
        <v>100</v>
      </c>
      <c r="BP224" s="40" t="n">
        <v>100</v>
      </c>
      <c r="BQ224" s="41"/>
      <c r="BR224" s="41"/>
      <c r="BS224" s="40" t="n">
        <v>100</v>
      </c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0"/>
      <c r="CF224" s="41"/>
      <c r="CG224" s="41"/>
      <c r="CH224" s="40"/>
      <c r="CI224" s="41"/>
      <c r="CJ224" s="41"/>
      <c r="CK224" s="40"/>
      <c r="CL224" s="41"/>
      <c r="CM224" s="41"/>
      <c r="CN224" s="40"/>
      <c r="CO224" s="42"/>
      <c r="CP224" s="42"/>
      <c r="CQ224" s="43"/>
      <c r="CR224" s="44"/>
      <c r="CS224" s="44"/>
      <c r="CT224" s="43"/>
      <c r="CU224" s="44"/>
      <c r="CV224" s="44"/>
      <c r="CW224" s="43"/>
      <c r="CX224" s="42"/>
      <c r="CY224" s="42"/>
      <c r="CZ224" s="44"/>
      <c r="DA224" s="43"/>
      <c r="DB224" s="42"/>
      <c r="DC224" s="42"/>
      <c r="DD224" s="42"/>
      <c r="DE224" s="42"/>
      <c r="DF224" s="43"/>
    </row>
    <row r="225" customFormat="false" ht="8.45" hidden="false" customHeight="true" outlineLevel="0" collapsed="false">
      <c r="A225" s="1" t="s">
        <v>535</v>
      </c>
      <c r="B225" s="55" t="n">
        <v>210</v>
      </c>
      <c r="C225" s="36" t="s">
        <v>536</v>
      </c>
      <c r="D225" s="37" t="n">
        <v>13</v>
      </c>
      <c r="E225" s="36" t="s">
        <v>537</v>
      </c>
      <c r="F225" s="36" t="s">
        <v>461</v>
      </c>
      <c r="G225" s="50" t="n">
        <v>5292</v>
      </c>
      <c r="H225" s="39" t="n">
        <v>0.05</v>
      </c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50" t="n">
        <v>5292</v>
      </c>
      <c r="BR225" s="40" t="n">
        <v>100</v>
      </c>
      <c r="BS225" s="40" t="n">
        <v>100</v>
      </c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0"/>
      <c r="CF225" s="41"/>
      <c r="CG225" s="41"/>
      <c r="CH225" s="40"/>
      <c r="CI225" s="41"/>
      <c r="CJ225" s="41"/>
      <c r="CK225" s="40"/>
      <c r="CL225" s="41"/>
      <c r="CM225" s="41"/>
      <c r="CN225" s="40"/>
      <c r="CO225" s="42"/>
      <c r="CP225" s="42"/>
      <c r="CQ225" s="43"/>
      <c r="CR225" s="44"/>
      <c r="CS225" s="44"/>
      <c r="CT225" s="43"/>
      <c r="CU225" s="44"/>
      <c r="CV225" s="44"/>
      <c r="CW225" s="43"/>
      <c r="CX225" s="42"/>
      <c r="CY225" s="42"/>
      <c r="CZ225" s="44"/>
      <c r="DA225" s="43"/>
      <c r="DB225" s="42"/>
      <c r="DC225" s="42"/>
      <c r="DD225" s="42"/>
      <c r="DE225" s="42"/>
      <c r="DF225" s="43"/>
    </row>
    <row r="226" customFormat="false" ht="8.45" hidden="false" customHeight="true" outlineLevel="0" collapsed="false">
      <c r="A226" s="1" t="s">
        <v>538</v>
      </c>
      <c r="B226" s="22" t="n">
        <v>211</v>
      </c>
      <c r="C226" s="21" t="s">
        <v>539</v>
      </c>
      <c r="D226" s="22" t="n">
        <v>185</v>
      </c>
      <c r="E226" s="21" t="s">
        <v>470</v>
      </c>
      <c r="F226" s="21" t="s">
        <v>406</v>
      </c>
      <c r="G226" s="23" t="n">
        <v>112875.68</v>
      </c>
      <c r="H226" s="24" t="n">
        <v>1.15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25" t="n">
        <v>42.74</v>
      </c>
      <c r="AQ226" s="24" t="n">
        <v>0.04</v>
      </c>
      <c r="AR226" s="24" t="n">
        <v>0.04</v>
      </c>
      <c r="AS226" s="18"/>
      <c r="AT226" s="18"/>
      <c r="AU226" s="24" t="n">
        <v>0.04</v>
      </c>
      <c r="AV226" s="27" t="n">
        <v>2503.62</v>
      </c>
      <c r="AW226" s="24" t="n">
        <v>2.22</v>
      </c>
      <c r="AX226" s="24" t="n">
        <v>2.26</v>
      </c>
      <c r="AY226" s="26" t="n">
        <v>11900.34</v>
      </c>
      <c r="AZ226" s="25" t="n">
        <v>10.54</v>
      </c>
      <c r="BA226" s="25" t="n">
        <v>12.8</v>
      </c>
      <c r="BB226" s="26" t="n">
        <v>40286.53</v>
      </c>
      <c r="BC226" s="25" t="n">
        <v>35.69</v>
      </c>
      <c r="BD226" s="25" t="n">
        <v>48.49</v>
      </c>
      <c r="BE226" s="26" t="n">
        <v>42546.67</v>
      </c>
      <c r="BF226" s="25" t="n">
        <v>37.69</v>
      </c>
      <c r="BG226" s="25" t="n">
        <v>86.18</v>
      </c>
      <c r="BH226" s="26" t="n">
        <v>10499.98</v>
      </c>
      <c r="BI226" s="25" t="n">
        <v>9.3</v>
      </c>
      <c r="BJ226" s="25" t="n">
        <v>95.49</v>
      </c>
      <c r="BK226" s="27" t="n">
        <v>1923.7</v>
      </c>
      <c r="BL226" s="24" t="n">
        <v>1.7</v>
      </c>
      <c r="BM226" s="25" t="n">
        <v>97.19</v>
      </c>
      <c r="BN226" s="27" t="n">
        <v>3172.1</v>
      </c>
      <c r="BO226" s="24" t="n">
        <v>2.81</v>
      </c>
      <c r="BP226" s="28" t="n">
        <v>100</v>
      </c>
      <c r="BQ226" s="18"/>
      <c r="BR226" s="18"/>
      <c r="BS226" s="28" t="n">
        <v>100</v>
      </c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28"/>
      <c r="CF226" s="18"/>
      <c r="CG226" s="18"/>
      <c r="CH226" s="28"/>
      <c r="CI226" s="18"/>
      <c r="CJ226" s="18"/>
      <c r="CK226" s="28"/>
      <c r="CL226" s="18"/>
      <c r="CM226" s="18"/>
      <c r="CN226" s="28"/>
      <c r="CO226" s="60"/>
      <c r="CP226" s="13"/>
      <c r="CQ226" s="30"/>
      <c r="CR226" s="31"/>
      <c r="CS226" s="32"/>
      <c r="CT226" s="34"/>
      <c r="CU226" s="19"/>
      <c r="CV226" s="19"/>
      <c r="CW226" s="34"/>
      <c r="CX226" s="13"/>
      <c r="CY226" s="13"/>
      <c r="CZ226" s="19"/>
      <c r="DA226" s="34"/>
      <c r="DB226" s="13"/>
      <c r="DC226" s="13"/>
      <c r="DD226" s="13"/>
      <c r="DE226" s="13"/>
      <c r="DF226" s="34"/>
    </row>
    <row r="227" customFormat="false" ht="8.45" hidden="false" customHeight="true" outlineLevel="0" collapsed="false">
      <c r="A227" s="1" t="s">
        <v>540</v>
      </c>
      <c r="B227" s="22" t="n">
        <v>212</v>
      </c>
      <c r="C227" s="21" t="s">
        <v>541</v>
      </c>
      <c r="D227" s="22" t="n">
        <v>185</v>
      </c>
      <c r="E227" s="21" t="s">
        <v>470</v>
      </c>
      <c r="F227" s="21" t="s">
        <v>406</v>
      </c>
      <c r="G227" s="23" t="n">
        <v>112875.68</v>
      </c>
      <c r="H227" s="24" t="n">
        <v>1.15</v>
      </c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25" t="n">
        <v>42.74</v>
      </c>
      <c r="AQ227" s="24" t="n">
        <v>0.04</v>
      </c>
      <c r="AR227" s="24" t="n">
        <v>0.04</v>
      </c>
      <c r="AS227" s="18"/>
      <c r="AT227" s="18"/>
      <c r="AU227" s="24" t="n">
        <v>0.04</v>
      </c>
      <c r="AV227" s="27" t="n">
        <v>2503.62</v>
      </c>
      <c r="AW227" s="24" t="n">
        <v>2.22</v>
      </c>
      <c r="AX227" s="24" t="n">
        <v>2.26</v>
      </c>
      <c r="AY227" s="26" t="n">
        <v>11900.34</v>
      </c>
      <c r="AZ227" s="25" t="n">
        <v>10.54</v>
      </c>
      <c r="BA227" s="25" t="n">
        <v>12.8</v>
      </c>
      <c r="BB227" s="26" t="n">
        <v>40286.53</v>
      </c>
      <c r="BC227" s="25" t="n">
        <v>35.69</v>
      </c>
      <c r="BD227" s="25" t="n">
        <v>48.49</v>
      </c>
      <c r="BE227" s="26" t="n">
        <v>42546.67</v>
      </c>
      <c r="BF227" s="25" t="n">
        <v>37.69</v>
      </c>
      <c r="BG227" s="25" t="n">
        <v>86.18</v>
      </c>
      <c r="BH227" s="26" t="n">
        <v>10499.98</v>
      </c>
      <c r="BI227" s="25" t="n">
        <v>9.3</v>
      </c>
      <c r="BJ227" s="25" t="n">
        <v>95.49</v>
      </c>
      <c r="BK227" s="27" t="n">
        <v>1923.7</v>
      </c>
      <c r="BL227" s="24" t="n">
        <v>1.7</v>
      </c>
      <c r="BM227" s="25" t="n">
        <v>97.19</v>
      </c>
      <c r="BN227" s="27" t="n">
        <v>3172.1</v>
      </c>
      <c r="BO227" s="24" t="n">
        <v>2.81</v>
      </c>
      <c r="BP227" s="28" t="n">
        <v>100</v>
      </c>
      <c r="BQ227" s="18"/>
      <c r="BR227" s="18"/>
      <c r="BS227" s="28" t="n">
        <v>100</v>
      </c>
      <c r="BT227" s="18"/>
      <c r="BU227" s="18"/>
      <c r="BV227" s="18"/>
      <c r="BW227" s="18"/>
      <c r="BX227" s="18"/>
      <c r="BY227" s="18"/>
      <c r="BZ227" s="18"/>
      <c r="CA227" s="18"/>
      <c r="CB227" s="18"/>
      <c r="CC227" s="41"/>
      <c r="CD227" s="41"/>
      <c r="CE227" s="40"/>
      <c r="CF227" s="41"/>
      <c r="CG227" s="41"/>
      <c r="CH227" s="40"/>
      <c r="CI227" s="41"/>
      <c r="CJ227" s="41"/>
      <c r="CK227" s="40"/>
      <c r="CL227" s="41"/>
      <c r="CM227" s="41"/>
      <c r="CN227" s="40"/>
      <c r="CO227" s="58"/>
      <c r="CP227" s="42"/>
      <c r="CQ227" s="43"/>
      <c r="CR227" s="44"/>
      <c r="CS227" s="44"/>
      <c r="CT227" s="43"/>
      <c r="CU227" s="44"/>
      <c r="CV227" s="44"/>
      <c r="CW227" s="43"/>
      <c r="CX227" s="42"/>
      <c r="CY227" s="42"/>
      <c r="CZ227" s="44"/>
      <c r="DA227" s="43"/>
      <c r="DB227" s="42"/>
      <c r="DC227" s="42"/>
      <c r="DD227" s="42"/>
      <c r="DE227" s="42"/>
      <c r="DF227" s="43"/>
    </row>
    <row r="228" customFormat="false" ht="8.45" hidden="false" customHeight="true" outlineLevel="0" collapsed="false">
      <c r="A228" s="1" t="s">
        <v>542</v>
      </c>
      <c r="B228" s="55" t="n">
        <v>213</v>
      </c>
      <c r="C228" s="36" t="s">
        <v>543</v>
      </c>
      <c r="D228" s="55" t="n">
        <v>110</v>
      </c>
      <c r="E228" s="36" t="s">
        <v>544</v>
      </c>
      <c r="F228" s="36" t="s">
        <v>406</v>
      </c>
      <c r="G228" s="38" t="n">
        <v>72995.82</v>
      </c>
      <c r="H228" s="39" t="n">
        <v>0.74</v>
      </c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50" t="n">
        <v>6460.13</v>
      </c>
      <c r="AZ228" s="39" t="n">
        <v>8.85</v>
      </c>
      <c r="BA228" s="39" t="n">
        <v>8.85</v>
      </c>
      <c r="BB228" s="38" t="n">
        <v>27439.13</v>
      </c>
      <c r="BC228" s="45" t="n">
        <v>37.59</v>
      </c>
      <c r="BD228" s="45" t="n">
        <v>46.44</v>
      </c>
      <c r="BE228" s="38" t="n">
        <v>29424.62</v>
      </c>
      <c r="BF228" s="45" t="n">
        <v>40.31</v>
      </c>
      <c r="BG228" s="45" t="n">
        <v>86.75</v>
      </c>
      <c r="BH228" s="38" t="n">
        <v>6292.24</v>
      </c>
      <c r="BI228" s="45" t="n">
        <v>8.62</v>
      </c>
      <c r="BJ228" s="45" t="n">
        <v>95.37</v>
      </c>
      <c r="BK228" s="50" t="n">
        <v>1372.32</v>
      </c>
      <c r="BL228" s="39" t="n">
        <v>1.88</v>
      </c>
      <c r="BM228" s="45" t="n">
        <v>97.25</v>
      </c>
      <c r="BN228" s="50" t="n">
        <v>2007.39</v>
      </c>
      <c r="BO228" s="39" t="n">
        <v>2.75</v>
      </c>
      <c r="BP228" s="40" t="n">
        <v>100</v>
      </c>
      <c r="BQ228" s="41"/>
      <c r="BR228" s="41"/>
      <c r="BS228" s="40" t="n">
        <v>100</v>
      </c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0"/>
      <c r="CF228" s="41"/>
      <c r="CG228" s="41"/>
      <c r="CH228" s="40"/>
      <c r="CI228" s="41"/>
      <c r="CJ228" s="41"/>
      <c r="CK228" s="40"/>
      <c r="CL228" s="41"/>
      <c r="CM228" s="41"/>
      <c r="CN228" s="40"/>
      <c r="CO228" s="46"/>
      <c r="CP228" s="42"/>
      <c r="CQ228" s="43"/>
      <c r="CR228" s="44"/>
      <c r="CS228" s="44"/>
      <c r="CT228" s="43"/>
      <c r="CU228" s="44"/>
      <c r="CV228" s="44"/>
      <c r="CW228" s="43"/>
      <c r="CX228" s="42"/>
      <c r="CY228" s="42"/>
      <c r="CZ228" s="44"/>
      <c r="DA228" s="43"/>
      <c r="DB228" s="42"/>
      <c r="DC228" s="42"/>
      <c r="DD228" s="42"/>
      <c r="DE228" s="42"/>
      <c r="DF228" s="43"/>
    </row>
    <row r="229" customFormat="false" ht="8.45" hidden="false" customHeight="true" outlineLevel="0" collapsed="false">
      <c r="A229" s="1" t="s">
        <v>545</v>
      </c>
      <c r="B229" s="55" t="n">
        <v>214</v>
      </c>
      <c r="C229" s="36" t="s">
        <v>546</v>
      </c>
      <c r="D229" s="55" t="n">
        <v>110</v>
      </c>
      <c r="E229" s="36" t="s">
        <v>544</v>
      </c>
      <c r="F229" s="36" t="s">
        <v>406</v>
      </c>
      <c r="G229" s="38" t="n">
        <v>28617</v>
      </c>
      <c r="H229" s="39" t="n">
        <v>0.29</v>
      </c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50" t="n">
        <v>2581.25</v>
      </c>
      <c r="AZ229" s="39" t="n">
        <v>9.02</v>
      </c>
      <c r="BA229" s="39" t="n">
        <v>9.02</v>
      </c>
      <c r="BB229" s="38" t="n">
        <v>10968.9</v>
      </c>
      <c r="BC229" s="45" t="n">
        <v>38.33</v>
      </c>
      <c r="BD229" s="45" t="n">
        <v>47.35</v>
      </c>
      <c r="BE229" s="38" t="n">
        <v>11518.34</v>
      </c>
      <c r="BF229" s="45" t="n">
        <v>40.25</v>
      </c>
      <c r="BG229" s="45" t="n">
        <v>87.6</v>
      </c>
      <c r="BH229" s="50" t="n">
        <v>2031.81</v>
      </c>
      <c r="BI229" s="45" t="n">
        <v>7.1</v>
      </c>
      <c r="BJ229" s="45" t="n">
        <v>94.7</v>
      </c>
      <c r="BK229" s="40" t="n">
        <v>351.99</v>
      </c>
      <c r="BL229" s="39" t="n">
        <v>1.23</v>
      </c>
      <c r="BM229" s="45" t="n">
        <v>95.93</v>
      </c>
      <c r="BN229" s="50" t="n">
        <v>1164.71</v>
      </c>
      <c r="BO229" s="39" t="n">
        <v>4.07</v>
      </c>
      <c r="BP229" s="40" t="n">
        <v>100</v>
      </c>
      <c r="BQ229" s="41"/>
      <c r="BR229" s="41"/>
      <c r="BS229" s="40" t="n">
        <v>100</v>
      </c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0"/>
      <c r="CF229" s="41"/>
      <c r="CG229" s="41"/>
      <c r="CH229" s="40"/>
      <c r="CI229" s="41"/>
      <c r="CJ229" s="41"/>
      <c r="CK229" s="40"/>
      <c r="CL229" s="41"/>
      <c r="CM229" s="41"/>
      <c r="CN229" s="40"/>
      <c r="CO229" s="49"/>
      <c r="CP229" s="42"/>
      <c r="CQ229" s="43"/>
      <c r="CR229" s="44"/>
      <c r="CS229" s="44"/>
      <c r="CT229" s="43"/>
      <c r="CU229" s="44"/>
      <c r="CV229" s="44"/>
      <c r="CW229" s="43"/>
      <c r="CX229" s="42"/>
      <c r="CY229" s="42"/>
      <c r="CZ229" s="44"/>
      <c r="DA229" s="43"/>
      <c r="DB229" s="42"/>
      <c r="DC229" s="42"/>
      <c r="DD229" s="42"/>
      <c r="DE229" s="42"/>
      <c r="DF229" s="43"/>
    </row>
    <row r="230" customFormat="false" ht="16.9" hidden="false" customHeight="true" outlineLevel="0" collapsed="false">
      <c r="A230" s="1" t="s">
        <v>547</v>
      </c>
      <c r="B230" s="55" t="n">
        <v>215</v>
      </c>
      <c r="C230" s="36" t="s">
        <v>548</v>
      </c>
      <c r="D230" s="37" t="n">
        <v>24</v>
      </c>
      <c r="E230" s="36" t="s">
        <v>549</v>
      </c>
      <c r="F230" s="36" t="s">
        <v>474</v>
      </c>
      <c r="G230" s="50" t="n">
        <v>2625.76</v>
      </c>
      <c r="H230" s="39" t="n">
        <v>0.03</v>
      </c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0" t="n">
        <v>269.14</v>
      </c>
      <c r="AW230" s="45" t="n">
        <v>10.25</v>
      </c>
      <c r="AX230" s="45" t="n">
        <v>10.25</v>
      </c>
      <c r="AY230" s="50" t="n">
        <v>2356.62</v>
      </c>
      <c r="AZ230" s="45" t="n">
        <v>89.75</v>
      </c>
      <c r="BA230" s="40" t="n">
        <v>100</v>
      </c>
      <c r="BB230" s="41"/>
      <c r="BC230" s="41"/>
      <c r="BD230" s="40" t="n">
        <v>100</v>
      </c>
      <c r="BE230" s="41"/>
      <c r="BF230" s="41"/>
      <c r="BG230" s="40" t="n">
        <v>100</v>
      </c>
      <c r="BH230" s="41"/>
      <c r="BI230" s="41"/>
      <c r="BJ230" s="40" t="n">
        <v>100</v>
      </c>
      <c r="BK230" s="41"/>
      <c r="BL230" s="41"/>
      <c r="BM230" s="40" t="n">
        <v>100</v>
      </c>
      <c r="BN230" s="41"/>
      <c r="BO230" s="41"/>
      <c r="BP230" s="40" t="n">
        <v>100</v>
      </c>
      <c r="BQ230" s="41"/>
      <c r="BR230" s="41"/>
      <c r="BS230" s="40" t="n">
        <v>100</v>
      </c>
      <c r="BT230" s="41"/>
      <c r="BU230" s="41"/>
      <c r="BV230" s="41"/>
      <c r="BW230" s="41"/>
      <c r="BX230" s="41"/>
      <c r="BY230" s="41"/>
      <c r="BZ230" s="41"/>
      <c r="CA230" s="41"/>
      <c r="CB230" s="41"/>
      <c r="CC230" s="18"/>
      <c r="CD230" s="18"/>
      <c r="CE230" s="28"/>
      <c r="CF230" s="18"/>
      <c r="CG230" s="18"/>
      <c r="CH230" s="28"/>
      <c r="CI230" s="18"/>
      <c r="CJ230" s="18"/>
      <c r="CK230" s="28"/>
      <c r="CL230" s="18"/>
      <c r="CM230" s="18"/>
      <c r="CN230" s="28"/>
      <c r="CO230" s="58"/>
      <c r="CP230" s="42"/>
      <c r="CQ230" s="43"/>
      <c r="CR230" s="44"/>
      <c r="CS230" s="44"/>
      <c r="CT230" s="43"/>
      <c r="CU230" s="44"/>
      <c r="CV230" s="44"/>
      <c r="CW230" s="43"/>
      <c r="CX230" s="42"/>
      <c r="CY230" s="42"/>
      <c r="CZ230" s="44"/>
      <c r="DA230" s="43"/>
      <c r="DB230" s="42"/>
      <c r="DC230" s="42"/>
      <c r="DD230" s="42"/>
      <c r="DE230" s="42"/>
      <c r="DF230" s="43"/>
    </row>
    <row r="231" customFormat="false" ht="8.45" hidden="false" customHeight="true" outlineLevel="0" collapsed="false">
      <c r="A231" s="1" t="s">
        <v>550</v>
      </c>
      <c r="B231" s="55" t="n">
        <v>216</v>
      </c>
      <c r="C231" s="36" t="s">
        <v>551</v>
      </c>
      <c r="D231" s="37" t="n">
        <v>61</v>
      </c>
      <c r="E231" s="36" t="s">
        <v>470</v>
      </c>
      <c r="F231" s="36" t="s">
        <v>552</v>
      </c>
      <c r="G231" s="50" t="n">
        <v>2310.02</v>
      </c>
      <c r="H231" s="39" t="n">
        <v>0.02</v>
      </c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5" t="n">
        <v>42.74</v>
      </c>
      <c r="AQ231" s="39" t="n">
        <v>1.85</v>
      </c>
      <c r="AR231" s="39" t="n">
        <v>1.85</v>
      </c>
      <c r="AS231" s="41"/>
      <c r="AT231" s="41"/>
      <c r="AU231" s="39" t="n">
        <v>1.85</v>
      </c>
      <c r="AV231" s="50" t="n">
        <v>2234.48</v>
      </c>
      <c r="AW231" s="45" t="n">
        <v>96.73</v>
      </c>
      <c r="AX231" s="45" t="n">
        <v>98.58</v>
      </c>
      <c r="AY231" s="45" t="n">
        <v>32.8</v>
      </c>
      <c r="AZ231" s="39" t="n">
        <v>1.42</v>
      </c>
      <c r="BA231" s="40" t="n">
        <v>100</v>
      </c>
      <c r="BB231" s="41"/>
      <c r="BC231" s="41"/>
      <c r="BD231" s="40" t="n">
        <v>100</v>
      </c>
      <c r="BE231" s="41"/>
      <c r="BF231" s="41"/>
      <c r="BG231" s="40" t="n">
        <v>100</v>
      </c>
      <c r="BH231" s="41"/>
      <c r="BI231" s="41"/>
      <c r="BJ231" s="40" t="n">
        <v>100</v>
      </c>
      <c r="BK231" s="41"/>
      <c r="BL231" s="41"/>
      <c r="BM231" s="40" t="n">
        <v>100</v>
      </c>
      <c r="BN231" s="41"/>
      <c r="BO231" s="41"/>
      <c r="BP231" s="40" t="n">
        <v>100</v>
      </c>
      <c r="BQ231" s="41"/>
      <c r="BR231" s="41"/>
      <c r="BS231" s="40" t="n">
        <v>100</v>
      </c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0"/>
      <c r="CF231" s="41"/>
      <c r="CG231" s="41"/>
      <c r="CH231" s="40"/>
      <c r="CI231" s="41"/>
      <c r="CJ231" s="41"/>
      <c r="CK231" s="40"/>
      <c r="CL231" s="41"/>
      <c r="CM231" s="41"/>
      <c r="CN231" s="40"/>
      <c r="CO231" s="42"/>
      <c r="CP231" s="42"/>
      <c r="CQ231" s="43"/>
      <c r="CR231" s="44"/>
      <c r="CS231" s="44"/>
      <c r="CT231" s="43"/>
      <c r="CU231" s="44"/>
      <c r="CV231" s="44"/>
      <c r="CW231" s="43"/>
      <c r="CX231" s="42"/>
      <c r="CY231" s="42"/>
      <c r="CZ231" s="44"/>
      <c r="DA231" s="43"/>
      <c r="DB231" s="42"/>
      <c r="DC231" s="42"/>
      <c r="DD231" s="42"/>
      <c r="DE231" s="42"/>
      <c r="DF231" s="43"/>
    </row>
    <row r="232" customFormat="false" ht="8.45" hidden="false" customHeight="true" outlineLevel="0" collapsed="false">
      <c r="A232" s="1" t="s">
        <v>553</v>
      </c>
      <c r="B232" s="55" t="n">
        <v>217</v>
      </c>
      <c r="C232" s="36" t="s">
        <v>554</v>
      </c>
      <c r="D232" s="37" t="n">
        <v>70</v>
      </c>
      <c r="E232" s="36" t="s">
        <v>544</v>
      </c>
      <c r="F232" s="36" t="s">
        <v>352</v>
      </c>
      <c r="G232" s="50" t="n">
        <v>3783.5</v>
      </c>
      <c r="H232" s="39" t="n">
        <v>0.04</v>
      </c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0" t="n">
        <v>469.53</v>
      </c>
      <c r="AZ232" s="45" t="n">
        <v>12.41</v>
      </c>
      <c r="BA232" s="45" t="n">
        <v>12.41</v>
      </c>
      <c r="BB232" s="50" t="n">
        <v>1878.51</v>
      </c>
      <c r="BC232" s="45" t="n">
        <v>49.65</v>
      </c>
      <c r="BD232" s="45" t="n">
        <v>62.06</v>
      </c>
      <c r="BE232" s="40" t="n">
        <v>998.09</v>
      </c>
      <c r="BF232" s="45" t="n">
        <v>26.38</v>
      </c>
      <c r="BG232" s="45" t="n">
        <v>88.44</v>
      </c>
      <c r="BH232" s="40" t="n">
        <v>237.98</v>
      </c>
      <c r="BI232" s="39" t="n">
        <v>6.29</v>
      </c>
      <c r="BJ232" s="45" t="n">
        <v>94.73</v>
      </c>
      <c r="BK232" s="40" t="n">
        <v>199.39</v>
      </c>
      <c r="BL232" s="39" t="n">
        <v>5.27</v>
      </c>
      <c r="BM232" s="40" t="n">
        <v>100</v>
      </c>
      <c r="BN232" s="41"/>
      <c r="BO232" s="41"/>
      <c r="BP232" s="40" t="n">
        <v>100</v>
      </c>
      <c r="BQ232" s="41"/>
      <c r="BR232" s="41"/>
      <c r="BS232" s="40" t="n">
        <v>100</v>
      </c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0"/>
      <c r="CF232" s="41"/>
      <c r="CG232" s="41"/>
      <c r="CH232" s="40"/>
      <c r="CI232" s="41"/>
      <c r="CJ232" s="41"/>
      <c r="CK232" s="40"/>
      <c r="CL232" s="41"/>
      <c r="CM232" s="41"/>
      <c r="CN232" s="40"/>
      <c r="CO232" s="49"/>
      <c r="CP232" s="42"/>
      <c r="CQ232" s="43"/>
      <c r="CR232" s="44"/>
      <c r="CS232" s="44"/>
      <c r="CT232" s="43"/>
      <c r="CU232" s="44"/>
      <c r="CV232" s="44"/>
      <c r="CW232" s="43"/>
      <c r="CX232" s="42"/>
      <c r="CY232" s="42"/>
      <c r="CZ232" s="44"/>
      <c r="DA232" s="43"/>
      <c r="DB232" s="42"/>
      <c r="DC232" s="42"/>
      <c r="DD232" s="42"/>
      <c r="DE232" s="42"/>
      <c r="DF232" s="43"/>
    </row>
    <row r="233" customFormat="false" ht="8.45" hidden="false" customHeight="true" outlineLevel="0" collapsed="false">
      <c r="A233" s="1" t="s">
        <v>555</v>
      </c>
      <c r="B233" s="55" t="n">
        <v>218</v>
      </c>
      <c r="C233" s="36" t="s">
        <v>556</v>
      </c>
      <c r="D233" s="37" t="n">
        <v>22</v>
      </c>
      <c r="E233" s="36" t="s">
        <v>498</v>
      </c>
      <c r="F233" s="36" t="s">
        <v>431</v>
      </c>
      <c r="G233" s="50" t="n">
        <v>2543.58</v>
      </c>
      <c r="H233" s="39" t="n">
        <v>0.03</v>
      </c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0" t="n">
        <v>605.63</v>
      </c>
      <c r="BF233" s="45" t="n">
        <v>23.81</v>
      </c>
      <c r="BG233" s="45" t="n">
        <v>23.81</v>
      </c>
      <c r="BH233" s="50" t="n">
        <v>1937.95</v>
      </c>
      <c r="BI233" s="45" t="n">
        <v>76.19</v>
      </c>
      <c r="BJ233" s="40" t="n">
        <v>100</v>
      </c>
      <c r="BK233" s="41"/>
      <c r="BL233" s="41"/>
      <c r="BM233" s="40" t="n">
        <v>100</v>
      </c>
      <c r="BN233" s="41"/>
      <c r="BO233" s="41"/>
      <c r="BP233" s="40" t="n">
        <v>100</v>
      </c>
      <c r="BQ233" s="41"/>
      <c r="BR233" s="41"/>
      <c r="BS233" s="40" t="n">
        <v>100</v>
      </c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0"/>
      <c r="CF233" s="41"/>
      <c r="CG233" s="41"/>
      <c r="CH233" s="40"/>
      <c r="CI233" s="41"/>
      <c r="CJ233" s="41"/>
      <c r="CK233" s="40"/>
      <c r="CL233" s="41"/>
      <c r="CM233" s="41"/>
      <c r="CN233" s="40"/>
      <c r="CO233" s="58"/>
      <c r="CP233" s="42"/>
      <c r="CQ233" s="47"/>
      <c r="CR233" s="43"/>
      <c r="CS233" s="47"/>
      <c r="CT233" s="43"/>
      <c r="CU233" s="44"/>
      <c r="CV233" s="44"/>
      <c r="CW233" s="43"/>
      <c r="CX233" s="42"/>
      <c r="CY233" s="42"/>
      <c r="CZ233" s="44"/>
      <c r="DA233" s="43"/>
      <c r="DB233" s="42"/>
      <c r="DC233" s="42"/>
      <c r="DD233" s="42"/>
      <c r="DE233" s="42"/>
      <c r="DF233" s="43"/>
    </row>
    <row r="234" customFormat="false" ht="8.45" hidden="false" customHeight="true" outlineLevel="0" collapsed="false">
      <c r="A234" s="1" t="s">
        <v>557</v>
      </c>
      <c r="B234" s="22" t="n">
        <v>219</v>
      </c>
      <c r="C234" s="21" t="s">
        <v>558</v>
      </c>
      <c r="D234" s="22" t="n">
        <v>191</v>
      </c>
      <c r="E234" s="21" t="s">
        <v>559</v>
      </c>
      <c r="F234" s="21" t="s">
        <v>406</v>
      </c>
      <c r="G234" s="23" t="n">
        <v>343150.06</v>
      </c>
      <c r="H234" s="24" t="n">
        <v>3.49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27" t="n">
        <v>5159.56</v>
      </c>
      <c r="AQ234" s="24" t="n">
        <v>1.5</v>
      </c>
      <c r="AR234" s="24" t="n">
        <v>1.5</v>
      </c>
      <c r="AS234" s="26" t="n">
        <v>83728.24</v>
      </c>
      <c r="AT234" s="25" t="n">
        <v>24.4</v>
      </c>
      <c r="AU234" s="25" t="n">
        <v>25.9</v>
      </c>
      <c r="AV234" s="26" t="n">
        <v>79078.19</v>
      </c>
      <c r="AW234" s="25" t="n">
        <v>23.04</v>
      </c>
      <c r="AX234" s="25" t="n">
        <v>48.95</v>
      </c>
      <c r="AY234" s="26" t="n">
        <v>13663.18</v>
      </c>
      <c r="AZ234" s="24" t="n">
        <v>3.98</v>
      </c>
      <c r="BA234" s="25" t="n">
        <v>52.93</v>
      </c>
      <c r="BB234" s="26" t="n">
        <v>70301.37</v>
      </c>
      <c r="BC234" s="25" t="n">
        <v>20.49</v>
      </c>
      <c r="BD234" s="25" t="n">
        <v>73.42</v>
      </c>
      <c r="BE234" s="26" t="n">
        <v>48357.99</v>
      </c>
      <c r="BF234" s="25" t="n">
        <v>14.09</v>
      </c>
      <c r="BG234" s="25" t="n">
        <v>87.51</v>
      </c>
      <c r="BH234" s="26" t="n">
        <v>37826.43</v>
      </c>
      <c r="BI234" s="25" t="n">
        <v>11.02</v>
      </c>
      <c r="BJ234" s="25" t="n">
        <v>98.53</v>
      </c>
      <c r="BK234" s="27" t="n">
        <v>2491.89</v>
      </c>
      <c r="BL234" s="24" t="n">
        <v>0.73</v>
      </c>
      <c r="BM234" s="25" t="n">
        <v>99.26</v>
      </c>
      <c r="BN234" s="27" t="n">
        <v>2543.21</v>
      </c>
      <c r="BO234" s="24" t="n">
        <v>0.74</v>
      </c>
      <c r="BP234" s="28" t="n">
        <v>100</v>
      </c>
      <c r="BQ234" s="18"/>
      <c r="BR234" s="18"/>
      <c r="BS234" s="28" t="n">
        <v>100</v>
      </c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28"/>
      <c r="CF234" s="18"/>
      <c r="CG234" s="18"/>
      <c r="CH234" s="28"/>
      <c r="CI234" s="18"/>
      <c r="CJ234" s="18"/>
      <c r="CK234" s="28"/>
      <c r="CL234" s="18"/>
      <c r="CM234" s="18"/>
      <c r="CN234" s="28"/>
      <c r="CO234" s="46"/>
      <c r="CP234" s="42"/>
      <c r="CQ234" s="47"/>
      <c r="CR234" s="43"/>
      <c r="CS234" s="47"/>
      <c r="CT234" s="43"/>
      <c r="CU234" s="44"/>
      <c r="CV234" s="44"/>
      <c r="CW234" s="43"/>
      <c r="CX234" s="42"/>
      <c r="CY234" s="42"/>
      <c r="CZ234" s="44"/>
      <c r="DA234" s="43"/>
      <c r="DB234" s="42"/>
      <c r="DC234" s="42"/>
      <c r="DD234" s="42"/>
      <c r="DE234" s="42"/>
      <c r="DF234" s="43"/>
    </row>
    <row r="235" customFormat="false" ht="8.45" hidden="false" customHeight="true" outlineLevel="0" collapsed="false">
      <c r="A235" s="1" t="s">
        <v>560</v>
      </c>
      <c r="B235" s="22" t="n">
        <v>220</v>
      </c>
      <c r="C235" s="21" t="s">
        <v>561</v>
      </c>
      <c r="D235" s="22" t="n">
        <v>191</v>
      </c>
      <c r="E235" s="21" t="s">
        <v>559</v>
      </c>
      <c r="F235" s="21" t="s">
        <v>406</v>
      </c>
      <c r="G235" s="27" t="n">
        <v>9550.1</v>
      </c>
      <c r="H235" s="24" t="n">
        <v>0.1</v>
      </c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28" t="n">
        <v>219.65</v>
      </c>
      <c r="AQ235" s="24" t="n">
        <v>2.3</v>
      </c>
      <c r="AR235" s="24" t="n">
        <v>2.3</v>
      </c>
      <c r="AS235" s="27" t="n">
        <v>1397.18</v>
      </c>
      <c r="AT235" s="25" t="n">
        <v>14.63</v>
      </c>
      <c r="AU235" s="25" t="n">
        <v>16.93</v>
      </c>
      <c r="AV235" s="27" t="n">
        <v>1262.52</v>
      </c>
      <c r="AW235" s="25" t="n">
        <v>13.22</v>
      </c>
      <c r="AX235" s="25" t="n">
        <v>30.15</v>
      </c>
      <c r="AY235" s="28" t="n">
        <v>595.93</v>
      </c>
      <c r="AZ235" s="24" t="n">
        <v>6.24</v>
      </c>
      <c r="BA235" s="25" t="n">
        <v>36.39</v>
      </c>
      <c r="BB235" s="28" t="n">
        <v>210.1</v>
      </c>
      <c r="BC235" s="24" t="n">
        <v>2.2</v>
      </c>
      <c r="BD235" s="25" t="n">
        <v>38.59</v>
      </c>
      <c r="BE235" s="27" t="n">
        <v>1600.6</v>
      </c>
      <c r="BF235" s="25" t="n">
        <v>16.76</v>
      </c>
      <c r="BG235" s="25" t="n">
        <v>55.35</v>
      </c>
      <c r="BH235" s="27" t="n">
        <v>1948.22</v>
      </c>
      <c r="BI235" s="25" t="n">
        <v>20.4</v>
      </c>
      <c r="BJ235" s="25" t="n">
        <v>75.75</v>
      </c>
      <c r="BK235" s="27" t="n">
        <v>1131.69</v>
      </c>
      <c r="BL235" s="25" t="n">
        <v>11.85</v>
      </c>
      <c r="BM235" s="25" t="n">
        <v>87.6</v>
      </c>
      <c r="BN235" s="27" t="n">
        <v>1184.21</v>
      </c>
      <c r="BO235" s="25" t="n">
        <v>12.4</v>
      </c>
      <c r="BP235" s="28" t="n">
        <v>100</v>
      </c>
      <c r="BQ235" s="18"/>
      <c r="BR235" s="18"/>
      <c r="BS235" s="28" t="n">
        <v>100</v>
      </c>
      <c r="BT235" s="18"/>
      <c r="BU235" s="18"/>
      <c r="BV235" s="18"/>
      <c r="BW235" s="18"/>
      <c r="BX235" s="18"/>
      <c r="BY235" s="18"/>
      <c r="BZ235" s="18"/>
      <c r="CA235" s="18"/>
      <c r="CB235" s="18"/>
      <c r="CC235" s="41"/>
      <c r="CD235" s="41"/>
      <c r="CE235" s="40"/>
      <c r="CF235" s="41"/>
      <c r="CG235" s="41"/>
      <c r="CH235" s="40"/>
      <c r="CI235" s="41"/>
      <c r="CJ235" s="41"/>
      <c r="CK235" s="40"/>
      <c r="CL235" s="41"/>
      <c r="CM235" s="41"/>
      <c r="CN235" s="40"/>
      <c r="CO235" s="29"/>
      <c r="CP235" s="13"/>
      <c r="CQ235" s="30"/>
      <c r="CR235" s="56"/>
      <c r="CS235" s="30"/>
      <c r="CT235" s="30"/>
      <c r="CU235" s="56"/>
      <c r="CV235" s="30"/>
      <c r="CW235" s="30"/>
      <c r="CX235" s="33"/>
      <c r="CY235" s="13"/>
      <c r="CZ235" s="32"/>
      <c r="DA235" s="34"/>
      <c r="DB235" s="13"/>
      <c r="DC235" s="13"/>
      <c r="DD235" s="13"/>
      <c r="DE235" s="13"/>
      <c r="DF235" s="34"/>
    </row>
    <row r="236" customFormat="false" ht="8.45" hidden="false" customHeight="true" outlineLevel="0" collapsed="false">
      <c r="A236" s="1" t="s">
        <v>562</v>
      </c>
      <c r="B236" s="55" t="n">
        <v>221</v>
      </c>
      <c r="C236" s="36" t="s">
        <v>563</v>
      </c>
      <c r="D236" s="55" t="n">
        <v>191</v>
      </c>
      <c r="E236" s="36" t="s">
        <v>559</v>
      </c>
      <c r="F236" s="36" t="s">
        <v>406</v>
      </c>
      <c r="G236" s="50" t="n">
        <v>9550.1</v>
      </c>
      <c r="H236" s="39" t="n">
        <v>0.1</v>
      </c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0" t="n">
        <v>219.65</v>
      </c>
      <c r="AQ236" s="39" t="n">
        <v>2.3</v>
      </c>
      <c r="AR236" s="39" t="n">
        <v>2.3</v>
      </c>
      <c r="AS236" s="50" t="n">
        <v>1397.18</v>
      </c>
      <c r="AT236" s="45" t="n">
        <v>14.63</v>
      </c>
      <c r="AU236" s="45" t="n">
        <v>16.93</v>
      </c>
      <c r="AV236" s="50" t="n">
        <v>1262.52</v>
      </c>
      <c r="AW236" s="45" t="n">
        <v>13.22</v>
      </c>
      <c r="AX236" s="45" t="n">
        <v>30.15</v>
      </c>
      <c r="AY236" s="40" t="n">
        <v>595.93</v>
      </c>
      <c r="AZ236" s="39" t="n">
        <v>6.24</v>
      </c>
      <c r="BA236" s="45" t="n">
        <v>36.39</v>
      </c>
      <c r="BB236" s="40" t="n">
        <v>210.1</v>
      </c>
      <c r="BC236" s="39" t="n">
        <v>2.2</v>
      </c>
      <c r="BD236" s="45" t="n">
        <v>38.59</v>
      </c>
      <c r="BE236" s="50" t="n">
        <v>1600.6</v>
      </c>
      <c r="BF236" s="45" t="n">
        <v>16.76</v>
      </c>
      <c r="BG236" s="45" t="n">
        <v>55.35</v>
      </c>
      <c r="BH236" s="50" t="n">
        <v>1948.22</v>
      </c>
      <c r="BI236" s="45" t="n">
        <v>20.4</v>
      </c>
      <c r="BJ236" s="45" t="n">
        <v>75.75</v>
      </c>
      <c r="BK236" s="50" t="n">
        <v>1131.69</v>
      </c>
      <c r="BL236" s="45" t="n">
        <v>11.85</v>
      </c>
      <c r="BM236" s="45" t="n">
        <v>87.6</v>
      </c>
      <c r="BN236" s="50" t="n">
        <v>1184.21</v>
      </c>
      <c r="BO236" s="45" t="n">
        <v>12.4</v>
      </c>
      <c r="BP236" s="40" t="n">
        <v>100</v>
      </c>
      <c r="BQ236" s="41"/>
      <c r="BR236" s="41"/>
      <c r="BS236" s="40" t="n">
        <v>100</v>
      </c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0"/>
      <c r="CF236" s="41"/>
      <c r="CG236" s="41"/>
      <c r="CH236" s="40"/>
      <c r="CI236" s="41"/>
      <c r="CJ236" s="41"/>
      <c r="CK236" s="40"/>
      <c r="CL236" s="41"/>
      <c r="CM236" s="41"/>
      <c r="CN236" s="40"/>
      <c r="CO236" s="42"/>
      <c r="CP236" s="42"/>
      <c r="CQ236" s="44"/>
      <c r="CR236" s="44"/>
      <c r="CS236" s="44"/>
      <c r="CT236" s="44"/>
      <c r="CU236" s="44"/>
      <c r="CV236" s="44"/>
      <c r="CW236" s="44"/>
      <c r="CX236" s="52"/>
      <c r="CY236" s="42"/>
      <c r="CZ236" s="43"/>
      <c r="DA236" s="43"/>
      <c r="DB236" s="42"/>
      <c r="DC236" s="42"/>
      <c r="DD236" s="42"/>
      <c r="DE236" s="42"/>
      <c r="DF236" s="43"/>
    </row>
    <row r="237" customFormat="false" ht="8.45" hidden="false" customHeight="true" outlineLevel="0" collapsed="false">
      <c r="A237" s="1" t="s">
        <v>564</v>
      </c>
      <c r="B237" s="22" t="n">
        <v>222</v>
      </c>
      <c r="C237" s="21" t="s">
        <v>565</v>
      </c>
      <c r="D237" s="22" t="n">
        <v>147</v>
      </c>
      <c r="E237" s="21" t="s">
        <v>283</v>
      </c>
      <c r="F237" s="21" t="s">
        <v>406</v>
      </c>
      <c r="G237" s="26" t="n">
        <v>21441.97</v>
      </c>
      <c r="H237" s="24" t="n">
        <v>0.22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28" t="n">
        <v>861.84</v>
      </c>
      <c r="AW237" s="24" t="n">
        <v>4.02</v>
      </c>
      <c r="AX237" s="24" t="n">
        <v>4.02</v>
      </c>
      <c r="AY237" s="27" t="n">
        <v>1488.78</v>
      </c>
      <c r="AZ237" s="24" t="n">
        <v>6.94</v>
      </c>
      <c r="BA237" s="25" t="n">
        <v>10.96</v>
      </c>
      <c r="BB237" s="18"/>
      <c r="BC237" s="18"/>
      <c r="BD237" s="25" t="n">
        <v>10.96</v>
      </c>
      <c r="BE237" s="27" t="n">
        <v>8643.03</v>
      </c>
      <c r="BF237" s="25" t="n">
        <v>40.31</v>
      </c>
      <c r="BG237" s="25" t="n">
        <v>51.27</v>
      </c>
      <c r="BH237" s="27" t="n">
        <v>7729.11</v>
      </c>
      <c r="BI237" s="25" t="n">
        <v>36.05</v>
      </c>
      <c r="BJ237" s="25" t="n">
        <v>87.32</v>
      </c>
      <c r="BK237" s="27" t="n">
        <v>1360.2</v>
      </c>
      <c r="BL237" s="24" t="n">
        <v>6.34</v>
      </c>
      <c r="BM237" s="25" t="n">
        <v>93.66</v>
      </c>
      <c r="BN237" s="27" t="n">
        <v>1359</v>
      </c>
      <c r="BO237" s="24" t="n">
        <v>6.34</v>
      </c>
      <c r="BP237" s="28" t="n">
        <v>100</v>
      </c>
      <c r="BQ237" s="18"/>
      <c r="BR237" s="18"/>
      <c r="BS237" s="28" t="n">
        <v>100</v>
      </c>
      <c r="BT237" s="18"/>
      <c r="BU237" s="18"/>
      <c r="BV237" s="18"/>
      <c r="BW237" s="18"/>
      <c r="BX237" s="18"/>
      <c r="BY237" s="18"/>
      <c r="BZ237" s="18"/>
      <c r="CA237" s="18"/>
      <c r="CB237" s="18"/>
      <c r="CC237" s="41"/>
      <c r="CD237" s="41"/>
      <c r="CE237" s="40"/>
      <c r="CF237" s="41"/>
      <c r="CG237" s="41"/>
      <c r="CH237" s="40"/>
      <c r="CI237" s="41"/>
      <c r="CJ237" s="41"/>
      <c r="CK237" s="40"/>
      <c r="CL237" s="41"/>
      <c r="CM237" s="41"/>
      <c r="CN237" s="40"/>
      <c r="CO237" s="42"/>
      <c r="CP237" s="42"/>
      <c r="CQ237" s="43"/>
      <c r="CR237" s="44"/>
      <c r="CS237" s="44"/>
      <c r="CT237" s="43"/>
      <c r="CU237" s="44"/>
      <c r="CV237" s="44"/>
      <c r="CW237" s="43"/>
      <c r="CX237" s="42"/>
      <c r="CY237" s="42"/>
      <c r="CZ237" s="44"/>
      <c r="DA237" s="43"/>
      <c r="DB237" s="42"/>
      <c r="DC237" s="42"/>
      <c r="DD237" s="42"/>
      <c r="DE237" s="42"/>
      <c r="DF237" s="43"/>
    </row>
    <row r="238" customFormat="false" ht="16.9" hidden="false" customHeight="true" outlineLevel="0" collapsed="false">
      <c r="A238" s="1" t="s">
        <v>566</v>
      </c>
      <c r="B238" s="55" t="n">
        <v>223</v>
      </c>
      <c r="C238" s="36" t="s">
        <v>567</v>
      </c>
      <c r="D238" s="55" t="n">
        <v>147</v>
      </c>
      <c r="E238" s="36" t="s">
        <v>283</v>
      </c>
      <c r="F238" s="36" t="s">
        <v>406</v>
      </c>
      <c r="G238" s="50" t="n">
        <v>6013.28</v>
      </c>
      <c r="H238" s="39" t="n">
        <v>0.06</v>
      </c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0" t="n">
        <v>258.57</v>
      </c>
      <c r="AW238" s="39" t="n">
        <v>4.3</v>
      </c>
      <c r="AX238" s="39" t="n">
        <v>4.3</v>
      </c>
      <c r="AY238" s="40" t="n">
        <v>425.74</v>
      </c>
      <c r="AZ238" s="39" t="n">
        <v>7.08</v>
      </c>
      <c r="BA238" s="45" t="n">
        <v>11.38</v>
      </c>
      <c r="BB238" s="41"/>
      <c r="BC238" s="41"/>
      <c r="BD238" s="45" t="n">
        <v>11.38</v>
      </c>
      <c r="BE238" s="50" t="n">
        <v>1364.41</v>
      </c>
      <c r="BF238" s="45" t="n">
        <v>22.69</v>
      </c>
      <c r="BG238" s="45" t="n">
        <v>34.07</v>
      </c>
      <c r="BH238" s="50" t="n">
        <v>1245.35</v>
      </c>
      <c r="BI238" s="45" t="n">
        <v>20.71</v>
      </c>
      <c r="BJ238" s="45" t="n">
        <v>54.78</v>
      </c>
      <c r="BK238" s="50" t="n">
        <v>1360.2</v>
      </c>
      <c r="BL238" s="45" t="n">
        <v>22.62</v>
      </c>
      <c r="BM238" s="45" t="n">
        <v>77.4</v>
      </c>
      <c r="BN238" s="50" t="n">
        <v>1359</v>
      </c>
      <c r="BO238" s="45" t="n">
        <v>22.6</v>
      </c>
      <c r="BP238" s="40" t="n">
        <v>100</v>
      </c>
      <c r="BQ238" s="41"/>
      <c r="BR238" s="41"/>
      <c r="BS238" s="40" t="n">
        <v>100</v>
      </c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0"/>
      <c r="CF238" s="41"/>
      <c r="CG238" s="41"/>
      <c r="CH238" s="40"/>
      <c r="CI238" s="41"/>
      <c r="CJ238" s="41"/>
      <c r="CK238" s="40"/>
      <c r="CL238" s="41"/>
      <c r="CM238" s="41"/>
      <c r="CN238" s="40"/>
      <c r="CO238" s="42"/>
      <c r="CP238" s="42"/>
      <c r="CQ238" s="43"/>
      <c r="CR238" s="44"/>
      <c r="CS238" s="44"/>
      <c r="CT238" s="43"/>
      <c r="CU238" s="44"/>
      <c r="CV238" s="44"/>
      <c r="CW238" s="43"/>
      <c r="CX238" s="42"/>
      <c r="CY238" s="42"/>
      <c r="CZ238" s="44"/>
      <c r="DA238" s="43"/>
      <c r="DB238" s="42"/>
      <c r="DC238" s="42"/>
      <c r="DD238" s="42"/>
      <c r="DE238" s="42"/>
      <c r="DF238" s="43"/>
    </row>
    <row r="239" customFormat="false" ht="8.45" hidden="false" customHeight="true" outlineLevel="0" collapsed="false">
      <c r="A239" s="1" t="s">
        <v>568</v>
      </c>
      <c r="B239" s="55" t="n">
        <v>224</v>
      </c>
      <c r="C239" s="36" t="s">
        <v>569</v>
      </c>
      <c r="D239" s="55" t="n">
        <v>105</v>
      </c>
      <c r="E239" s="36" t="s">
        <v>283</v>
      </c>
      <c r="F239" s="36" t="s">
        <v>277</v>
      </c>
      <c r="G239" s="38" t="n">
        <v>13932.35</v>
      </c>
      <c r="H239" s="39" t="n">
        <v>0.14</v>
      </c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0" t="n">
        <v>603.27</v>
      </c>
      <c r="AW239" s="39" t="n">
        <v>4.33</v>
      </c>
      <c r="AX239" s="39" t="n">
        <v>4.33</v>
      </c>
      <c r="AY239" s="50" t="n">
        <v>1063.04</v>
      </c>
      <c r="AZ239" s="39" t="n">
        <v>7.63</v>
      </c>
      <c r="BA239" s="45" t="n">
        <v>11.96</v>
      </c>
      <c r="BB239" s="41"/>
      <c r="BC239" s="41"/>
      <c r="BD239" s="45" t="n">
        <v>11.96</v>
      </c>
      <c r="BE239" s="50" t="n">
        <v>6263.98</v>
      </c>
      <c r="BF239" s="45" t="n">
        <v>44.96</v>
      </c>
      <c r="BG239" s="45" t="n">
        <v>56.92</v>
      </c>
      <c r="BH239" s="50" t="n">
        <v>6002.06</v>
      </c>
      <c r="BI239" s="45" t="n">
        <v>43.08</v>
      </c>
      <c r="BJ239" s="40" t="n">
        <v>100</v>
      </c>
      <c r="BK239" s="41"/>
      <c r="BL239" s="41"/>
      <c r="BM239" s="40" t="n">
        <v>100</v>
      </c>
      <c r="BN239" s="41"/>
      <c r="BO239" s="41"/>
      <c r="BP239" s="40" t="n">
        <v>100</v>
      </c>
      <c r="BQ239" s="41"/>
      <c r="BR239" s="41"/>
      <c r="BS239" s="40" t="n">
        <v>100</v>
      </c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0"/>
      <c r="CF239" s="41"/>
      <c r="CG239" s="41"/>
      <c r="CH239" s="40"/>
      <c r="CI239" s="41"/>
      <c r="CJ239" s="41"/>
      <c r="CK239" s="40"/>
      <c r="CL239" s="41"/>
      <c r="CM239" s="41"/>
      <c r="CN239" s="40"/>
      <c r="CO239" s="58"/>
      <c r="CP239" s="42"/>
      <c r="CQ239" s="43"/>
      <c r="CR239" s="44"/>
      <c r="CS239" s="44"/>
      <c r="CT239" s="43"/>
      <c r="CU239" s="44"/>
      <c r="CV239" s="44"/>
      <c r="CW239" s="43"/>
      <c r="CX239" s="42"/>
      <c r="CY239" s="42"/>
      <c r="CZ239" s="44"/>
      <c r="DA239" s="43"/>
      <c r="DB239" s="42"/>
      <c r="DC239" s="42"/>
      <c r="DD239" s="42"/>
      <c r="DE239" s="42"/>
      <c r="DF239" s="43"/>
    </row>
    <row r="240" customFormat="false" ht="8.45" hidden="false" customHeight="true" outlineLevel="0" collapsed="false">
      <c r="A240" s="1" t="s">
        <v>570</v>
      </c>
      <c r="B240" s="55" t="n">
        <v>225</v>
      </c>
      <c r="C240" s="36" t="s">
        <v>571</v>
      </c>
      <c r="D240" s="37" t="n">
        <v>23</v>
      </c>
      <c r="E240" s="36" t="s">
        <v>355</v>
      </c>
      <c r="F240" s="36" t="s">
        <v>464</v>
      </c>
      <c r="G240" s="50" t="n">
        <v>1318.56</v>
      </c>
      <c r="H240" s="39" t="n">
        <v>0.01</v>
      </c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50" t="n">
        <v>1014.63</v>
      </c>
      <c r="BF240" s="45" t="n">
        <v>76.95</v>
      </c>
      <c r="BG240" s="45" t="n">
        <v>76.95</v>
      </c>
      <c r="BH240" s="40" t="n">
        <v>303.93</v>
      </c>
      <c r="BI240" s="45" t="n">
        <v>23.05</v>
      </c>
      <c r="BJ240" s="40" t="n">
        <v>100</v>
      </c>
      <c r="BK240" s="41"/>
      <c r="BL240" s="41"/>
      <c r="BM240" s="40" t="n">
        <v>100</v>
      </c>
      <c r="BN240" s="41"/>
      <c r="BO240" s="41"/>
      <c r="BP240" s="40" t="n">
        <v>100</v>
      </c>
      <c r="BQ240" s="41"/>
      <c r="BR240" s="41"/>
      <c r="BS240" s="40" t="n">
        <v>100</v>
      </c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0"/>
      <c r="CF240" s="41"/>
      <c r="CG240" s="41"/>
      <c r="CH240" s="40"/>
      <c r="CI240" s="41"/>
      <c r="CJ240" s="41"/>
      <c r="CK240" s="40"/>
      <c r="CL240" s="41"/>
      <c r="CM240" s="41"/>
      <c r="CN240" s="40"/>
      <c r="CO240" s="42"/>
      <c r="CP240" s="42"/>
      <c r="CQ240" s="44"/>
      <c r="CR240" s="51"/>
      <c r="CS240" s="47"/>
      <c r="CT240" s="47"/>
      <c r="CU240" s="63"/>
      <c r="CV240" s="47"/>
      <c r="CW240" s="43"/>
      <c r="CX240" s="42"/>
      <c r="CY240" s="42"/>
      <c r="CZ240" s="44"/>
      <c r="DA240" s="43"/>
      <c r="DB240" s="42"/>
      <c r="DC240" s="42"/>
      <c r="DD240" s="42"/>
      <c r="DE240" s="42"/>
      <c r="DF240" s="43"/>
    </row>
    <row r="241" customFormat="false" ht="10.9" hidden="false" customHeight="true" outlineLevel="0" collapsed="false">
      <c r="A241" s="1" t="s">
        <v>572</v>
      </c>
      <c r="B241" s="55" t="n">
        <v>226</v>
      </c>
      <c r="C241" s="36" t="s">
        <v>573</v>
      </c>
      <c r="D241" s="37" t="n">
        <v>11</v>
      </c>
      <c r="E241" s="36" t="s">
        <v>326</v>
      </c>
      <c r="F241" s="36" t="s">
        <v>464</v>
      </c>
      <c r="G241" s="40" t="n">
        <v>177.78</v>
      </c>
      <c r="H241" s="39" t="n">
        <v>0</v>
      </c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0" t="n">
        <v>177.78</v>
      </c>
      <c r="BI241" s="40" t="n">
        <v>100</v>
      </c>
      <c r="BJ241" s="40" t="n">
        <v>100</v>
      </c>
      <c r="BK241" s="41"/>
      <c r="BL241" s="41"/>
      <c r="BM241" s="40" t="n">
        <v>100</v>
      </c>
      <c r="BN241" s="41"/>
      <c r="BO241" s="41"/>
      <c r="BP241" s="40" t="n">
        <v>100</v>
      </c>
      <c r="BQ241" s="41"/>
      <c r="BR241" s="41"/>
      <c r="BS241" s="40" t="n">
        <v>100</v>
      </c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0"/>
      <c r="CF241" s="41"/>
      <c r="CG241" s="41"/>
      <c r="CH241" s="40"/>
      <c r="CI241" s="41"/>
      <c r="CJ241" s="41"/>
      <c r="CK241" s="40"/>
      <c r="CL241" s="41"/>
      <c r="CM241" s="41"/>
      <c r="CN241" s="40"/>
      <c r="CO241" s="42"/>
      <c r="CP241" s="42"/>
      <c r="CQ241" s="44"/>
      <c r="CR241" s="47"/>
      <c r="CS241" s="47"/>
      <c r="CT241" s="47"/>
      <c r="CU241" s="43"/>
      <c r="CV241" s="47"/>
      <c r="CW241" s="43"/>
      <c r="CX241" s="42"/>
      <c r="CY241" s="42"/>
      <c r="CZ241" s="44"/>
      <c r="DA241" s="43"/>
      <c r="DB241" s="42"/>
      <c r="DC241" s="42"/>
      <c r="DD241" s="42"/>
      <c r="DE241" s="42"/>
      <c r="DF241" s="43"/>
    </row>
    <row r="242" customFormat="false" ht="8.45" hidden="false" customHeight="true" outlineLevel="0" collapsed="false">
      <c r="A242" s="1" t="s">
        <v>574</v>
      </c>
      <c r="B242" s="22" t="n">
        <v>227</v>
      </c>
      <c r="C242" s="21" t="s">
        <v>575</v>
      </c>
      <c r="D242" s="22" t="n">
        <v>139</v>
      </c>
      <c r="E242" s="21" t="s">
        <v>559</v>
      </c>
      <c r="F242" s="21" t="s">
        <v>464</v>
      </c>
      <c r="G242" s="26" t="n">
        <v>17503.15</v>
      </c>
      <c r="H242" s="24" t="n">
        <v>0.18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28" t="n">
        <v>787.92</v>
      </c>
      <c r="AQ242" s="24" t="n">
        <v>4.5</v>
      </c>
      <c r="AR242" s="24" t="n">
        <v>4.5</v>
      </c>
      <c r="AS242" s="27" t="n">
        <v>6104.72</v>
      </c>
      <c r="AT242" s="25" t="n">
        <v>34.88</v>
      </c>
      <c r="AU242" s="25" t="n">
        <v>39.38</v>
      </c>
      <c r="AV242" s="27" t="n">
        <v>4222.53</v>
      </c>
      <c r="AW242" s="25" t="n">
        <v>24.12</v>
      </c>
      <c r="AX242" s="25" t="n">
        <v>63.5</v>
      </c>
      <c r="AY242" s="28" t="n">
        <v>845.15</v>
      </c>
      <c r="AZ242" s="24" t="n">
        <v>4.83</v>
      </c>
      <c r="BA242" s="25" t="n">
        <v>68.33</v>
      </c>
      <c r="BB242" s="28" t="n">
        <v>999.89</v>
      </c>
      <c r="BC242" s="24" t="n">
        <v>5.71</v>
      </c>
      <c r="BD242" s="25" t="n">
        <v>74.05</v>
      </c>
      <c r="BE242" s="28" t="n">
        <v>711.57</v>
      </c>
      <c r="BF242" s="24" t="n">
        <v>4.07</v>
      </c>
      <c r="BG242" s="25" t="n">
        <v>78.11</v>
      </c>
      <c r="BH242" s="27" t="n">
        <v>3831.37</v>
      </c>
      <c r="BI242" s="25" t="n">
        <v>21.89</v>
      </c>
      <c r="BJ242" s="28" t="n">
        <v>100</v>
      </c>
      <c r="BK242" s="18"/>
      <c r="BL242" s="18"/>
      <c r="BM242" s="28" t="n">
        <v>100</v>
      </c>
      <c r="BN242" s="18"/>
      <c r="BO242" s="18"/>
      <c r="BP242" s="28" t="n">
        <v>100</v>
      </c>
      <c r="BQ242" s="18"/>
      <c r="BR242" s="18"/>
      <c r="BS242" s="28" t="n">
        <v>100</v>
      </c>
      <c r="BT242" s="18"/>
      <c r="BU242" s="18"/>
      <c r="BV242" s="18"/>
      <c r="BW242" s="18"/>
      <c r="BX242" s="18"/>
      <c r="BY242" s="18"/>
      <c r="BZ242" s="18"/>
      <c r="CA242" s="18"/>
      <c r="CB242" s="18"/>
      <c r="CC242" s="41"/>
      <c r="CD242" s="41"/>
      <c r="CE242" s="40"/>
      <c r="CF242" s="41"/>
      <c r="CG242" s="41"/>
      <c r="CH242" s="40"/>
      <c r="CI242" s="41"/>
      <c r="CJ242" s="41"/>
      <c r="CK242" s="40"/>
      <c r="CL242" s="41"/>
      <c r="CM242" s="41"/>
      <c r="CN242" s="40"/>
      <c r="CO242" s="42"/>
      <c r="CP242" s="42"/>
      <c r="CQ242" s="43"/>
      <c r="CR242" s="44"/>
      <c r="CS242" s="44"/>
      <c r="CT242" s="43"/>
      <c r="CU242" s="44"/>
      <c r="CV242" s="44"/>
      <c r="CW242" s="43"/>
      <c r="CX242" s="42"/>
      <c r="CY242" s="42"/>
      <c r="CZ242" s="44"/>
      <c r="DA242" s="43"/>
      <c r="DB242" s="42"/>
      <c r="DC242" s="42"/>
      <c r="DD242" s="42"/>
      <c r="DE242" s="42"/>
      <c r="DF242" s="43"/>
    </row>
    <row r="243" customFormat="false" ht="8.45" hidden="false" customHeight="true" outlineLevel="0" collapsed="false">
      <c r="A243" s="1" t="s">
        <v>576</v>
      </c>
      <c r="B243" s="55" t="n">
        <v>228</v>
      </c>
      <c r="C243" s="36" t="s">
        <v>577</v>
      </c>
      <c r="D243" s="55" t="n">
        <v>139</v>
      </c>
      <c r="E243" s="36" t="s">
        <v>559</v>
      </c>
      <c r="F243" s="36" t="s">
        <v>464</v>
      </c>
      <c r="G243" s="50" t="n">
        <v>4193.27</v>
      </c>
      <c r="H243" s="39" t="n">
        <v>0.04</v>
      </c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0" t="n">
        <v>233.15</v>
      </c>
      <c r="AQ243" s="39" t="n">
        <v>5.56</v>
      </c>
      <c r="AR243" s="39" t="n">
        <v>5.56</v>
      </c>
      <c r="AS243" s="50" t="n">
        <v>1483.58</v>
      </c>
      <c r="AT243" s="45" t="n">
        <v>35.38</v>
      </c>
      <c r="AU243" s="45" t="n">
        <v>40.94</v>
      </c>
      <c r="AV243" s="50" t="n">
        <v>1082.28</v>
      </c>
      <c r="AW243" s="45" t="n">
        <v>25.81</v>
      </c>
      <c r="AX243" s="45" t="n">
        <v>66.75</v>
      </c>
      <c r="AY243" s="40" t="n">
        <v>207.57</v>
      </c>
      <c r="AZ243" s="39" t="n">
        <v>4.95</v>
      </c>
      <c r="BA243" s="45" t="n">
        <v>71.7</v>
      </c>
      <c r="BB243" s="40" t="n">
        <v>223.5</v>
      </c>
      <c r="BC243" s="39" t="n">
        <v>5.33</v>
      </c>
      <c r="BD243" s="45" t="n">
        <v>77.03</v>
      </c>
      <c r="BE243" s="40" t="n">
        <v>162.28</v>
      </c>
      <c r="BF243" s="39" t="n">
        <v>3.87</v>
      </c>
      <c r="BG243" s="45" t="n">
        <v>80.9</v>
      </c>
      <c r="BH243" s="40" t="n">
        <v>800.91</v>
      </c>
      <c r="BI243" s="45" t="n">
        <v>19.1</v>
      </c>
      <c r="BJ243" s="40" t="n">
        <v>100</v>
      </c>
      <c r="BK243" s="41"/>
      <c r="BL243" s="41"/>
      <c r="BM243" s="40" t="n">
        <v>100</v>
      </c>
      <c r="BN243" s="41"/>
      <c r="BO243" s="41"/>
      <c r="BP243" s="40" t="n">
        <v>100</v>
      </c>
      <c r="BQ243" s="41"/>
      <c r="BR243" s="41"/>
      <c r="BS243" s="40" t="n">
        <v>100</v>
      </c>
      <c r="BT243" s="41"/>
      <c r="BU243" s="41"/>
      <c r="BV243" s="41"/>
      <c r="BW243" s="41"/>
      <c r="BX243" s="41"/>
      <c r="BY243" s="41"/>
      <c r="BZ243" s="41"/>
      <c r="CA243" s="41"/>
      <c r="CB243" s="41"/>
      <c r="CC243" s="27"/>
      <c r="CD243" s="24"/>
      <c r="CE243" s="28"/>
      <c r="CF243" s="18"/>
      <c r="CG243" s="18"/>
      <c r="CH243" s="28"/>
      <c r="CI243" s="18"/>
      <c r="CJ243" s="18"/>
      <c r="CK243" s="28"/>
      <c r="CL243" s="18"/>
      <c r="CM243" s="18"/>
      <c r="CN243" s="28"/>
      <c r="CO243" s="42"/>
      <c r="CP243" s="42"/>
      <c r="CQ243" s="43"/>
      <c r="CR243" s="44"/>
      <c r="CS243" s="44"/>
      <c r="CT243" s="43"/>
      <c r="CU243" s="44"/>
      <c r="CV243" s="44"/>
      <c r="CW243" s="43"/>
      <c r="CX243" s="42"/>
      <c r="CY243" s="42"/>
      <c r="CZ243" s="44"/>
      <c r="DA243" s="43"/>
      <c r="DB243" s="42"/>
      <c r="DC243" s="42"/>
      <c r="DD243" s="42"/>
      <c r="DE243" s="42"/>
      <c r="DF243" s="43"/>
    </row>
    <row r="244" customFormat="false" ht="8.45" hidden="false" customHeight="true" outlineLevel="0" collapsed="false">
      <c r="A244" s="1" t="s">
        <v>578</v>
      </c>
      <c r="B244" s="55" t="n">
        <v>229</v>
      </c>
      <c r="C244" s="36" t="s">
        <v>579</v>
      </c>
      <c r="D244" s="55" t="n">
        <v>139</v>
      </c>
      <c r="E244" s="36" t="s">
        <v>559</v>
      </c>
      <c r="F244" s="36" t="s">
        <v>464</v>
      </c>
      <c r="G244" s="50" t="n">
        <v>9829.04</v>
      </c>
      <c r="H244" s="39" t="n">
        <v>0.1</v>
      </c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0" t="n">
        <v>544.53</v>
      </c>
      <c r="AQ244" s="39" t="n">
        <v>5.54</v>
      </c>
      <c r="AR244" s="39" t="n">
        <v>5.54</v>
      </c>
      <c r="AS244" s="50" t="n">
        <v>3483.41</v>
      </c>
      <c r="AT244" s="45" t="n">
        <v>35.44</v>
      </c>
      <c r="AU244" s="45" t="n">
        <v>40.98</v>
      </c>
      <c r="AV244" s="50" t="n">
        <v>2529.01</v>
      </c>
      <c r="AW244" s="45" t="n">
        <v>25.73</v>
      </c>
      <c r="AX244" s="45" t="n">
        <v>66.71</v>
      </c>
      <c r="AY244" s="40" t="n">
        <v>484.57</v>
      </c>
      <c r="AZ244" s="39" t="n">
        <v>4.93</v>
      </c>
      <c r="BA244" s="45" t="n">
        <v>71.64</v>
      </c>
      <c r="BB244" s="40" t="n">
        <v>521.92</v>
      </c>
      <c r="BC244" s="39" t="n">
        <v>5.31</v>
      </c>
      <c r="BD244" s="45" t="n">
        <v>76.95</v>
      </c>
      <c r="BE244" s="40" t="n">
        <v>383.33</v>
      </c>
      <c r="BF244" s="39" t="n">
        <v>3.9</v>
      </c>
      <c r="BG244" s="45" t="n">
        <v>80.85</v>
      </c>
      <c r="BH244" s="50" t="n">
        <v>1882.26</v>
      </c>
      <c r="BI244" s="45" t="n">
        <v>19.15</v>
      </c>
      <c r="BJ244" s="40" t="n">
        <v>100</v>
      </c>
      <c r="BK244" s="41"/>
      <c r="BL244" s="41"/>
      <c r="BM244" s="40" t="n">
        <v>100</v>
      </c>
      <c r="BN244" s="41"/>
      <c r="BO244" s="41"/>
      <c r="BP244" s="40" t="n">
        <v>100</v>
      </c>
      <c r="BQ244" s="41"/>
      <c r="BR244" s="41"/>
      <c r="BS244" s="40" t="n">
        <v>100</v>
      </c>
      <c r="BT244" s="41"/>
      <c r="BU244" s="41"/>
      <c r="BV244" s="41"/>
      <c r="BW244" s="41"/>
      <c r="BX244" s="41"/>
      <c r="BY244" s="41"/>
      <c r="BZ244" s="41"/>
      <c r="CA244" s="41"/>
      <c r="CB244" s="41"/>
      <c r="CC244" s="50"/>
      <c r="CD244" s="40"/>
      <c r="CE244" s="40"/>
      <c r="CF244" s="41"/>
      <c r="CG244" s="41"/>
      <c r="CH244" s="40"/>
      <c r="CI244" s="41"/>
      <c r="CJ244" s="41"/>
      <c r="CK244" s="40"/>
      <c r="CL244" s="41"/>
      <c r="CM244" s="41"/>
      <c r="CN244" s="40"/>
      <c r="CO244" s="42"/>
      <c r="CP244" s="42"/>
      <c r="CQ244" s="44"/>
      <c r="CR244" s="51"/>
      <c r="CS244" s="43"/>
      <c r="CT244" s="43"/>
      <c r="CU244" s="44"/>
      <c r="CV244" s="44"/>
      <c r="CW244" s="43"/>
      <c r="CX244" s="42"/>
      <c r="CY244" s="42"/>
      <c r="CZ244" s="44"/>
      <c r="DA244" s="43"/>
      <c r="DB244" s="42"/>
      <c r="DC244" s="42"/>
      <c r="DD244" s="42"/>
      <c r="DE244" s="42"/>
      <c r="DF244" s="43"/>
    </row>
    <row r="245" customFormat="false" ht="8.45" hidden="false" customHeight="true" outlineLevel="0" collapsed="false">
      <c r="A245" s="1" t="s">
        <v>580</v>
      </c>
      <c r="B245" s="55" t="n">
        <v>230</v>
      </c>
      <c r="C245" s="36" t="s">
        <v>581</v>
      </c>
      <c r="D245" s="55" t="n">
        <v>116</v>
      </c>
      <c r="E245" s="36" t="s">
        <v>280</v>
      </c>
      <c r="F245" s="36" t="s">
        <v>464</v>
      </c>
      <c r="G245" s="50" t="n">
        <v>2077.05</v>
      </c>
      <c r="H245" s="39" t="n">
        <v>0.02</v>
      </c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0" t="n">
        <v>624.36</v>
      </c>
      <c r="AT245" s="45" t="n">
        <v>30.06</v>
      </c>
      <c r="AU245" s="45" t="n">
        <v>30.06</v>
      </c>
      <c r="AV245" s="40" t="n">
        <v>237.82</v>
      </c>
      <c r="AW245" s="45" t="n">
        <v>11.45</v>
      </c>
      <c r="AX245" s="45" t="n">
        <v>41.51</v>
      </c>
      <c r="AY245" s="41"/>
      <c r="AZ245" s="41"/>
      <c r="BA245" s="45" t="n">
        <v>41.51</v>
      </c>
      <c r="BB245" s="45" t="n">
        <v>94.3</v>
      </c>
      <c r="BC245" s="39" t="n">
        <v>4.54</v>
      </c>
      <c r="BD245" s="45" t="n">
        <v>46.05</v>
      </c>
      <c r="BE245" s="40" t="n">
        <v>165.96</v>
      </c>
      <c r="BF245" s="39" t="n">
        <v>7.99</v>
      </c>
      <c r="BG245" s="45" t="n">
        <v>54.04</v>
      </c>
      <c r="BH245" s="40" t="n">
        <v>954.61</v>
      </c>
      <c r="BI245" s="45" t="n">
        <v>45.96</v>
      </c>
      <c r="BJ245" s="40" t="n">
        <v>100</v>
      </c>
      <c r="BK245" s="41"/>
      <c r="BL245" s="41"/>
      <c r="BM245" s="40" t="n">
        <v>100</v>
      </c>
      <c r="BN245" s="41"/>
      <c r="BO245" s="41"/>
      <c r="BP245" s="40" t="n">
        <v>100</v>
      </c>
      <c r="BQ245" s="41"/>
      <c r="BR245" s="41"/>
      <c r="BS245" s="40" t="n">
        <v>100</v>
      </c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0"/>
      <c r="CF245" s="41"/>
      <c r="CG245" s="41"/>
      <c r="CH245" s="40"/>
      <c r="CI245" s="41"/>
      <c r="CJ245" s="41"/>
      <c r="CK245" s="40"/>
      <c r="CL245" s="41"/>
      <c r="CM245" s="41"/>
      <c r="CN245" s="40"/>
      <c r="CO245" s="58"/>
      <c r="CP245" s="42"/>
      <c r="CQ245" s="43"/>
      <c r="CR245" s="44"/>
      <c r="CS245" s="44"/>
      <c r="CT245" s="43"/>
      <c r="CU245" s="44"/>
      <c r="CV245" s="44"/>
      <c r="CW245" s="43"/>
      <c r="CX245" s="42"/>
      <c r="CY245" s="42"/>
      <c r="CZ245" s="44"/>
      <c r="DA245" s="43"/>
      <c r="DB245" s="42"/>
      <c r="DC245" s="42"/>
      <c r="DD245" s="42"/>
      <c r="DE245" s="42"/>
      <c r="DF245" s="43"/>
    </row>
    <row r="246" customFormat="false" ht="8.45" hidden="false" customHeight="true" outlineLevel="0" collapsed="false">
      <c r="A246" s="1" t="s">
        <v>582</v>
      </c>
      <c r="B246" s="55" t="n">
        <v>231</v>
      </c>
      <c r="C246" s="36" t="s">
        <v>583</v>
      </c>
      <c r="D246" s="55" t="n">
        <v>139</v>
      </c>
      <c r="E246" s="36" t="s">
        <v>559</v>
      </c>
      <c r="F246" s="36" t="s">
        <v>464</v>
      </c>
      <c r="G246" s="50" t="n">
        <v>1403.79</v>
      </c>
      <c r="H246" s="39" t="n">
        <v>0.01</v>
      </c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5" t="n">
        <v>10.25</v>
      </c>
      <c r="AQ246" s="39" t="n">
        <v>0.73</v>
      </c>
      <c r="AR246" s="39" t="n">
        <v>0.73</v>
      </c>
      <c r="AS246" s="40" t="n">
        <v>513.37</v>
      </c>
      <c r="AT246" s="45" t="n">
        <v>36.57</v>
      </c>
      <c r="AU246" s="45" t="n">
        <v>37.3</v>
      </c>
      <c r="AV246" s="40" t="n">
        <v>373.41</v>
      </c>
      <c r="AW246" s="45" t="n">
        <v>26.6</v>
      </c>
      <c r="AX246" s="45" t="n">
        <v>63.9</v>
      </c>
      <c r="AY246" s="40" t="n">
        <v>153.01</v>
      </c>
      <c r="AZ246" s="45" t="n">
        <v>10.9</v>
      </c>
      <c r="BA246" s="45" t="n">
        <v>74.8</v>
      </c>
      <c r="BB246" s="40" t="n">
        <v>160.17</v>
      </c>
      <c r="BC246" s="45" t="n">
        <v>11.41</v>
      </c>
      <c r="BD246" s="45" t="n">
        <v>86.21</v>
      </c>
      <c r="BE246" s="41"/>
      <c r="BF246" s="41"/>
      <c r="BG246" s="45" t="n">
        <v>86.21</v>
      </c>
      <c r="BH246" s="40" t="n">
        <v>193.58</v>
      </c>
      <c r="BI246" s="45" t="n">
        <v>13.79</v>
      </c>
      <c r="BJ246" s="40" t="n">
        <v>100</v>
      </c>
      <c r="BK246" s="41"/>
      <c r="BL246" s="41"/>
      <c r="BM246" s="40" t="n">
        <v>100</v>
      </c>
      <c r="BN246" s="41"/>
      <c r="BO246" s="41"/>
      <c r="BP246" s="40" t="n">
        <v>100</v>
      </c>
      <c r="BQ246" s="41"/>
      <c r="BR246" s="41"/>
      <c r="BS246" s="40" t="n">
        <v>100</v>
      </c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0"/>
      <c r="CF246" s="41"/>
      <c r="CG246" s="41"/>
      <c r="CH246" s="40"/>
      <c r="CI246" s="41"/>
      <c r="CJ246" s="41"/>
      <c r="CK246" s="40"/>
      <c r="CL246" s="41"/>
      <c r="CM246" s="41"/>
      <c r="CN246" s="40"/>
      <c r="CO246" s="29"/>
      <c r="CP246" s="13"/>
      <c r="CQ246" s="30"/>
      <c r="CR246" s="34"/>
      <c r="CS246" s="32"/>
      <c r="CT246" s="30"/>
      <c r="CU246" s="19"/>
      <c r="CV246" s="19"/>
      <c r="CW246" s="30"/>
      <c r="CX246" s="57"/>
      <c r="CY246" s="13"/>
      <c r="CZ246" s="30"/>
      <c r="DA246" s="34"/>
      <c r="DB246" s="13"/>
      <c r="DC246" s="13"/>
      <c r="DD246" s="13"/>
      <c r="DE246" s="13"/>
      <c r="DF246" s="34"/>
    </row>
    <row r="247" customFormat="false" ht="8.45" hidden="false" customHeight="true" outlineLevel="0" collapsed="false">
      <c r="A247" s="1" t="s">
        <v>584</v>
      </c>
      <c r="B247" s="22" t="n">
        <v>232</v>
      </c>
      <c r="C247" s="21" t="s">
        <v>585</v>
      </c>
      <c r="D247" s="22" t="n">
        <v>139</v>
      </c>
      <c r="E247" s="21" t="s">
        <v>559</v>
      </c>
      <c r="F247" s="21" t="s">
        <v>464</v>
      </c>
      <c r="G247" s="23" t="n">
        <v>215359.37</v>
      </c>
      <c r="H247" s="24" t="n">
        <v>2.19</v>
      </c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27" t="n">
        <v>1509.59</v>
      </c>
      <c r="AQ247" s="24" t="n">
        <v>0.7</v>
      </c>
      <c r="AR247" s="24" t="n">
        <v>0.7</v>
      </c>
      <c r="AS247" s="26" t="n">
        <v>52001.88</v>
      </c>
      <c r="AT247" s="25" t="n">
        <v>24.15</v>
      </c>
      <c r="AU247" s="25" t="n">
        <v>24.85</v>
      </c>
      <c r="AV247" s="26" t="n">
        <v>49337.72</v>
      </c>
      <c r="AW247" s="25" t="n">
        <v>22.91</v>
      </c>
      <c r="AX247" s="25" t="n">
        <v>47.76</v>
      </c>
      <c r="AY247" s="27" t="n">
        <v>6817.63</v>
      </c>
      <c r="AZ247" s="24" t="n">
        <v>3.17</v>
      </c>
      <c r="BA247" s="25" t="n">
        <v>50.92</v>
      </c>
      <c r="BB247" s="26" t="n">
        <v>62267.57</v>
      </c>
      <c r="BC247" s="25" t="n">
        <v>28.91</v>
      </c>
      <c r="BD247" s="25" t="n">
        <v>79.84</v>
      </c>
      <c r="BE247" s="26" t="n">
        <v>31263.75</v>
      </c>
      <c r="BF247" s="25" t="n">
        <v>14.52</v>
      </c>
      <c r="BG247" s="25" t="n">
        <v>94.35</v>
      </c>
      <c r="BH247" s="26" t="n">
        <v>12161.22</v>
      </c>
      <c r="BI247" s="24" t="n">
        <v>5.65</v>
      </c>
      <c r="BJ247" s="28" t="n">
        <v>100</v>
      </c>
      <c r="BK247" s="18"/>
      <c r="BL247" s="18"/>
      <c r="BM247" s="28" t="n">
        <v>100</v>
      </c>
      <c r="BN247" s="18"/>
      <c r="BO247" s="18"/>
      <c r="BP247" s="28" t="n">
        <v>100</v>
      </c>
      <c r="BQ247" s="18"/>
      <c r="BR247" s="18"/>
      <c r="BS247" s="28" t="n">
        <v>100</v>
      </c>
      <c r="BT247" s="18"/>
      <c r="BU247" s="18"/>
      <c r="BV247" s="18"/>
      <c r="BW247" s="18"/>
      <c r="BX247" s="18"/>
      <c r="BY247" s="18"/>
      <c r="BZ247" s="18"/>
      <c r="CA247" s="18"/>
      <c r="CB247" s="18"/>
      <c r="CC247" s="41"/>
      <c r="CD247" s="41"/>
      <c r="CE247" s="40"/>
      <c r="CF247" s="41"/>
      <c r="CG247" s="41"/>
      <c r="CH247" s="40"/>
      <c r="CI247" s="41"/>
      <c r="CJ247" s="41"/>
      <c r="CK247" s="40"/>
      <c r="CL247" s="41"/>
      <c r="CM247" s="41"/>
      <c r="CN247" s="40"/>
      <c r="CO247" s="42"/>
      <c r="CP247" s="42"/>
      <c r="CQ247" s="43"/>
      <c r="CR247" s="44"/>
      <c r="CS247" s="44"/>
      <c r="CT247" s="43"/>
      <c r="CU247" s="44"/>
      <c r="CV247" s="44"/>
      <c r="CW247" s="43"/>
      <c r="CX247" s="42"/>
      <c r="CY247" s="42"/>
      <c r="CZ247" s="44"/>
      <c r="DA247" s="43"/>
      <c r="DB247" s="42"/>
      <c r="DC247" s="42"/>
      <c r="DD247" s="42"/>
      <c r="DE247" s="42"/>
      <c r="DF247" s="43"/>
    </row>
    <row r="248" customFormat="false" ht="8.45" hidden="false" customHeight="true" outlineLevel="0" collapsed="false">
      <c r="A248" s="1" t="s">
        <v>586</v>
      </c>
      <c r="B248" s="55" t="n">
        <v>233</v>
      </c>
      <c r="C248" s="36" t="s">
        <v>587</v>
      </c>
      <c r="D248" s="55" t="n">
        <v>139</v>
      </c>
      <c r="E248" s="36" t="s">
        <v>559</v>
      </c>
      <c r="F248" s="36" t="s">
        <v>464</v>
      </c>
      <c r="G248" s="38" t="n">
        <v>38890.8</v>
      </c>
      <c r="H248" s="39" t="n">
        <v>0.4</v>
      </c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0" t="n">
        <v>657.25</v>
      </c>
      <c r="AQ248" s="39" t="n">
        <v>1.69</v>
      </c>
      <c r="AR248" s="39" t="n">
        <v>1.69</v>
      </c>
      <c r="AS248" s="38" t="n">
        <v>16147.46</v>
      </c>
      <c r="AT248" s="45" t="n">
        <v>41.52</v>
      </c>
      <c r="AU248" s="45" t="n">
        <v>43.21</v>
      </c>
      <c r="AV248" s="50" t="n">
        <v>7012.01</v>
      </c>
      <c r="AW248" s="45" t="n">
        <v>18.03</v>
      </c>
      <c r="AX248" s="45" t="n">
        <v>61.24</v>
      </c>
      <c r="AY248" s="50" t="n">
        <v>2722.36</v>
      </c>
      <c r="AZ248" s="39" t="n">
        <v>7</v>
      </c>
      <c r="BA248" s="45" t="n">
        <v>68.24</v>
      </c>
      <c r="BB248" s="50" t="n">
        <v>6646.44</v>
      </c>
      <c r="BC248" s="45" t="n">
        <v>17.09</v>
      </c>
      <c r="BD248" s="45" t="n">
        <v>85.33</v>
      </c>
      <c r="BE248" s="50" t="n">
        <v>2201.22</v>
      </c>
      <c r="BF248" s="39" t="n">
        <v>5.66</v>
      </c>
      <c r="BG248" s="45" t="n">
        <v>90.99</v>
      </c>
      <c r="BH248" s="50" t="n">
        <v>3504.06</v>
      </c>
      <c r="BI248" s="39" t="n">
        <v>9.01</v>
      </c>
      <c r="BJ248" s="40" t="n">
        <v>100</v>
      </c>
      <c r="BK248" s="41"/>
      <c r="BL248" s="41"/>
      <c r="BM248" s="40" t="n">
        <v>100</v>
      </c>
      <c r="BN248" s="41"/>
      <c r="BO248" s="41"/>
      <c r="BP248" s="40" t="n">
        <v>100</v>
      </c>
      <c r="BQ248" s="41"/>
      <c r="BR248" s="41"/>
      <c r="BS248" s="40" t="n">
        <v>100</v>
      </c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0"/>
      <c r="CF248" s="41"/>
      <c r="CG248" s="41"/>
      <c r="CH248" s="40"/>
      <c r="CI248" s="41"/>
      <c r="CJ248" s="41"/>
      <c r="CK248" s="40"/>
      <c r="CL248" s="41"/>
      <c r="CM248" s="41"/>
      <c r="CN248" s="40"/>
      <c r="CO248" s="58"/>
      <c r="CP248" s="42"/>
      <c r="CQ248" s="47"/>
      <c r="CR248" s="43"/>
      <c r="CS248" s="47"/>
      <c r="CT248" s="43"/>
      <c r="CU248" s="44"/>
      <c r="CV248" s="44"/>
      <c r="CW248" s="43"/>
      <c r="CX248" s="42"/>
      <c r="CY248" s="42"/>
      <c r="CZ248" s="44"/>
      <c r="DA248" s="43"/>
      <c r="DB248" s="42"/>
      <c r="DC248" s="42"/>
      <c r="DD248" s="42"/>
      <c r="DE248" s="42"/>
      <c r="DF248" s="43"/>
    </row>
    <row r="249" customFormat="false" ht="8.45" hidden="false" customHeight="true" outlineLevel="0" collapsed="false">
      <c r="A249" s="1" t="s">
        <v>588</v>
      </c>
      <c r="B249" s="55" t="n">
        <v>234</v>
      </c>
      <c r="C249" s="36" t="s">
        <v>589</v>
      </c>
      <c r="D249" s="55" t="n">
        <v>116</v>
      </c>
      <c r="E249" s="36" t="s">
        <v>280</v>
      </c>
      <c r="F249" s="36" t="s">
        <v>464</v>
      </c>
      <c r="G249" s="38" t="n">
        <v>50691.41</v>
      </c>
      <c r="H249" s="39" t="n">
        <v>0.52</v>
      </c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50" t="n">
        <v>4577.43</v>
      </c>
      <c r="AT249" s="39" t="n">
        <v>9.03</v>
      </c>
      <c r="AU249" s="39" t="n">
        <v>9.03</v>
      </c>
      <c r="AV249" s="38" t="n">
        <v>11851.65</v>
      </c>
      <c r="AW249" s="45" t="n">
        <v>23.38</v>
      </c>
      <c r="AX249" s="45" t="n">
        <v>32.41</v>
      </c>
      <c r="AY249" s="41"/>
      <c r="AZ249" s="41"/>
      <c r="BA249" s="45" t="n">
        <v>32.41</v>
      </c>
      <c r="BB249" s="38" t="n">
        <v>21477.95</v>
      </c>
      <c r="BC249" s="45" t="n">
        <v>42.37</v>
      </c>
      <c r="BD249" s="45" t="n">
        <v>74.78</v>
      </c>
      <c r="BE249" s="38" t="n">
        <v>12105.11</v>
      </c>
      <c r="BF249" s="45" t="n">
        <v>23.88</v>
      </c>
      <c r="BG249" s="45" t="n">
        <v>98.66</v>
      </c>
      <c r="BH249" s="40" t="n">
        <v>679.26</v>
      </c>
      <c r="BI249" s="39" t="n">
        <v>1.34</v>
      </c>
      <c r="BJ249" s="40" t="n">
        <v>100</v>
      </c>
      <c r="BK249" s="41"/>
      <c r="BL249" s="41"/>
      <c r="BM249" s="40" t="n">
        <v>100</v>
      </c>
      <c r="BN249" s="41"/>
      <c r="BO249" s="41"/>
      <c r="BP249" s="40" t="n">
        <v>100</v>
      </c>
      <c r="BQ249" s="41"/>
      <c r="BR249" s="41"/>
      <c r="BS249" s="40" t="n">
        <v>100</v>
      </c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0"/>
      <c r="CF249" s="41"/>
      <c r="CG249" s="41"/>
      <c r="CH249" s="40"/>
      <c r="CI249" s="41"/>
      <c r="CJ249" s="41"/>
      <c r="CK249" s="40"/>
      <c r="CL249" s="41"/>
      <c r="CM249" s="41"/>
      <c r="CN249" s="40"/>
      <c r="CO249" s="42"/>
      <c r="CP249" s="42"/>
      <c r="CQ249" s="44"/>
      <c r="CR249" s="44"/>
      <c r="CS249" s="44"/>
      <c r="CT249" s="44"/>
      <c r="CU249" s="44"/>
      <c r="CV249" s="44"/>
      <c r="CW249" s="44"/>
      <c r="CX249" s="62"/>
      <c r="CY249" s="42"/>
      <c r="CZ249" s="43"/>
      <c r="DA249" s="43"/>
      <c r="DB249" s="42"/>
      <c r="DC249" s="42"/>
      <c r="DD249" s="42"/>
      <c r="DE249" s="42"/>
      <c r="DF249" s="43"/>
    </row>
    <row r="250" customFormat="false" ht="8.45" hidden="false" customHeight="true" outlineLevel="0" collapsed="false">
      <c r="A250" s="1" t="s">
        <v>590</v>
      </c>
      <c r="B250" s="55" t="n">
        <v>235</v>
      </c>
      <c r="C250" s="36" t="s">
        <v>591</v>
      </c>
      <c r="D250" s="55" t="n">
        <v>139</v>
      </c>
      <c r="E250" s="36" t="s">
        <v>559</v>
      </c>
      <c r="F250" s="36" t="s">
        <v>464</v>
      </c>
      <c r="G250" s="38" t="n">
        <v>96354.18</v>
      </c>
      <c r="H250" s="39" t="n">
        <v>0.98</v>
      </c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0" t="n">
        <v>790.1</v>
      </c>
      <c r="AQ250" s="39" t="n">
        <v>0.82</v>
      </c>
      <c r="AR250" s="39" t="n">
        <v>0.82</v>
      </c>
      <c r="AS250" s="38" t="n">
        <v>24011.46</v>
      </c>
      <c r="AT250" s="45" t="n">
        <v>24.92</v>
      </c>
      <c r="AU250" s="45" t="n">
        <v>25.74</v>
      </c>
      <c r="AV250" s="38" t="n">
        <v>20003.13</v>
      </c>
      <c r="AW250" s="45" t="n">
        <v>20.76</v>
      </c>
      <c r="AX250" s="45" t="n">
        <v>46.5</v>
      </c>
      <c r="AY250" s="50" t="n">
        <v>3304.95</v>
      </c>
      <c r="AZ250" s="39" t="n">
        <v>3.43</v>
      </c>
      <c r="BA250" s="45" t="n">
        <v>49.93</v>
      </c>
      <c r="BB250" s="38" t="n">
        <v>28906.25</v>
      </c>
      <c r="BC250" s="45" t="n">
        <v>30</v>
      </c>
      <c r="BD250" s="45" t="n">
        <v>79.93</v>
      </c>
      <c r="BE250" s="38" t="n">
        <v>14424.22</v>
      </c>
      <c r="BF250" s="45" t="n">
        <v>14.97</v>
      </c>
      <c r="BG250" s="45" t="n">
        <v>94.9</v>
      </c>
      <c r="BH250" s="50" t="n">
        <v>4914.06</v>
      </c>
      <c r="BI250" s="39" t="n">
        <v>5.1</v>
      </c>
      <c r="BJ250" s="40" t="n">
        <v>100</v>
      </c>
      <c r="BK250" s="41"/>
      <c r="BL250" s="41"/>
      <c r="BM250" s="40" t="n">
        <v>100</v>
      </c>
      <c r="BN250" s="41"/>
      <c r="BO250" s="41"/>
      <c r="BP250" s="40" t="n">
        <v>100</v>
      </c>
      <c r="BQ250" s="41"/>
      <c r="BR250" s="41"/>
      <c r="BS250" s="40" t="n">
        <v>100</v>
      </c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0"/>
      <c r="CF250" s="41"/>
      <c r="CG250" s="41"/>
      <c r="CH250" s="40"/>
      <c r="CI250" s="41"/>
      <c r="CJ250" s="41"/>
      <c r="CK250" s="40"/>
      <c r="CL250" s="41"/>
      <c r="CM250" s="41"/>
      <c r="CN250" s="40"/>
      <c r="CO250" s="13"/>
      <c r="CP250" s="13"/>
      <c r="CQ250" s="19"/>
      <c r="CR250" s="19"/>
      <c r="CS250" s="19"/>
      <c r="CT250" s="19"/>
      <c r="CU250" s="31"/>
      <c r="CV250" s="34"/>
      <c r="CW250" s="34"/>
      <c r="CX250" s="13"/>
      <c r="CY250" s="13"/>
      <c r="CZ250" s="19"/>
      <c r="DA250" s="34"/>
      <c r="DB250" s="13"/>
      <c r="DC250" s="13"/>
      <c r="DD250" s="13"/>
      <c r="DE250" s="13"/>
      <c r="DF250" s="34"/>
    </row>
    <row r="251" customFormat="false" ht="8.45" hidden="false" customHeight="true" outlineLevel="0" collapsed="false">
      <c r="A251" s="1" t="s">
        <v>592</v>
      </c>
      <c r="B251" s="55" t="n">
        <v>236</v>
      </c>
      <c r="C251" s="36" t="s">
        <v>593</v>
      </c>
      <c r="D251" s="55" t="n">
        <v>139</v>
      </c>
      <c r="E251" s="36" t="s">
        <v>559</v>
      </c>
      <c r="F251" s="36" t="s">
        <v>464</v>
      </c>
      <c r="G251" s="50" t="n">
        <v>6796.6</v>
      </c>
      <c r="H251" s="39" t="n">
        <v>0.07</v>
      </c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5" t="n">
        <v>27.87</v>
      </c>
      <c r="AQ251" s="39" t="n">
        <v>0.41</v>
      </c>
      <c r="AR251" s="39" t="n">
        <v>0.41</v>
      </c>
      <c r="AS251" s="50" t="n">
        <v>1476.22</v>
      </c>
      <c r="AT251" s="45" t="n">
        <v>21.72</v>
      </c>
      <c r="AU251" s="45" t="n">
        <v>22.13</v>
      </c>
      <c r="AV251" s="40" t="n">
        <v>929.1</v>
      </c>
      <c r="AW251" s="45" t="n">
        <v>13.67</v>
      </c>
      <c r="AX251" s="45" t="n">
        <v>35.8</v>
      </c>
      <c r="AY251" s="40" t="n">
        <v>351.38</v>
      </c>
      <c r="AZ251" s="39" t="n">
        <v>5.17</v>
      </c>
      <c r="BA251" s="45" t="n">
        <v>40.97</v>
      </c>
      <c r="BB251" s="50" t="n">
        <v>2163.36</v>
      </c>
      <c r="BC251" s="45" t="n">
        <v>31.83</v>
      </c>
      <c r="BD251" s="45" t="n">
        <v>72.8</v>
      </c>
      <c r="BE251" s="40" t="n">
        <v>695.97</v>
      </c>
      <c r="BF251" s="45" t="n">
        <v>10.24</v>
      </c>
      <c r="BG251" s="45" t="n">
        <v>83.04</v>
      </c>
      <c r="BH251" s="50" t="n">
        <v>1152.7</v>
      </c>
      <c r="BI251" s="45" t="n">
        <v>16.96</v>
      </c>
      <c r="BJ251" s="40" t="n">
        <v>100</v>
      </c>
      <c r="BK251" s="41"/>
      <c r="BL251" s="41"/>
      <c r="BM251" s="40" t="n">
        <v>100</v>
      </c>
      <c r="BN251" s="41"/>
      <c r="BO251" s="41"/>
      <c r="BP251" s="40" t="n">
        <v>100</v>
      </c>
      <c r="BQ251" s="41"/>
      <c r="BR251" s="41"/>
      <c r="BS251" s="40" t="n">
        <v>100</v>
      </c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0"/>
      <c r="CF251" s="41"/>
      <c r="CG251" s="41"/>
      <c r="CH251" s="40"/>
      <c r="CI251" s="41"/>
      <c r="CJ251" s="41"/>
      <c r="CK251" s="40"/>
      <c r="CL251" s="41"/>
      <c r="CM251" s="41"/>
      <c r="CN251" s="40"/>
      <c r="CO251" s="42"/>
      <c r="CP251" s="42"/>
      <c r="CQ251" s="44"/>
      <c r="CR251" s="44"/>
      <c r="CS251" s="44"/>
      <c r="CT251" s="44"/>
      <c r="CU251" s="43"/>
      <c r="CV251" s="43"/>
      <c r="CW251" s="43"/>
      <c r="CX251" s="42"/>
      <c r="CY251" s="42"/>
      <c r="CZ251" s="44"/>
      <c r="DA251" s="43"/>
      <c r="DB251" s="42"/>
      <c r="DC251" s="42"/>
      <c r="DD251" s="42"/>
      <c r="DE251" s="42"/>
      <c r="DF251" s="43"/>
    </row>
    <row r="252" customFormat="false" ht="8.45" hidden="false" customHeight="true" outlineLevel="0" collapsed="false">
      <c r="A252" s="1" t="s">
        <v>594</v>
      </c>
      <c r="B252" s="55" t="n">
        <v>237</v>
      </c>
      <c r="C252" s="36" t="s">
        <v>595</v>
      </c>
      <c r="D252" s="55" t="n">
        <v>116</v>
      </c>
      <c r="E252" s="36" t="s">
        <v>280</v>
      </c>
      <c r="F252" s="36" t="s">
        <v>464</v>
      </c>
      <c r="G252" s="50" t="n">
        <v>7005.71</v>
      </c>
      <c r="H252" s="39" t="n">
        <v>0.07</v>
      </c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50" t="n">
        <v>1262.43</v>
      </c>
      <c r="AT252" s="45" t="n">
        <v>18.02</v>
      </c>
      <c r="AU252" s="45" t="n">
        <v>18.02</v>
      </c>
      <c r="AV252" s="50" t="n">
        <v>3794.99</v>
      </c>
      <c r="AW252" s="45" t="n">
        <v>54.17</v>
      </c>
      <c r="AX252" s="45" t="n">
        <v>72.19</v>
      </c>
      <c r="AY252" s="41"/>
      <c r="AZ252" s="41"/>
      <c r="BA252" s="45" t="n">
        <v>72.19</v>
      </c>
      <c r="BB252" s="50" t="n">
        <v>1167.85</v>
      </c>
      <c r="BC252" s="45" t="n">
        <v>16.67</v>
      </c>
      <c r="BD252" s="45" t="n">
        <v>88.86</v>
      </c>
      <c r="BE252" s="40" t="n">
        <v>623.51</v>
      </c>
      <c r="BF252" s="39" t="n">
        <v>8.9</v>
      </c>
      <c r="BG252" s="45" t="n">
        <v>97.76</v>
      </c>
      <c r="BH252" s="40" t="n">
        <v>156.93</v>
      </c>
      <c r="BI252" s="39" t="n">
        <v>2.24</v>
      </c>
      <c r="BJ252" s="40" t="n">
        <v>100</v>
      </c>
      <c r="BK252" s="41"/>
      <c r="BL252" s="41"/>
      <c r="BM252" s="40" t="n">
        <v>100</v>
      </c>
      <c r="BN252" s="41"/>
      <c r="BO252" s="41"/>
      <c r="BP252" s="40" t="n">
        <v>100</v>
      </c>
      <c r="BQ252" s="41"/>
      <c r="BR252" s="41"/>
      <c r="BS252" s="40" t="n">
        <v>100</v>
      </c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0"/>
      <c r="CF252" s="41"/>
      <c r="CG252" s="41"/>
      <c r="CH252" s="40"/>
      <c r="CI252" s="41"/>
      <c r="CJ252" s="41"/>
      <c r="CK252" s="40"/>
      <c r="CL252" s="41"/>
      <c r="CM252" s="41"/>
      <c r="CN252" s="40"/>
      <c r="CO252" s="42"/>
      <c r="CP252" s="42"/>
      <c r="CQ252" s="44"/>
      <c r="CR252" s="44"/>
      <c r="CS252" s="44"/>
      <c r="CT252" s="44"/>
      <c r="CU252" s="43"/>
      <c r="CV252" s="43"/>
      <c r="CW252" s="43"/>
      <c r="CX252" s="42"/>
      <c r="CY252" s="42"/>
      <c r="CZ252" s="44"/>
      <c r="DA252" s="43"/>
      <c r="DB252" s="42"/>
      <c r="DC252" s="42"/>
      <c r="DD252" s="42"/>
      <c r="DE252" s="42"/>
      <c r="DF252" s="43"/>
    </row>
    <row r="253" customFormat="false" ht="8.45" hidden="false" customHeight="true" outlineLevel="0" collapsed="false">
      <c r="A253" s="1" t="s">
        <v>596</v>
      </c>
      <c r="B253" s="55" t="n">
        <v>238</v>
      </c>
      <c r="C253" s="36" t="s">
        <v>597</v>
      </c>
      <c r="D253" s="55" t="n">
        <v>139</v>
      </c>
      <c r="E253" s="36" t="s">
        <v>559</v>
      </c>
      <c r="F253" s="36" t="s">
        <v>464</v>
      </c>
      <c r="G253" s="38" t="n">
        <v>15620.67</v>
      </c>
      <c r="H253" s="39" t="n">
        <v>0.16</v>
      </c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5" t="n">
        <v>34.37</v>
      </c>
      <c r="AQ253" s="39" t="n">
        <v>0.22</v>
      </c>
      <c r="AR253" s="39" t="n">
        <v>0.22</v>
      </c>
      <c r="AS253" s="50" t="n">
        <v>4526.87</v>
      </c>
      <c r="AT253" s="45" t="n">
        <v>28.98</v>
      </c>
      <c r="AU253" s="45" t="n">
        <v>29.2</v>
      </c>
      <c r="AV253" s="50" t="n">
        <v>5746.84</v>
      </c>
      <c r="AW253" s="45" t="n">
        <v>36.79</v>
      </c>
      <c r="AX253" s="45" t="n">
        <v>65.99</v>
      </c>
      <c r="AY253" s="40" t="n">
        <v>438.94</v>
      </c>
      <c r="AZ253" s="39" t="n">
        <v>2.81</v>
      </c>
      <c r="BA253" s="45" t="n">
        <v>68.8</v>
      </c>
      <c r="BB253" s="50" t="n">
        <v>1905.72</v>
      </c>
      <c r="BC253" s="45" t="n">
        <v>12.2</v>
      </c>
      <c r="BD253" s="45" t="n">
        <v>81</v>
      </c>
      <c r="BE253" s="50" t="n">
        <v>1213.73</v>
      </c>
      <c r="BF253" s="39" t="n">
        <v>7.77</v>
      </c>
      <c r="BG253" s="45" t="n">
        <v>88.77</v>
      </c>
      <c r="BH253" s="50" t="n">
        <v>1754.2</v>
      </c>
      <c r="BI253" s="45" t="n">
        <v>11.23</v>
      </c>
      <c r="BJ253" s="40" t="n">
        <v>100</v>
      </c>
      <c r="BK253" s="41"/>
      <c r="BL253" s="41"/>
      <c r="BM253" s="40" t="n">
        <v>100</v>
      </c>
      <c r="BN253" s="41"/>
      <c r="BO253" s="41"/>
      <c r="BP253" s="40" t="n">
        <v>100</v>
      </c>
      <c r="BQ253" s="41"/>
      <c r="BR253" s="41"/>
      <c r="BS253" s="40" t="n">
        <v>100</v>
      </c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0"/>
      <c r="CF253" s="41"/>
      <c r="CG253" s="41"/>
      <c r="CH253" s="40"/>
      <c r="CI253" s="41"/>
      <c r="CJ253" s="41"/>
      <c r="CK253" s="40"/>
      <c r="CL253" s="41"/>
      <c r="CM253" s="41"/>
      <c r="CN253" s="40"/>
      <c r="CO253" s="42"/>
      <c r="CP253" s="42"/>
      <c r="CQ253" s="44"/>
      <c r="CR253" s="44"/>
      <c r="CS253" s="44"/>
      <c r="CT253" s="44"/>
      <c r="CU253" s="43"/>
      <c r="CV253" s="43"/>
      <c r="CW253" s="43"/>
      <c r="CX253" s="42"/>
      <c r="CY253" s="42"/>
      <c r="CZ253" s="44"/>
      <c r="DA253" s="43"/>
      <c r="DB253" s="42"/>
      <c r="DC253" s="42"/>
      <c r="DD253" s="42"/>
      <c r="DE253" s="42"/>
      <c r="DF253" s="43"/>
    </row>
    <row r="254" customFormat="false" ht="8.45" hidden="false" customHeight="true" outlineLevel="0" collapsed="false">
      <c r="A254" s="1" t="s">
        <v>598</v>
      </c>
      <c r="B254" s="22" t="n">
        <v>239</v>
      </c>
      <c r="C254" s="21" t="s">
        <v>599</v>
      </c>
      <c r="D254" s="22" t="n">
        <v>149</v>
      </c>
      <c r="E254" s="21" t="s">
        <v>559</v>
      </c>
      <c r="F254" s="21" t="s">
        <v>277</v>
      </c>
      <c r="G254" s="26" t="n">
        <v>79295.47</v>
      </c>
      <c r="H254" s="24" t="n">
        <v>0.81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27" t="n">
        <v>2642.4</v>
      </c>
      <c r="AQ254" s="24" t="n">
        <v>3.33</v>
      </c>
      <c r="AR254" s="24" t="n">
        <v>3.33</v>
      </c>
      <c r="AS254" s="26" t="n">
        <v>24224.47</v>
      </c>
      <c r="AT254" s="25" t="n">
        <v>30.55</v>
      </c>
      <c r="AU254" s="25" t="n">
        <v>33.88</v>
      </c>
      <c r="AV254" s="26" t="n">
        <v>23393.57</v>
      </c>
      <c r="AW254" s="25" t="n">
        <v>29.5</v>
      </c>
      <c r="AX254" s="25" t="n">
        <v>63.38</v>
      </c>
      <c r="AY254" s="27" t="n">
        <v>3915.69</v>
      </c>
      <c r="AZ254" s="24" t="n">
        <v>4.94</v>
      </c>
      <c r="BA254" s="25" t="n">
        <v>68.32</v>
      </c>
      <c r="BB254" s="27" t="n">
        <v>6823.8</v>
      </c>
      <c r="BC254" s="24" t="n">
        <v>8.61</v>
      </c>
      <c r="BD254" s="25" t="n">
        <v>76.93</v>
      </c>
      <c r="BE254" s="27" t="n">
        <v>6139.04</v>
      </c>
      <c r="BF254" s="24" t="n">
        <v>7.74</v>
      </c>
      <c r="BG254" s="25" t="n">
        <v>84.67</v>
      </c>
      <c r="BH254" s="26" t="n">
        <v>12156.5</v>
      </c>
      <c r="BI254" s="25" t="n">
        <v>15.33</v>
      </c>
      <c r="BJ254" s="28" t="n">
        <v>100</v>
      </c>
      <c r="BK254" s="18"/>
      <c r="BL254" s="18"/>
      <c r="BM254" s="28" t="n">
        <v>100</v>
      </c>
      <c r="BN254" s="18"/>
      <c r="BO254" s="18"/>
      <c r="BP254" s="28" t="n">
        <v>100</v>
      </c>
      <c r="BQ254" s="18"/>
      <c r="BR254" s="18"/>
      <c r="BS254" s="28" t="n">
        <v>100</v>
      </c>
      <c r="BT254" s="18"/>
      <c r="BU254" s="18"/>
      <c r="BV254" s="18"/>
      <c r="BW254" s="18"/>
      <c r="BX254" s="18"/>
      <c r="BY254" s="18"/>
      <c r="BZ254" s="18"/>
      <c r="CA254" s="18"/>
      <c r="CB254" s="18"/>
      <c r="CC254" s="41"/>
      <c r="CD254" s="41"/>
      <c r="CE254" s="40"/>
      <c r="CF254" s="41"/>
      <c r="CG254" s="41"/>
      <c r="CH254" s="40"/>
      <c r="CI254" s="41"/>
      <c r="CJ254" s="41"/>
      <c r="CK254" s="40"/>
      <c r="CL254" s="41"/>
      <c r="CM254" s="41"/>
      <c r="CN254" s="40"/>
      <c r="CO254" s="42"/>
      <c r="CP254" s="42"/>
      <c r="CQ254" s="44"/>
      <c r="CR254" s="44"/>
      <c r="CS254" s="44"/>
      <c r="CT254" s="44"/>
      <c r="CU254" s="43"/>
      <c r="CV254" s="43"/>
      <c r="CW254" s="43"/>
      <c r="CX254" s="42"/>
      <c r="CY254" s="42"/>
      <c r="CZ254" s="44"/>
      <c r="DA254" s="43"/>
      <c r="DB254" s="42"/>
      <c r="DC254" s="42"/>
      <c r="DD254" s="42"/>
      <c r="DE254" s="42"/>
      <c r="DF254" s="43"/>
    </row>
    <row r="255" customFormat="false" ht="8.45" hidden="false" customHeight="true" outlineLevel="0" collapsed="false">
      <c r="A255" s="1" t="s">
        <v>600</v>
      </c>
      <c r="B255" s="55" t="n">
        <v>240</v>
      </c>
      <c r="C255" s="36" t="s">
        <v>601</v>
      </c>
      <c r="D255" s="55" t="n">
        <v>139</v>
      </c>
      <c r="E255" s="36" t="s">
        <v>559</v>
      </c>
      <c r="F255" s="36" t="s">
        <v>464</v>
      </c>
      <c r="G255" s="38" t="n">
        <v>23763.29</v>
      </c>
      <c r="H255" s="39" t="n">
        <v>0.24</v>
      </c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50" t="n">
        <v>1252.33</v>
      </c>
      <c r="AQ255" s="39" t="n">
        <v>5.27</v>
      </c>
      <c r="AR255" s="39" t="n">
        <v>5.27</v>
      </c>
      <c r="AS255" s="50" t="n">
        <v>7269.19</v>
      </c>
      <c r="AT255" s="45" t="n">
        <v>30.59</v>
      </c>
      <c r="AU255" s="45" t="n">
        <v>35.86</v>
      </c>
      <c r="AV255" s="50" t="n">
        <v>8604.69</v>
      </c>
      <c r="AW255" s="45" t="n">
        <v>36.21</v>
      </c>
      <c r="AX255" s="45" t="n">
        <v>72.07</v>
      </c>
      <c r="AY255" s="50" t="n">
        <v>2133.94</v>
      </c>
      <c r="AZ255" s="39" t="n">
        <v>8.98</v>
      </c>
      <c r="BA255" s="45" t="n">
        <v>81.05</v>
      </c>
      <c r="BB255" s="50" t="n">
        <v>2297.91</v>
      </c>
      <c r="BC255" s="39" t="n">
        <v>9.67</v>
      </c>
      <c r="BD255" s="45" t="n">
        <v>90.72</v>
      </c>
      <c r="BE255" s="50" t="n">
        <v>1040.83</v>
      </c>
      <c r="BF255" s="39" t="n">
        <v>4.38</v>
      </c>
      <c r="BG255" s="45" t="n">
        <v>95.1</v>
      </c>
      <c r="BH255" s="50" t="n">
        <v>1164.4</v>
      </c>
      <c r="BI255" s="39" t="n">
        <v>4.9</v>
      </c>
      <c r="BJ255" s="40" t="n">
        <v>100</v>
      </c>
      <c r="BK255" s="41"/>
      <c r="BL255" s="41"/>
      <c r="BM255" s="40" t="n">
        <v>100</v>
      </c>
      <c r="BN255" s="41"/>
      <c r="BO255" s="41"/>
      <c r="BP255" s="40" t="n">
        <v>100</v>
      </c>
      <c r="BQ255" s="41"/>
      <c r="BR255" s="41"/>
      <c r="BS255" s="40" t="n">
        <v>100</v>
      </c>
      <c r="BT255" s="41"/>
      <c r="BU255" s="41"/>
      <c r="BV255" s="41"/>
      <c r="BW255" s="41"/>
      <c r="BX255" s="41"/>
      <c r="BY255" s="41"/>
      <c r="BZ255" s="41"/>
      <c r="CA255" s="41"/>
      <c r="CB255" s="41"/>
      <c r="CC255" s="26"/>
      <c r="CD255" s="25"/>
      <c r="CE255" s="28"/>
      <c r="CF255" s="18"/>
      <c r="CG255" s="18"/>
      <c r="CH255" s="28"/>
      <c r="CI255" s="18"/>
      <c r="CJ255" s="18"/>
      <c r="CK255" s="28"/>
      <c r="CL255" s="18"/>
      <c r="CM255" s="18"/>
      <c r="CN255" s="28"/>
      <c r="CO255" s="42"/>
      <c r="CP255" s="42"/>
      <c r="CQ255" s="44"/>
      <c r="CR255" s="44"/>
      <c r="CS255" s="44"/>
      <c r="CT255" s="44"/>
      <c r="CU255" s="51"/>
      <c r="CV255" s="43"/>
      <c r="CW255" s="43"/>
      <c r="CX255" s="42"/>
      <c r="CY255" s="42"/>
      <c r="CZ255" s="44"/>
      <c r="DA255" s="43"/>
      <c r="DB255" s="42"/>
      <c r="DC255" s="42"/>
      <c r="DD255" s="42"/>
      <c r="DE255" s="42"/>
      <c r="DF255" s="43"/>
    </row>
    <row r="256" customFormat="false" ht="8.45" hidden="false" customHeight="true" outlineLevel="0" collapsed="false">
      <c r="A256" s="1" t="s">
        <v>602</v>
      </c>
      <c r="B256" s="55" t="n">
        <v>241</v>
      </c>
      <c r="C256" s="36" t="s">
        <v>603</v>
      </c>
      <c r="D256" s="55" t="n">
        <v>126</v>
      </c>
      <c r="E256" s="36" t="s">
        <v>280</v>
      </c>
      <c r="F256" s="36" t="s">
        <v>277</v>
      </c>
      <c r="G256" s="50" t="n">
        <v>3911.28</v>
      </c>
      <c r="H256" s="39" t="n">
        <v>0.04</v>
      </c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50" t="n">
        <v>1928.26</v>
      </c>
      <c r="AT256" s="45" t="n">
        <v>49.3</v>
      </c>
      <c r="AU256" s="45" t="n">
        <v>49.3</v>
      </c>
      <c r="AV256" s="40" t="n">
        <v>758.4</v>
      </c>
      <c r="AW256" s="45" t="n">
        <v>19.39</v>
      </c>
      <c r="AX256" s="45" t="n">
        <v>68.69</v>
      </c>
      <c r="AY256" s="40" t="n">
        <v>332.85</v>
      </c>
      <c r="AZ256" s="39" t="n">
        <v>8.51</v>
      </c>
      <c r="BA256" s="45" t="n">
        <v>77.2</v>
      </c>
      <c r="BB256" s="40" t="n">
        <v>348.5</v>
      </c>
      <c r="BC256" s="39" t="n">
        <v>8.91</v>
      </c>
      <c r="BD256" s="45" t="n">
        <v>86.11</v>
      </c>
      <c r="BE256" s="40" t="n">
        <v>435.72</v>
      </c>
      <c r="BF256" s="45" t="n">
        <v>11.14</v>
      </c>
      <c r="BG256" s="45" t="n">
        <v>97.25</v>
      </c>
      <c r="BH256" s="40" t="n">
        <v>107.56</v>
      </c>
      <c r="BI256" s="39" t="n">
        <v>2.75</v>
      </c>
      <c r="BJ256" s="40" t="n">
        <v>100</v>
      </c>
      <c r="BK256" s="41"/>
      <c r="BL256" s="41"/>
      <c r="BM256" s="40" t="n">
        <v>100</v>
      </c>
      <c r="BN256" s="41"/>
      <c r="BO256" s="41"/>
      <c r="BP256" s="40" t="n">
        <v>100</v>
      </c>
      <c r="BQ256" s="41"/>
      <c r="BR256" s="41"/>
      <c r="BS256" s="40" t="n">
        <v>100</v>
      </c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0"/>
      <c r="CF256" s="41"/>
      <c r="CG256" s="41"/>
      <c r="CH256" s="40"/>
      <c r="CI256" s="41"/>
      <c r="CJ256" s="41"/>
      <c r="CK256" s="40"/>
      <c r="CL256" s="41"/>
      <c r="CM256" s="41"/>
      <c r="CN256" s="40"/>
      <c r="CO256" s="29"/>
      <c r="CP256" s="13"/>
      <c r="CQ256" s="30"/>
      <c r="CR256" s="56"/>
      <c r="CS256" s="30"/>
      <c r="CT256" s="34"/>
      <c r="CU256" s="19"/>
      <c r="CV256" s="19"/>
      <c r="CW256" s="34"/>
      <c r="CX256" s="13"/>
      <c r="CY256" s="13"/>
      <c r="CZ256" s="19"/>
      <c r="DA256" s="34"/>
      <c r="DB256" s="13"/>
      <c r="DC256" s="13"/>
      <c r="DD256" s="13"/>
      <c r="DE256" s="13"/>
      <c r="DF256" s="34"/>
    </row>
    <row r="257" customFormat="false" ht="8.45" hidden="false" customHeight="true" outlineLevel="0" collapsed="false">
      <c r="A257" s="1" t="s">
        <v>604</v>
      </c>
      <c r="B257" s="55" t="n">
        <v>242</v>
      </c>
      <c r="C257" s="36" t="s">
        <v>605</v>
      </c>
      <c r="D257" s="55" t="n">
        <v>139</v>
      </c>
      <c r="E257" s="36" t="s">
        <v>559</v>
      </c>
      <c r="F257" s="36" t="s">
        <v>464</v>
      </c>
      <c r="G257" s="50" t="n">
        <v>1813.47</v>
      </c>
      <c r="H257" s="39" t="n">
        <v>0.02</v>
      </c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0" t="n">
        <v>154.51</v>
      </c>
      <c r="AQ257" s="39" t="n">
        <v>8.52</v>
      </c>
      <c r="AR257" s="39" t="n">
        <v>8.52</v>
      </c>
      <c r="AS257" s="40" t="n">
        <v>662.82</v>
      </c>
      <c r="AT257" s="45" t="n">
        <v>36.55</v>
      </c>
      <c r="AU257" s="45" t="n">
        <v>45.07</v>
      </c>
      <c r="AV257" s="40" t="n">
        <v>568.34</v>
      </c>
      <c r="AW257" s="45" t="n">
        <v>31.34</v>
      </c>
      <c r="AX257" s="45" t="n">
        <v>76.41</v>
      </c>
      <c r="AY257" s="40" t="n">
        <v>137.46</v>
      </c>
      <c r="AZ257" s="39" t="n">
        <v>7.58</v>
      </c>
      <c r="BA257" s="45" t="n">
        <v>83.99</v>
      </c>
      <c r="BB257" s="40" t="n">
        <v>148.16</v>
      </c>
      <c r="BC257" s="39" t="n">
        <v>8.17</v>
      </c>
      <c r="BD257" s="45" t="n">
        <v>92.16</v>
      </c>
      <c r="BE257" s="45" t="n">
        <v>67.1</v>
      </c>
      <c r="BF257" s="39" t="n">
        <v>3.7</v>
      </c>
      <c r="BG257" s="45" t="n">
        <v>95.86</v>
      </c>
      <c r="BH257" s="45" t="n">
        <v>75.08</v>
      </c>
      <c r="BI257" s="39" t="n">
        <v>4.14</v>
      </c>
      <c r="BJ257" s="40" t="n">
        <v>100</v>
      </c>
      <c r="BK257" s="41"/>
      <c r="BL257" s="41"/>
      <c r="BM257" s="40" t="n">
        <v>100</v>
      </c>
      <c r="BN257" s="41"/>
      <c r="BO257" s="41"/>
      <c r="BP257" s="40" t="n">
        <v>100</v>
      </c>
      <c r="BQ257" s="41"/>
      <c r="BR257" s="41"/>
      <c r="BS257" s="40" t="n">
        <v>100</v>
      </c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0"/>
      <c r="CF257" s="41"/>
      <c r="CG257" s="41"/>
      <c r="CH257" s="40"/>
      <c r="CI257" s="41"/>
      <c r="CJ257" s="41"/>
      <c r="CK257" s="40"/>
      <c r="CL257" s="41"/>
      <c r="CM257" s="41"/>
      <c r="CN257" s="40"/>
      <c r="CO257" s="13"/>
      <c r="CP257" s="13"/>
      <c r="CQ257" s="34"/>
      <c r="CR257" s="19"/>
      <c r="CS257" s="19"/>
      <c r="CT257" s="34"/>
      <c r="CU257" s="19"/>
      <c r="CV257" s="19"/>
      <c r="CW257" s="34"/>
      <c r="CX257" s="13"/>
      <c r="CY257" s="13"/>
      <c r="CZ257" s="19"/>
      <c r="DA257" s="34"/>
      <c r="DB257" s="13"/>
      <c r="DC257" s="13"/>
      <c r="DD257" s="13"/>
      <c r="DE257" s="13"/>
      <c r="DF257" s="34"/>
    </row>
    <row r="258" customFormat="false" ht="8.45" hidden="false" customHeight="true" outlineLevel="0" collapsed="false">
      <c r="A258" s="1" t="s">
        <v>606</v>
      </c>
      <c r="B258" s="55" t="n">
        <v>243</v>
      </c>
      <c r="C258" s="36" t="s">
        <v>607</v>
      </c>
      <c r="D258" s="37" t="n">
        <v>53</v>
      </c>
      <c r="E258" s="36" t="s">
        <v>245</v>
      </c>
      <c r="F258" s="36" t="s">
        <v>464</v>
      </c>
      <c r="G258" s="50" t="n">
        <v>3324.71</v>
      </c>
      <c r="H258" s="39" t="n">
        <v>0.03</v>
      </c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50" t="n">
        <v>2532.1</v>
      </c>
      <c r="BC258" s="45" t="n">
        <v>76.16</v>
      </c>
      <c r="BD258" s="45" t="n">
        <v>76.16</v>
      </c>
      <c r="BE258" s="41"/>
      <c r="BF258" s="41"/>
      <c r="BG258" s="45" t="n">
        <v>76.16</v>
      </c>
      <c r="BH258" s="40" t="n">
        <v>792.61</v>
      </c>
      <c r="BI258" s="45" t="n">
        <v>23.84</v>
      </c>
      <c r="BJ258" s="40" t="n">
        <v>100</v>
      </c>
      <c r="BK258" s="41"/>
      <c r="BL258" s="41"/>
      <c r="BM258" s="40" t="n">
        <v>100</v>
      </c>
      <c r="BN258" s="41"/>
      <c r="BO258" s="41"/>
      <c r="BP258" s="40" t="n">
        <v>100</v>
      </c>
      <c r="BQ258" s="41"/>
      <c r="BR258" s="41"/>
      <c r="BS258" s="40" t="n">
        <v>100</v>
      </c>
      <c r="BT258" s="41"/>
      <c r="BU258" s="41"/>
      <c r="BV258" s="41"/>
      <c r="BW258" s="41"/>
      <c r="BX258" s="41"/>
      <c r="BY258" s="41"/>
      <c r="BZ258" s="41"/>
      <c r="CA258" s="41"/>
      <c r="CB258" s="41"/>
      <c r="CC258" s="38"/>
      <c r="CD258" s="40"/>
      <c r="CE258" s="40"/>
      <c r="CF258" s="41"/>
      <c r="CG258" s="41"/>
      <c r="CH258" s="40"/>
      <c r="CI258" s="41"/>
      <c r="CJ258" s="41"/>
      <c r="CK258" s="40"/>
      <c r="CL258" s="41"/>
      <c r="CM258" s="41"/>
      <c r="CN258" s="40"/>
      <c r="CO258" s="42"/>
      <c r="CP258" s="42"/>
      <c r="CQ258" s="43"/>
      <c r="CR258" s="44"/>
      <c r="CS258" s="44"/>
      <c r="CT258" s="43"/>
      <c r="CU258" s="44"/>
      <c r="CV258" s="44"/>
      <c r="CW258" s="43"/>
      <c r="CX258" s="42"/>
      <c r="CY258" s="42"/>
      <c r="CZ258" s="44"/>
      <c r="DA258" s="43"/>
      <c r="DB258" s="42"/>
      <c r="DC258" s="42"/>
      <c r="DD258" s="42"/>
      <c r="DE258" s="42"/>
      <c r="DF258" s="43"/>
    </row>
    <row r="259" customFormat="false" ht="8.45" hidden="false" customHeight="true" outlineLevel="0" collapsed="false">
      <c r="A259" s="1" t="s">
        <v>608</v>
      </c>
      <c r="B259" s="55" t="n">
        <v>244</v>
      </c>
      <c r="C259" s="36" t="s">
        <v>609</v>
      </c>
      <c r="D259" s="37" t="n">
        <v>53</v>
      </c>
      <c r="E259" s="36" t="s">
        <v>245</v>
      </c>
      <c r="F259" s="36" t="s">
        <v>464</v>
      </c>
      <c r="G259" s="50" t="n">
        <v>1467.09</v>
      </c>
      <c r="H259" s="39" t="n">
        <v>0.01</v>
      </c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5" t="n">
        <v>91.11</v>
      </c>
      <c r="BC259" s="39" t="n">
        <v>6.21</v>
      </c>
      <c r="BD259" s="39" t="n">
        <v>6.21</v>
      </c>
      <c r="BE259" s="41"/>
      <c r="BF259" s="41"/>
      <c r="BG259" s="39" t="n">
        <v>6.21</v>
      </c>
      <c r="BH259" s="50" t="n">
        <v>1375.98</v>
      </c>
      <c r="BI259" s="45" t="n">
        <v>93.79</v>
      </c>
      <c r="BJ259" s="40" t="n">
        <v>100</v>
      </c>
      <c r="BK259" s="41"/>
      <c r="BL259" s="41"/>
      <c r="BM259" s="40" t="n">
        <v>100</v>
      </c>
      <c r="BN259" s="41"/>
      <c r="BO259" s="41"/>
      <c r="BP259" s="40" t="n">
        <v>100</v>
      </c>
      <c r="BQ259" s="41"/>
      <c r="BR259" s="41"/>
      <c r="BS259" s="40" t="n">
        <v>100</v>
      </c>
      <c r="BT259" s="41"/>
      <c r="BU259" s="41"/>
      <c r="BV259" s="41"/>
      <c r="BW259" s="41"/>
      <c r="BX259" s="41"/>
      <c r="BY259" s="41"/>
      <c r="BZ259" s="41"/>
      <c r="CA259" s="41"/>
      <c r="CB259" s="41"/>
      <c r="CC259" s="18"/>
      <c r="CD259" s="18"/>
      <c r="CE259" s="28"/>
      <c r="CF259" s="18"/>
      <c r="CG259" s="18"/>
      <c r="CH259" s="28"/>
      <c r="CI259" s="18"/>
      <c r="CJ259" s="18"/>
      <c r="CK259" s="28"/>
      <c r="CL259" s="18"/>
      <c r="CM259" s="18"/>
      <c r="CN259" s="28"/>
      <c r="CO259" s="42"/>
      <c r="CP259" s="42"/>
      <c r="CQ259" s="43"/>
      <c r="CR259" s="44"/>
      <c r="CS259" s="44"/>
      <c r="CT259" s="43"/>
      <c r="CU259" s="44"/>
      <c r="CV259" s="44"/>
      <c r="CW259" s="43"/>
      <c r="CX259" s="42"/>
      <c r="CY259" s="42"/>
      <c r="CZ259" s="44"/>
      <c r="DA259" s="43"/>
      <c r="DB259" s="42"/>
      <c r="DC259" s="42"/>
      <c r="DD259" s="42"/>
      <c r="DE259" s="42"/>
      <c r="DF259" s="43"/>
    </row>
    <row r="260" customFormat="false" ht="8.45" hidden="false" customHeight="true" outlineLevel="0" collapsed="false">
      <c r="A260" s="1" t="s">
        <v>610</v>
      </c>
      <c r="B260" s="55" t="n">
        <v>245</v>
      </c>
      <c r="C260" s="36" t="s">
        <v>611</v>
      </c>
      <c r="D260" s="37" t="n">
        <v>33</v>
      </c>
      <c r="E260" s="36" t="s">
        <v>360</v>
      </c>
      <c r="F260" s="36" t="s">
        <v>464</v>
      </c>
      <c r="G260" s="50" t="n">
        <v>1043.16</v>
      </c>
      <c r="H260" s="39" t="n">
        <v>0.01</v>
      </c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0" t="n">
        <v>579.27</v>
      </c>
      <c r="BF260" s="45" t="n">
        <v>55.53</v>
      </c>
      <c r="BG260" s="45" t="n">
        <v>55.53</v>
      </c>
      <c r="BH260" s="40" t="n">
        <v>463.89</v>
      </c>
      <c r="BI260" s="45" t="n">
        <v>44.47</v>
      </c>
      <c r="BJ260" s="40" t="n">
        <v>100</v>
      </c>
      <c r="BK260" s="41"/>
      <c r="BL260" s="41"/>
      <c r="BM260" s="40" t="n">
        <v>100</v>
      </c>
      <c r="BN260" s="41"/>
      <c r="BO260" s="41"/>
      <c r="BP260" s="40" t="n">
        <v>100</v>
      </c>
      <c r="BQ260" s="41"/>
      <c r="BR260" s="41"/>
      <c r="BS260" s="40" t="n">
        <v>100</v>
      </c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0"/>
      <c r="CF260" s="41"/>
      <c r="CG260" s="41"/>
      <c r="CH260" s="40"/>
      <c r="CI260" s="41"/>
      <c r="CJ260" s="41"/>
      <c r="CK260" s="40"/>
      <c r="CL260" s="41"/>
      <c r="CM260" s="41"/>
      <c r="CN260" s="40"/>
      <c r="CO260" s="13"/>
      <c r="CP260" s="13"/>
      <c r="CQ260" s="34"/>
      <c r="CR260" s="19"/>
      <c r="CS260" s="19"/>
      <c r="CT260" s="34"/>
      <c r="CU260" s="19"/>
      <c r="CV260" s="19"/>
      <c r="CW260" s="34"/>
      <c r="CX260" s="13"/>
      <c r="CY260" s="13"/>
      <c r="CZ260" s="19"/>
      <c r="DA260" s="34"/>
      <c r="DB260" s="13"/>
      <c r="DC260" s="13"/>
      <c r="DD260" s="13"/>
      <c r="DE260" s="13"/>
      <c r="DF260" s="34"/>
    </row>
    <row r="261" customFormat="false" ht="8.45" hidden="false" customHeight="true" outlineLevel="0" collapsed="false">
      <c r="A261" s="1" t="s">
        <v>612</v>
      </c>
      <c r="B261" s="55" t="n">
        <v>246</v>
      </c>
      <c r="C261" s="36" t="s">
        <v>613</v>
      </c>
      <c r="D261" s="55" t="n">
        <v>139</v>
      </c>
      <c r="E261" s="36" t="s">
        <v>559</v>
      </c>
      <c r="F261" s="36" t="s">
        <v>464</v>
      </c>
      <c r="G261" s="38" t="n">
        <v>21045.2</v>
      </c>
      <c r="H261" s="39" t="n">
        <v>0.21</v>
      </c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50" t="n">
        <v>1220.62</v>
      </c>
      <c r="AQ261" s="39" t="n">
        <v>5.8</v>
      </c>
      <c r="AR261" s="39" t="n">
        <v>5.8</v>
      </c>
      <c r="AS261" s="50" t="n">
        <v>5231.84</v>
      </c>
      <c r="AT261" s="45" t="n">
        <v>24.86</v>
      </c>
      <c r="AU261" s="45" t="n">
        <v>30.66</v>
      </c>
      <c r="AV261" s="50" t="n">
        <v>4484.73</v>
      </c>
      <c r="AW261" s="45" t="n">
        <v>21.31</v>
      </c>
      <c r="AX261" s="45" t="n">
        <v>51.97</v>
      </c>
      <c r="AY261" s="50" t="n">
        <v>1085.93</v>
      </c>
      <c r="AZ261" s="39" t="n">
        <v>5.16</v>
      </c>
      <c r="BA261" s="45" t="n">
        <v>57.13</v>
      </c>
      <c r="BB261" s="50" t="n">
        <v>1170.11</v>
      </c>
      <c r="BC261" s="39" t="n">
        <v>5.56</v>
      </c>
      <c r="BD261" s="45" t="n">
        <v>62.69</v>
      </c>
      <c r="BE261" s="50" t="n">
        <v>2824.27</v>
      </c>
      <c r="BF261" s="45" t="n">
        <v>13.42</v>
      </c>
      <c r="BG261" s="45" t="n">
        <v>76.11</v>
      </c>
      <c r="BH261" s="50" t="n">
        <v>5027.7</v>
      </c>
      <c r="BI261" s="45" t="n">
        <v>23.89</v>
      </c>
      <c r="BJ261" s="40" t="n">
        <v>100</v>
      </c>
      <c r="BK261" s="41"/>
      <c r="BL261" s="41"/>
      <c r="BM261" s="40" t="n">
        <v>100</v>
      </c>
      <c r="BN261" s="41"/>
      <c r="BO261" s="41"/>
      <c r="BP261" s="40" t="n">
        <v>100</v>
      </c>
      <c r="BQ261" s="41"/>
      <c r="BR261" s="41"/>
      <c r="BS261" s="40" t="n">
        <v>100</v>
      </c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0"/>
      <c r="CF261" s="41"/>
      <c r="CG261" s="41"/>
      <c r="CH261" s="40"/>
      <c r="CI261" s="41"/>
      <c r="CJ261" s="41"/>
      <c r="CK261" s="40"/>
      <c r="CL261" s="41"/>
      <c r="CM261" s="41"/>
      <c r="CN261" s="40"/>
      <c r="CO261" s="42"/>
      <c r="CP261" s="42"/>
      <c r="CQ261" s="43"/>
      <c r="CR261" s="44"/>
      <c r="CS261" s="44"/>
      <c r="CT261" s="43"/>
      <c r="CU261" s="44"/>
      <c r="CV261" s="44"/>
      <c r="CW261" s="43"/>
      <c r="CX261" s="42"/>
      <c r="CY261" s="42"/>
      <c r="CZ261" s="44"/>
      <c r="DA261" s="43"/>
      <c r="DB261" s="42"/>
      <c r="DC261" s="42"/>
      <c r="DD261" s="42"/>
      <c r="DE261" s="42"/>
      <c r="DF261" s="43"/>
    </row>
    <row r="262" customFormat="false" ht="8.45" hidden="false" customHeight="true" outlineLevel="0" collapsed="false">
      <c r="A262" s="1" t="s">
        <v>614</v>
      </c>
      <c r="B262" s="55" t="n">
        <v>247</v>
      </c>
      <c r="C262" s="36" t="s">
        <v>615</v>
      </c>
      <c r="D262" s="55" t="n">
        <v>116</v>
      </c>
      <c r="E262" s="36" t="s">
        <v>280</v>
      </c>
      <c r="F262" s="36" t="s">
        <v>464</v>
      </c>
      <c r="G262" s="40" t="n">
        <v>439.67</v>
      </c>
      <c r="H262" s="39" t="n">
        <v>0</v>
      </c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5" t="n">
        <v>74.44</v>
      </c>
      <c r="AT262" s="45" t="n">
        <v>16.93</v>
      </c>
      <c r="AU262" s="45" t="n">
        <v>16.93</v>
      </c>
      <c r="AV262" s="41"/>
      <c r="AW262" s="41"/>
      <c r="AX262" s="45" t="n">
        <v>16.93</v>
      </c>
      <c r="AY262" s="41"/>
      <c r="AZ262" s="41"/>
      <c r="BA262" s="45" t="n">
        <v>16.93</v>
      </c>
      <c r="BB262" s="41"/>
      <c r="BC262" s="41"/>
      <c r="BD262" s="45" t="n">
        <v>16.93</v>
      </c>
      <c r="BE262" s="41"/>
      <c r="BF262" s="41"/>
      <c r="BG262" s="45" t="n">
        <v>16.93</v>
      </c>
      <c r="BH262" s="40" t="n">
        <v>365.23</v>
      </c>
      <c r="BI262" s="45" t="n">
        <v>83.07</v>
      </c>
      <c r="BJ262" s="40" t="n">
        <v>100</v>
      </c>
      <c r="BK262" s="41"/>
      <c r="BL262" s="41"/>
      <c r="BM262" s="40" t="n">
        <v>100</v>
      </c>
      <c r="BN262" s="41"/>
      <c r="BO262" s="41"/>
      <c r="BP262" s="40" t="n">
        <v>100</v>
      </c>
      <c r="BQ262" s="41"/>
      <c r="BR262" s="41"/>
      <c r="BS262" s="40" t="n">
        <v>100</v>
      </c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0"/>
      <c r="CF262" s="41"/>
      <c r="CG262" s="41"/>
      <c r="CH262" s="40"/>
      <c r="CI262" s="41"/>
      <c r="CJ262" s="41"/>
      <c r="CK262" s="40"/>
      <c r="CL262" s="41"/>
      <c r="CM262" s="41"/>
      <c r="CN262" s="40"/>
      <c r="CO262" s="42"/>
      <c r="CP262" s="42"/>
      <c r="CQ262" s="43"/>
      <c r="CR262" s="44"/>
      <c r="CS262" s="44"/>
      <c r="CT262" s="43"/>
      <c r="CU262" s="44"/>
      <c r="CV262" s="44"/>
      <c r="CW262" s="43"/>
      <c r="CX262" s="42"/>
      <c r="CY262" s="42"/>
      <c r="CZ262" s="44"/>
      <c r="DA262" s="43"/>
      <c r="DB262" s="42"/>
      <c r="DC262" s="42"/>
      <c r="DD262" s="42"/>
      <c r="DE262" s="42"/>
      <c r="DF262" s="43"/>
    </row>
    <row r="263" customFormat="false" ht="8.45" hidden="false" customHeight="true" outlineLevel="0" collapsed="false">
      <c r="A263" s="1" t="s">
        <v>616</v>
      </c>
      <c r="B263" s="55" t="n">
        <v>248</v>
      </c>
      <c r="C263" s="36" t="s">
        <v>617</v>
      </c>
      <c r="D263" s="37" t="n">
        <v>21</v>
      </c>
      <c r="E263" s="36" t="s">
        <v>326</v>
      </c>
      <c r="F263" s="36" t="s">
        <v>277</v>
      </c>
      <c r="G263" s="40" t="n">
        <v>745.61</v>
      </c>
      <c r="H263" s="39" t="n">
        <v>0.01</v>
      </c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0" t="n">
        <v>745.61</v>
      </c>
      <c r="BI263" s="40" t="n">
        <v>100</v>
      </c>
      <c r="BJ263" s="40" t="n">
        <v>100</v>
      </c>
      <c r="BK263" s="41"/>
      <c r="BL263" s="41"/>
      <c r="BM263" s="40" t="n">
        <v>100</v>
      </c>
      <c r="BN263" s="41"/>
      <c r="BO263" s="41"/>
      <c r="BP263" s="40" t="n">
        <v>100</v>
      </c>
      <c r="BQ263" s="41"/>
      <c r="BR263" s="41"/>
      <c r="BS263" s="40" t="n">
        <v>100</v>
      </c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0"/>
      <c r="CF263" s="41"/>
      <c r="CG263" s="41"/>
      <c r="CH263" s="40"/>
      <c r="CI263" s="41"/>
      <c r="CJ263" s="41"/>
      <c r="CK263" s="40"/>
      <c r="CL263" s="41"/>
      <c r="CM263" s="41"/>
      <c r="CN263" s="40"/>
      <c r="CO263" s="42"/>
      <c r="CP263" s="42"/>
      <c r="CQ263" s="43"/>
      <c r="CR263" s="44"/>
      <c r="CS263" s="44"/>
      <c r="CT263" s="43"/>
      <c r="CU263" s="44"/>
      <c r="CV263" s="44"/>
      <c r="CW263" s="43"/>
      <c r="CX263" s="42"/>
      <c r="CY263" s="42"/>
      <c r="CZ263" s="44"/>
      <c r="DA263" s="43"/>
      <c r="DB263" s="42"/>
      <c r="DC263" s="42"/>
      <c r="DD263" s="42"/>
      <c r="DE263" s="42"/>
      <c r="DF263" s="43"/>
    </row>
    <row r="264" customFormat="false" ht="8.45" hidden="false" customHeight="true" outlineLevel="0" collapsed="false">
      <c r="A264" s="1" t="s">
        <v>618</v>
      </c>
      <c r="B264" s="55" t="n">
        <v>249</v>
      </c>
      <c r="C264" s="36" t="s">
        <v>619</v>
      </c>
      <c r="D264" s="55" t="n">
        <v>139</v>
      </c>
      <c r="E264" s="36" t="s">
        <v>559</v>
      </c>
      <c r="F264" s="36" t="s">
        <v>464</v>
      </c>
      <c r="G264" s="50" t="n">
        <v>4528.2</v>
      </c>
      <c r="H264" s="39" t="n">
        <v>0.05</v>
      </c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5" t="n">
        <v>14.94</v>
      </c>
      <c r="AQ264" s="39" t="n">
        <v>0.33</v>
      </c>
      <c r="AR264" s="39" t="n">
        <v>0.33</v>
      </c>
      <c r="AS264" s="50" t="n">
        <v>1290.99</v>
      </c>
      <c r="AT264" s="45" t="n">
        <v>28.51</v>
      </c>
      <c r="AU264" s="45" t="n">
        <v>28.84</v>
      </c>
      <c r="AV264" s="40" t="n">
        <v>513.5</v>
      </c>
      <c r="AW264" s="45" t="n">
        <v>11.34</v>
      </c>
      <c r="AX264" s="45" t="n">
        <v>40.18</v>
      </c>
      <c r="AY264" s="40" t="n">
        <v>225.5</v>
      </c>
      <c r="AZ264" s="39" t="n">
        <v>4.98</v>
      </c>
      <c r="BA264" s="45" t="n">
        <v>45.16</v>
      </c>
      <c r="BB264" s="40" t="n">
        <v>235.92</v>
      </c>
      <c r="BC264" s="39" t="n">
        <v>5.21</v>
      </c>
      <c r="BD264" s="45" t="n">
        <v>50.37</v>
      </c>
      <c r="BE264" s="40" t="n">
        <v>382.18</v>
      </c>
      <c r="BF264" s="39" t="n">
        <v>8.44</v>
      </c>
      <c r="BG264" s="45" t="n">
        <v>58.81</v>
      </c>
      <c r="BH264" s="50" t="n">
        <v>1865.17</v>
      </c>
      <c r="BI264" s="45" t="n">
        <v>41.19</v>
      </c>
      <c r="BJ264" s="40" t="n">
        <v>100</v>
      </c>
      <c r="BK264" s="41"/>
      <c r="BL264" s="41"/>
      <c r="BM264" s="40" t="n">
        <v>100</v>
      </c>
      <c r="BN264" s="41"/>
      <c r="BO264" s="41"/>
      <c r="BP264" s="40" t="n">
        <v>100</v>
      </c>
      <c r="BQ264" s="41"/>
      <c r="BR264" s="41"/>
      <c r="BS264" s="40" t="n">
        <v>100</v>
      </c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0"/>
      <c r="CF264" s="41"/>
      <c r="CG264" s="41"/>
      <c r="CH264" s="40"/>
      <c r="CI264" s="41"/>
      <c r="CJ264" s="41"/>
      <c r="CK264" s="40"/>
      <c r="CL264" s="41"/>
      <c r="CM264" s="41"/>
      <c r="CN264" s="40"/>
      <c r="CO264" s="42"/>
      <c r="CP264" s="42"/>
      <c r="CQ264" s="43"/>
      <c r="CR264" s="44"/>
      <c r="CS264" s="44"/>
      <c r="CT264" s="43"/>
      <c r="CU264" s="44"/>
      <c r="CV264" s="44"/>
      <c r="CW264" s="43"/>
      <c r="CX264" s="42"/>
      <c r="CY264" s="42"/>
      <c r="CZ264" s="44"/>
      <c r="DA264" s="43"/>
      <c r="DB264" s="42"/>
      <c r="DC264" s="42"/>
      <c r="DD264" s="42"/>
      <c r="DE264" s="42"/>
      <c r="DF264" s="43"/>
    </row>
    <row r="265" customFormat="false" ht="8.45" hidden="false" customHeight="true" outlineLevel="0" collapsed="false">
      <c r="A265" s="1" t="s">
        <v>620</v>
      </c>
      <c r="B265" s="55" t="n">
        <v>250</v>
      </c>
      <c r="C265" s="36" t="s">
        <v>621</v>
      </c>
      <c r="D265" s="55" t="n">
        <v>116</v>
      </c>
      <c r="E265" s="36" t="s">
        <v>280</v>
      </c>
      <c r="F265" s="36" t="s">
        <v>464</v>
      </c>
      <c r="G265" s="38" t="n">
        <v>13466.76</v>
      </c>
      <c r="H265" s="39" t="n">
        <v>0.14</v>
      </c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50" t="n">
        <v>6278.2</v>
      </c>
      <c r="AT265" s="45" t="n">
        <v>46.62</v>
      </c>
      <c r="AU265" s="45" t="n">
        <v>46.62</v>
      </c>
      <c r="AV265" s="50" t="n">
        <v>6394.02</v>
      </c>
      <c r="AW265" s="45" t="n">
        <v>47.48</v>
      </c>
      <c r="AX265" s="45" t="n">
        <v>94.1</v>
      </c>
      <c r="AY265" s="41"/>
      <c r="AZ265" s="41"/>
      <c r="BA265" s="45" t="n">
        <v>94.1</v>
      </c>
      <c r="BB265" s="41"/>
      <c r="BC265" s="41"/>
      <c r="BD265" s="45" t="n">
        <v>94.1</v>
      </c>
      <c r="BE265" s="40" t="n">
        <v>654.48</v>
      </c>
      <c r="BF265" s="39" t="n">
        <v>4.86</v>
      </c>
      <c r="BG265" s="45" t="n">
        <v>98.96</v>
      </c>
      <c r="BH265" s="40" t="n">
        <v>140.05</v>
      </c>
      <c r="BI265" s="39" t="n">
        <v>1.04</v>
      </c>
      <c r="BJ265" s="40" t="n">
        <v>100</v>
      </c>
      <c r="BK265" s="41"/>
      <c r="BL265" s="41"/>
      <c r="BM265" s="40" t="n">
        <v>100</v>
      </c>
      <c r="BN265" s="41"/>
      <c r="BO265" s="41"/>
      <c r="BP265" s="40" t="n">
        <v>100</v>
      </c>
      <c r="BQ265" s="41"/>
      <c r="BR265" s="41"/>
      <c r="BS265" s="40" t="n">
        <v>100</v>
      </c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0"/>
      <c r="CF265" s="41"/>
      <c r="CG265" s="41"/>
      <c r="CH265" s="40"/>
      <c r="CI265" s="41"/>
      <c r="CJ265" s="41"/>
      <c r="CK265" s="40"/>
      <c r="CL265" s="41"/>
      <c r="CM265" s="41"/>
      <c r="CN265" s="40"/>
      <c r="CO265" s="13"/>
      <c r="CP265" s="13"/>
      <c r="CQ265" s="34"/>
      <c r="CR265" s="19"/>
      <c r="CS265" s="19"/>
      <c r="CT265" s="34"/>
      <c r="CU265" s="19"/>
      <c r="CV265" s="19"/>
      <c r="CW265" s="34"/>
      <c r="CX265" s="13"/>
      <c r="CY265" s="13"/>
      <c r="CZ265" s="19"/>
      <c r="DA265" s="34"/>
      <c r="DB265" s="13"/>
      <c r="DC265" s="13"/>
      <c r="DD265" s="13"/>
      <c r="DE265" s="13"/>
      <c r="DF265" s="34"/>
    </row>
    <row r="266" customFormat="false" ht="8.45" hidden="false" customHeight="true" outlineLevel="0" collapsed="false">
      <c r="A266" s="1" t="s">
        <v>622</v>
      </c>
      <c r="B266" s="55" t="n">
        <v>251</v>
      </c>
      <c r="C266" s="36" t="s">
        <v>623</v>
      </c>
      <c r="D266" s="37" t="n">
        <v>21</v>
      </c>
      <c r="E266" s="36" t="s">
        <v>283</v>
      </c>
      <c r="F266" s="36" t="s">
        <v>297</v>
      </c>
      <c r="G266" s="40" t="n">
        <v>553.71</v>
      </c>
      <c r="H266" s="39" t="n">
        <v>0.01</v>
      </c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0" t="n">
        <v>553.71</v>
      </c>
      <c r="AW266" s="40" t="n">
        <v>100</v>
      </c>
      <c r="AX266" s="40" t="n">
        <v>100</v>
      </c>
      <c r="AY266" s="41"/>
      <c r="AZ266" s="41"/>
      <c r="BA266" s="40" t="n">
        <v>100</v>
      </c>
      <c r="BB266" s="41"/>
      <c r="BC266" s="41"/>
      <c r="BD266" s="40" t="n">
        <v>100</v>
      </c>
      <c r="BE266" s="41"/>
      <c r="BF266" s="41"/>
      <c r="BG266" s="40" t="n">
        <v>100</v>
      </c>
      <c r="BH266" s="41"/>
      <c r="BI266" s="41"/>
      <c r="BJ266" s="40" t="n">
        <v>100</v>
      </c>
      <c r="BK266" s="41"/>
      <c r="BL266" s="41"/>
      <c r="BM266" s="40" t="n">
        <v>100</v>
      </c>
      <c r="BN266" s="41"/>
      <c r="BO266" s="41"/>
      <c r="BP266" s="40" t="n">
        <v>100</v>
      </c>
      <c r="BQ266" s="41"/>
      <c r="BR266" s="41"/>
      <c r="BS266" s="40" t="n">
        <v>100</v>
      </c>
      <c r="BT266" s="41"/>
      <c r="BU266" s="41"/>
      <c r="BV266" s="41"/>
      <c r="BW266" s="41"/>
      <c r="BX266" s="41"/>
      <c r="BY266" s="41"/>
      <c r="BZ266" s="41"/>
      <c r="CA266" s="41"/>
      <c r="CB266" s="41"/>
      <c r="CC266" s="18"/>
      <c r="CD266" s="18"/>
      <c r="CE266" s="25"/>
      <c r="CF266" s="18"/>
      <c r="CG266" s="18"/>
      <c r="CH266" s="25"/>
      <c r="CI266" s="28"/>
      <c r="CJ266" s="24"/>
      <c r="CK266" s="25"/>
      <c r="CL266" s="28"/>
      <c r="CM266" s="24"/>
      <c r="CN266" s="28"/>
      <c r="CO266" s="42"/>
      <c r="CP266" s="42"/>
      <c r="CQ266" s="43"/>
      <c r="CR266" s="44"/>
      <c r="CS266" s="44"/>
      <c r="CT266" s="43"/>
      <c r="CU266" s="44"/>
      <c r="CV266" s="44"/>
      <c r="CW266" s="43"/>
      <c r="CX266" s="42"/>
      <c r="CY266" s="42"/>
      <c r="CZ266" s="44"/>
      <c r="DA266" s="43"/>
      <c r="DB266" s="42"/>
      <c r="DC266" s="42"/>
      <c r="DD266" s="42"/>
      <c r="DE266" s="42"/>
      <c r="DF266" s="43"/>
    </row>
    <row r="267" customFormat="false" ht="8.45" hidden="false" customHeight="true" outlineLevel="0" collapsed="false">
      <c r="A267" s="1" t="s">
        <v>624</v>
      </c>
      <c r="B267" s="55" t="n">
        <v>252</v>
      </c>
      <c r="C267" s="36" t="s">
        <v>625</v>
      </c>
      <c r="D267" s="55" t="n">
        <v>116</v>
      </c>
      <c r="E267" s="36" t="s">
        <v>280</v>
      </c>
      <c r="F267" s="36" t="s">
        <v>464</v>
      </c>
      <c r="G267" s="50" t="n">
        <v>3193.32</v>
      </c>
      <c r="H267" s="39" t="n">
        <v>0.03</v>
      </c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50" t="n">
        <v>1488.73</v>
      </c>
      <c r="AT267" s="45" t="n">
        <v>46.62</v>
      </c>
      <c r="AU267" s="45" t="n">
        <v>46.62</v>
      </c>
      <c r="AV267" s="50" t="n">
        <v>1516.19</v>
      </c>
      <c r="AW267" s="45" t="n">
        <v>47.48</v>
      </c>
      <c r="AX267" s="45" t="n">
        <v>94.1</v>
      </c>
      <c r="AY267" s="41"/>
      <c r="AZ267" s="41"/>
      <c r="BA267" s="45" t="n">
        <v>94.1</v>
      </c>
      <c r="BB267" s="41"/>
      <c r="BC267" s="41"/>
      <c r="BD267" s="45" t="n">
        <v>94.1</v>
      </c>
      <c r="BE267" s="40" t="n">
        <v>155.2</v>
      </c>
      <c r="BF267" s="39" t="n">
        <v>4.86</v>
      </c>
      <c r="BG267" s="45" t="n">
        <v>98.96</v>
      </c>
      <c r="BH267" s="45" t="n">
        <v>33.21</v>
      </c>
      <c r="BI267" s="39" t="n">
        <v>1.04</v>
      </c>
      <c r="BJ267" s="40" t="n">
        <v>100</v>
      </c>
      <c r="BK267" s="41"/>
      <c r="BL267" s="41"/>
      <c r="BM267" s="40" t="n">
        <v>100</v>
      </c>
      <c r="BN267" s="41"/>
      <c r="BO267" s="41"/>
      <c r="BP267" s="40" t="n">
        <v>100</v>
      </c>
      <c r="BQ267" s="41"/>
      <c r="BR267" s="41"/>
      <c r="BS267" s="40" t="n">
        <v>100</v>
      </c>
      <c r="BT267" s="41"/>
      <c r="BU267" s="41"/>
      <c r="BV267" s="41"/>
      <c r="BW267" s="41"/>
      <c r="BX267" s="41"/>
      <c r="BY267" s="41"/>
      <c r="BZ267" s="41"/>
      <c r="CA267" s="41"/>
      <c r="CB267" s="41"/>
      <c r="CC267" s="18"/>
      <c r="CD267" s="18"/>
      <c r="CE267" s="28"/>
      <c r="CF267" s="18"/>
      <c r="CG267" s="18"/>
      <c r="CH267" s="28"/>
      <c r="CI267" s="18"/>
      <c r="CJ267" s="18"/>
      <c r="CK267" s="28"/>
      <c r="CL267" s="18"/>
      <c r="CM267" s="18"/>
      <c r="CN267" s="28"/>
      <c r="CO267" s="42"/>
      <c r="CP267" s="42"/>
      <c r="CQ267" s="43"/>
      <c r="CR267" s="44"/>
      <c r="CS267" s="44"/>
      <c r="CT267" s="43"/>
      <c r="CU267" s="44"/>
      <c r="CV267" s="44"/>
      <c r="CW267" s="43"/>
      <c r="CX267" s="42"/>
      <c r="CY267" s="42"/>
      <c r="CZ267" s="44"/>
      <c r="DA267" s="43"/>
      <c r="DB267" s="42"/>
      <c r="DC267" s="42"/>
      <c r="DD267" s="42"/>
      <c r="DE267" s="42"/>
      <c r="DF267" s="43"/>
    </row>
    <row r="268" customFormat="false" ht="8.45" hidden="false" customHeight="true" outlineLevel="0" collapsed="false">
      <c r="A268" s="1" t="s">
        <v>626</v>
      </c>
      <c r="B268" s="22" t="n">
        <v>253</v>
      </c>
      <c r="C268" s="21" t="s">
        <v>627</v>
      </c>
      <c r="D268" s="22" t="n">
        <v>224</v>
      </c>
      <c r="E268" s="21" t="s">
        <v>628</v>
      </c>
      <c r="F268" s="21" t="s">
        <v>397</v>
      </c>
      <c r="G268" s="23" t="n">
        <v>734704.32</v>
      </c>
      <c r="H268" s="24" t="n">
        <v>7.48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27" t="n">
        <v>2508.71</v>
      </c>
      <c r="AK268" s="24" t="n">
        <v>0.34</v>
      </c>
      <c r="AL268" s="24" t="n">
        <v>0.34</v>
      </c>
      <c r="AM268" s="27" t="n">
        <v>4789.36</v>
      </c>
      <c r="AN268" s="24" t="n">
        <v>0.65</v>
      </c>
      <c r="AO268" s="24" t="n">
        <v>0.99</v>
      </c>
      <c r="AP268" s="27" t="n">
        <v>5288.06</v>
      </c>
      <c r="AQ268" s="24" t="n">
        <v>0.72</v>
      </c>
      <c r="AR268" s="24" t="n">
        <v>1.71</v>
      </c>
      <c r="AS268" s="26" t="n">
        <v>2487.43</v>
      </c>
      <c r="AT268" s="24" t="n">
        <v>0.34</v>
      </c>
      <c r="AU268" s="24" t="n">
        <v>2.05</v>
      </c>
      <c r="AV268" s="26" t="n">
        <v>1582.9</v>
      </c>
      <c r="AW268" s="25" t="n">
        <v>0.22</v>
      </c>
      <c r="AX268" s="25" t="n">
        <v>2.27</v>
      </c>
      <c r="AY268" s="26" t="n">
        <v>1295.1</v>
      </c>
      <c r="AZ268" s="25" t="n">
        <v>0.18</v>
      </c>
      <c r="BA268" s="25" t="n">
        <v>2.44</v>
      </c>
      <c r="BB268" s="26" t="n">
        <v>278355.82</v>
      </c>
      <c r="BC268" s="24" t="n">
        <v>37.89</v>
      </c>
      <c r="BD268" s="25" t="n">
        <v>40.33</v>
      </c>
      <c r="BE268" s="26" t="n">
        <v>179952.54</v>
      </c>
      <c r="BF268" s="24" t="n">
        <v>24.49</v>
      </c>
      <c r="BG268" s="25" t="n">
        <v>64.82</v>
      </c>
      <c r="BH268" s="18" t="n">
        <v>143900</v>
      </c>
      <c r="BI268" s="18" t="n">
        <v>19.59</v>
      </c>
      <c r="BJ268" s="25" t="n">
        <v>84.41</v>
      </c>
      <c r="BK268" s="26" t="n">
        <v>32377.5</v>
      </c>
      <c r="BL268" s="24" t="n">
        <v>4.41</v>
      </c>
      <c r="BM268" s="25" t="n">
        <v>88.82</v>
      </c>
      <c r="BN268" s="23" t="n">
        <v>82166.9</v>
      </c>
      <c r="BO268" s="25" t="n">
        <v>11.18</v>
      </c>
      <c r="BP268" s="28" t="n">
        <v>100</v>
      </c>
      <c r="BQ268" s="18"/>
      <c r="BR268" s="18"/>
      <c r="BS268" s="28" t="n">
        <v>100</v>
      </c>
      <c r="BT268" s="18"/>
      <c r="BU268" s="18"/>
      <c r="BV268" s="18"/>
      <c r="BW268" s="18"/>
      <c r="BX268" s="18"/>
      <c r="BY268" s="18"/>
      <c r="BZ268" s="18"/>
      <c r="CA268" s="18"/>
      <c r="CB268" s="18"/>
      <c r="CC268" s="41"/>
      <c r="CD268" s="41"/>
      <c r="CE268" s="40"/>
      <c r="CF268" s="41"/>
      <c r="CG268" s="41"/>
      <c r="CH268" s="40"/>
      <c r="CI268" s="41"/>
      <c r="CJ268" s="41"/>
      <c r="CK268" s="40"/>
      <c r="CL268" s="41"/>
      <c r="CM268" s="41"/>
      <c r="CN268" s="40"/>
      <c r="CO268" s="60"/>
      <c r="CP268" s="13"/>
      <c r="CQ268" s="34"/>
      <c r="CR268" s="19"/>
      <c r="CS268" s="19"/>
      <c r="CT268" s="34"/>
      <c r="CU268" s="19"/>
      <c r="CV268" s="19"/>
      <c r="CW268" s="34"/>
      <c r="CX268" s="13"/>
      <c r="CY268" s="13"/>
      <c r="CZ268" s="19"/>
      <c r="DA268" s="34"/>
      <c r="DB268" s="13"/>
      <c r="DC268" s="13"/>
      <c r="DD268" s="13"/>
      <c r="DE268" s="13"/>
      <c r="DF268" s="34"/>
    </row>
    <row r="269" customFormat="false" ht="8.45" hidden="false" customHeight="true" outlineLevel="0" collapsed="false">
      <c r="A269" s="1" t="s">
        <v>629</v>
      </c>
      <c r="B269" s="55" t="n">
        <v>254</v>
      </c>
      <c r="C269" s="36" t="s">
        <v>630</v>
      </c>
      <c r="D269" s="55" t="n">
        <v>153</v>
      </c>
      <c r="E269" s="36" t="s">
        <v>260</v>
      </c>
      <c r="F269" s="36" t="s">
        <v>397</v>
      </c>
      <c r="G269" s="59" t="n">
        <v>719500</v>
      </c>
      <c r="H269" s="39" t="n">
        <v>7.33</v>
      </c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38"/>
      <c r="AT269" s="39"/>
      <c r="AU269" s="39"/>
      <c r="AV269" s="38" t="n">
        <v>1582.9</v>
      </c>
      <c r="AW269" s="45" t="n">
        <v>0.22</v>
      </c>
      <c r="AX269" s="45" t="n">
        <v>0.22</v>
      </c>
      <c r="AY269" s="38" t="n">
        <v>1295.1</v>
      </c>
      <c r="AZ269" s="45" t="n">
        <v>0.18</v>
      </c>
      <c r="BA269" s="45" t="n">
        <v>0.4</v>
      </c>
      <c r="BB269" s="38" t="n">
        <v>278302.6</v>
      </c>
      <c r="BC269" s="39" t="n">
        <v>38.68</v>
      </c>
      <c r="BD269" s="45" t="n">
        <v>39.08</v>
      </c>
      <c r="BE269" s="38" t="n">
        <v>179875</v>
      </c>
      <c r="BF269" s="39" t="n">
        <v>25</v>
      </c>
      <c r="BG269" s="45" t="n">
        <v>64.08</v>
      </c>
      <c r="BH269" s="41" t="n">
        <v>143900</v>
      </c>
      <c r="BI269" s="41" t="n">
        <v>20</v>
      </c>
      <c r="BJ269" s="45" t="n">
        <v>84.08</v>
      </c>
      <c r="BK269" s="38" t="n">
        <v>32377.5</v>
      </c>
      <c r="BL269" s="39" t="n">
        <v>4.5</v>
      </c>
      <c r="BM269" s="45" t="n">
        <v>88.58</v>
      </c>
      <c r="BN269" s="59" t="n">
        <v>82166.9</v>
      </c>
      <c r="BO269" s="45" t="n">
        <v>11.42</v>
      </c>
      <c r="BP269" s="40" t="n">
        <v>100</v>
      </c>
      <c r="BQ269" s="41"/>
      <c r="BR269" s="41"/>
      <c r="BS269" s="40" t="n">
        <v>100</v>
      </c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0"/>
      <c r="CF269" s="41"/>
      <c r="CG269" s="41"/>
      <c r="CH269" s="40"/>
      <c r="CI269" s="41"/>
      <c r="CJ269" s="41"/>
      <c r="CK269" s="40"/>
      <c r="CL269" s="41"/>
      <c r="CM269" s="41"/>
      <c r="CN269" s="40"/>
      <c r="CO269" s="49"/>
      <c r="CP269" s="42"/>
      <c r="CQ269" s="43"/>
      <c r="CR269" s="44"/>
      <c r="CS269" s="44"/>
      <c r="CT269" s="43"/>
      <c r="CU269" s="44"/>
      <c r="CV269" s="44"/>
      <c r="CW269" s="43"/>
      <c r="CX269" s="42"/>
      <c r="CY269" s="42"/>
      <c r="CZ269" s="44"/>
      <c r="DA269" s="43"/>
      <c r="DB269" s="42"/>
      <c r="DC269" s="42"/>
      <c r="DD269" s="42"/>
      <c r="DE269" s="42"/>
      <c r="DF269" s="43"/>
    </row>
    <row r="270" customFormat="false" ht="8.45" hidden="false" customHeight="true" outlineLevel="0" collapsed="false">
      <c r="A270" s="1" t="s">
        <v>631</v>
      </c>
      <c r="B270" s="55" t="n">
        <v>255</v>
      </c>
      <c r="C270" s="36" t="s">
        <v>632</v>
      </c>
      <c r="D270" s="55" t="n">
        <v>151</v>
      </c>
      <c r="E270" s="36" t="s">
        <v>628</v>
      </c>
      <c r="F270" s="36" t="s">
        <v>633</v>
      </c>
      <c r="G270" s="38" t="n">
        <v>15204.32</v>
      </c>
      <c r="H270" s="39" t="n">
        <v>0.15</v>
      </c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50" t="n">
        <v>2508.71</v>
      </c>
      <c r="AK270" s="45" t="n">
        <v>16.5</v>
      </c>
      <c r="AL270" s="45" t="n">
        <v>16.5</v>
      </c>
      <c r="AM270" s="50" t="n">
        <v>4789.36</v>
      </c>
      <c r="AN270" s="45" t="n">
        <v>31.5</v>
      </c>
      <c r="AO270" s="45" t="n">
        <v>48</v>
      </c>
      <c r="AP270" s="50" t="n">
        <v>5288.06</v>
      </c>
      <c r="AQ270" s="45" t="n">
        <v>34.78</v>
      </c>
      <c r="AR270" s="45" t="n">
        <v>82.78</v>
      </c>
      <c r="AS270" s="50" t="n">
        <v>2487.43</v>
      </c>
      <c r="AT270" s="45" t="n">
        <v>16.36</v>
      </c>
      <c r="AU270" s="45" t="n">
        <v>99.14</v>
      </c>
      <c r="AV270" s="41"/>
      <c r="AW270" s="41"/>
      <c r="AX270" s="45" t="n">
        <v>99.14</v>
      </c>
      <c r="AY270" s="41"/>
      <c r="AZ270" s="41"/>
      <c r="BA270" s="45" t="n">
        <v>99.14</v>
      </c>
      <c r="BB270" s="45" t="n">
        <v>53.22</v>
      </c>
      <c r="BC270" s="39" t="n">
        <v>0.35</v>
      </c>
      <c r="BD270" s="45" t="n">
        <v>99.49</v>
      </c>
      <c r="BE270" s="45" t="n">
        <v>77.54</v>
      </c>
      <c r="BF270" s="39" t="n">
        <v>0.51</v>
      </c>
      <c r="BG270" s="40" t="n">
        <v>100</v>
      </c>
      <c r="BH270" s="41"/>
      <c r="BI270" s="41"/>
      <c r="BJ270" s="40" t="n">
        <v>100</v>
      </c>
      <c r="BK270" s="41"/>
      <c r="BL270" s="41"/>
      <c r="BM270" s="40" t="n">
        <v>100</v>
      </c>
      <c r="BN270" s="41"/>
      <c r="BO270" s="41"/>
      <c r="BP270" s="40" t="n">
        <v>100</v>
      </c>
      <c r="BQ270" s="41"/>
      <c r="BR270" s="41"/>
      <c r="BS270" s="40" t="n">
        <v>100</v>
      </c>
      <c r="BT270" s="41"/>
      <c r="BU270" s="41"/>
      <c r="BV270" s="41"/>
      <c r="BW270" s="41"/>
      <c r="BX270" s="41"/>
      <c r="BY270" s="41"/>
      <c r="BZ270" s="41"/>
      <c r="CA270" s="41"/>
      <c r="CB270" s="41"/>
      <c r="CC270" s="18"/>
      <c r="CD270" s="18"/>
      <c r="CE270" s="28"/>
      <c r="CF270" s="18"/>
      <c r="CG270" s="18"/>
      <c r="CH270" s="28"/>
      <c r="CI270" s="18"/>
      <c r="CJ270" s="18"/>
      <c r="CK270" s="28"/>
      <c r="CL270" s="18"/>
      <c r="CM270" s="18"/>
      <c r="CN270" s="28"/>
      <c r="CO270" s="42"/>
      <c r="CP270" s="42"/>
      <c r="CQ270" s="43"/>
      <c r="CR270" s="44"/>
      <c r="CS270" s="44"/>
      <c r="CT270" s="43"/>
      <c r="CU270" s="44"/>
      <c r="CV270" s="44"/>
      <c r="CW270" s="43"/>
      <c r="CX270" s="42"/>
      <c r="CY270" s="42"/>
      <c r="CZ270" s="44"/>
      <c r="DA270" s="43"/>
      <c r="DB270" s="42"/>
      <c r="DC270" s="42"/>
      <c r="DD270" s="42"/>
      <c r="DE270" s="42"/>
      <c r="DF270" s="43"/>
    </row>
    <row r="271" customFormat="false" ht="8.45" hidden="false" customHeight="true" outlineLevel="0" collapsed="false">
      <c r="A271" s="1" t="s">
        <v>634</v>
      </c>
      <c r="B271" s="22" t="n">
        <v>256</v>
      </c>
      <c r="C271" s="21" t="s">
        <v>635</v>
      </c>
      <c r="D271" s="22" t="n">
        <v>196</v>
      </c>
      <c r="E271" s="21" t="s">
        <v>559</v>
      </c>
      <c r="F271" s="21" t="s">
        <v>636</v>
      </c>
      <c r="G271" s="26" t="n">
        <v>64916.78</v>
      </c>
      <c r="H271" s="24" t="n">
        <v>0.66</v>
      </c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27" t="n">
        <v>2888.56</v>
      </c>
      <c r="AQ271" s="24" t="n">
        <v>4.45</v>
      </c>
      <c r="AR271" s="24" t="n">
        <v>4.45</v>
      </c>
      <c r="AS271" s="27" t="n">
        <v>1367.78</v>
      </c>
      <c r="AT271" s="24" t="n">
        <v>2.11</v>
      </c>
      <c r="AU271" s="24" t="n">
        <v>6.56</v>
      </c>
      <c r="AV271" s="18"/>
      <c r="AW271" s="18"/>
      <c r="AX271" s="24" t="n">
        <v>6.56</v>
      </c>
      <c r="AY271" s="28" t="n">
        <v>711.53</v>
      </c>
      <c r="AZ271" s="24" t="n">
        <v>1.08</v>
      </c>
      <c r="BA271" s="24" t="n">
        <v>7.63</v>
      </c>
      <c r="BB271" s="28" t="n">
        <v>711.53</v>
      </c>
      <c r="BC271" s="24" t="n">
        <v>1.08</v>
      </c>
      <c r="BD271" s="24" t="n">
        <v>8.71</v>
      </c>
      <c r="BE271" s="28" t="n">
        <v>564.61</v>
      </c>
      <c r="BF271" s="24" t="n">
        <v>0.86</v>
      </c>
      <c r="BG271" s="24" t="n">
        <v>9.57</v>
      </c>
      <c r="BH271" s="18"/>
      <c r="BI271" s="18"/>
      <c r="BJ271" s="24" t="n">
        <v>9.57</v>
      </c>
      <c r="BK271" s="26" t="n">
        <v>10865.92</v>
      </c>
      <c r="BL271" s="25" t="n">
        <v>15.37</v>
      </c>
      <c r="BM271" s="25" t="n">
        <v>24.94</v>
      </c>
      <c r="BN271" s="26" t="n">
        <v>46771.52</v>
      </c>
      <c r="BO271" s="25" t="n">
        <v>73.46</v>
      </c>
      <c r="BP271" s="25" t="n">
        <v>98.41</v>
      </c>
      <c r="BQ271" s="27" t="n">
        <v>1035.33</v>
      </c>
      <c r="BR271" s="24" t="n">
        <v>1.59</v>
      </c>
      <c r="BS271" s="28" t="n">
        <v>100</v>
      </c>
      <c r="BT271" s="18"/>
      <c r="BU271" s="18"/>
      <c r="BV271" s="18"/>
      <c r="BW271" s="18"/>
      <c r="BX271" s="18"/>
      <c r="BY271" s="18"/>
      <c r="BZ271" s="18"/>
      <c r="CA271" s="18"/>
      <c r="CB271" s="18"/>
      <c r="CC271" s="41"/>
      <c r="CD271" s="41"/>
      <c r="CE271" s="40"/>
      <c r="CF271" s="41"/>
      <c r="CG271" s="41"/>
      <c r="CH271" s="40"/>
      <c r="CI271" s="41"/>
      <c r="CJ271" s="41"/>
      <c r="CK271" s="40"/>
      <c r="CL271" s="41"/>
      <c r="CM271" s="41"/>
      <c r="CN271" s="40"/>
      <c r="CO271" s="29"/>
      <c r="CP271" s="13"/>
      <c r="CQ271" s="34"/>
      <c r="CR271" s="19"/>
      <c r="CS271" s="19"/>
      <c r="CT271" s="34"/>
      <c r="CU271" s="19"/>
      <c r="CV271" s="19"/>
      <c r="CW271" s="34"/>
      <c r="CX271" s="13"/>
      <c r="CY271" s="13"/>
      <c r="CZ271" s="19"/>
      <c r="DA271" s="34"/>
      <c r="DB271" s="13"/>
      <c r="DC271" s="13"/>
      <c r="DD271" s="13"/>
      <c r="DE271" s="13"/>
      <c r="DF271" s="34"/>
    </row>
    <row r="272" customFormat="false" ht="8.45" hidden="false" customHeight="true" outlineLevel="0" collapsed="false">
      <c r="A272" s="1" t="s">
        <v>637</v>
      </c>
      <c r="B272" s="55" t="n">
        <v>257</v>
      </c>
      <c r="C272" s="36" t="s">
        <v>638</v>
      </c>
      <c r="D272" s="37" t="n">
        <v>14</v>
      </c>
      <c r="E272" s="36" t="s">
        <v>639</v>
      </c>
      <c r="F272" s="36" t="s">
        <v>228</v>
      </c>
      <c r="G272" s="38" t="n">
        <v>17081.92</v>
      </c>
      <c r="H272" s="39" t="n">
        <v>0.17</v>
      </c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38" t="n">
        <v>10175.7</v>
      </c>
      <c r="BL272" s="45" t="n">
        <v>59.57</v>
      </c>
      <c r="BM272" s="45" t="n">
        <v>59.57</v>
      </c>
      <c r="BN272" s="50" t="n">
        <v>6906.22</v>
      </c>
      <c r="BO272" s="45" t="n">
        <v>40.43</v>
      </c>
      <c r="BP272" s="40" t="n">
        <v>100</v>
      </c>
      <c r="BQ272" s="41"/>
      <c r="BR272" s="41"/>
      <c r="BS272" s="40" t="n">
        <v>100</v>
      </c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0"/>
      <c r="CF272" s="41"/>
      <c r="CG272" s="41"/>
      <c r="CH272" s="40"/>
      <c r="CI272" s="41"/>
      <c r="CJ272" s="41"/>
      <c r="CK272" s="40"/>
      <c r="CL272" s="41"/>
      <c r="CM272" s="41"/>
      <c r="CN272" s="40"/>
      <c r="CO272" s="42"/>
      <c r="CP272" s="42"/>
      <c r="CQ272" s="43"/>
      <c r="CR272" s="44"/>
      <c r="CS272" s="44"/>
      <c r="CT272" s="43"/>
      <c r="CU272" s="44"/>
      <c r="CV272" s="44"/>
      <c r="CW272" s="43"/>
      <c r="CX272" s="42"/>
      <c r="CY272" s="42"/>
      <c r="CZ272" s="44"/>
      <c r="DA272" s="43"/>
      <c r="DB272" s="42"/>
      <c r="DC272" s="42"/>
      <c r="DD272" s="42"/>
      <c r="DE272" s="42"/>
      <c r="DF272" s="43"/>
    </row>
    <row r="273" customFormat="false" ht="8.45" hidden="false" customHeight="true" outlineLevel="0" collapsed="false">
      <c r="A273" s="1" t="s">
        <v>640</v>
      </c>
      <c r="B273" s="55" t="n">
        <v>258</v>
      </c>
      <c r="C273" s="36" t="s">
        <v>641</v>
      </c>
      <c r="D273" s="37" t="n">
        <v>41</v>
      </c>
      <c r="E273" s="36" t="s">
        <v>292</v>
      </c>
      <c r="F273" s="36" t="s">
        <v>246</v>
      </c>
      <c r="G273" s="50" t="n">
        <v>1423.06</v>
      </c>
      <c r="H273" s="39" t="n">
        <v>0.01</v>
      </c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0" t="n">
        <v>711.53</v>
      </c>
      <c r="AZ273" s="45" t="n">
        <v>50</v>
      </c>
      <c r="BA273" s="45" t="n">
        <v>50</v>
      </c>
      <c r="BB273" s="40" t="n">
        <v>711.53</v>
      </c>
      <c r="BC273" s="45" t="n">
        <v>50</v>
      </c>
      <c r="BD273" s="40" t="n">
        <v>100</v>
      </c>
      <c r="BE273" s="41"/>
      <c r="BF273" s="41"/>
      <c r="BG273" s="40" t="n">
        <v>100</v>
      </c>
      <c r="BH273" s="41"/>
      <c r="BI273" s="41"/>
      <c r="BJ273" s="40" t="n">
        <v>100</v>
      </c>
      <c r="BK273" s="41"/>
      <c r="BL273" s="41"/>
      <c r="BM273" s="40" t="n">
        <v>100</v>
      </c>
      <c r="BN273" s="41"/>
      <c r="BO273" s="41"/>
      <c r="BP273" s="40" t="n">
        <v>100</v>
      </c>
      <c r="BQ273" s="41"/>
      <c r="BR273" s="41"/>
      <c r="BS273" s="40" t="n">
        <v>100</v>
      </c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0"/>
      <c r="CF273" s="41"/>
      <c r="CG273" s="41"/>
      <c r="CH273" s="40"/>
      <c r="CI273" s="41"/>
      <c r="CJ273" s="41"/>
      <c r="CK273" s="40"/>
      <c r="CL273" s="41"/>
      <c r="CM273" s="41"/>
      <c r="CN273" s="40"/>
      <c r="CO273" s="42"/>
      <c r="CP273" s="42"/>
      <c r="CQ273" s="43"/>
      <c r="CR273" s="44"/>
      <c r="CS273" s="44"/>
      <c r="CT273" s="43"/>
      <c r="CU273" s="44"/>
      <c r="CV273" s="44"/>
      <c r="CW273" s="43"/>
      <c r="CX273" s="42"/>
      <c r="CY273" s="42"/>
      <c r="CZ273" s="44"/>
      <c r="DA273" s="43"/>
      <c r="DB273" s="42"/>
      <c r="DC273" s="42"/>
      <c r="DD273" s="42"/>
      <c r="DE273" s="42"/>
      <c r="DF273" s="43"/>
    </row>
    <row r="274" customFormat="false" ht="8.45" hidden="false" customHeight="true" outlineLevel="0" collapsed="false">
      <c r="A274" s="1" t="s">
        <v>642</v>
      </c>
      <c r="B274" s="55" t="n">
        <v>259</v>
      </c>
      <c r="C274" s="36" t="s">
        <v>643</v>
      </c>
      <c r="D274" s="37" t="n">
        <v>12</v>
      </c>
      <c r="E274" s="36" t="s">
        <v>501</v>
      </c>
      <c r="F274" s="36" t="s">
        <v>231</v>
      </c>
      <c r="G274" s="40" t="n">
        <v>564.61</v>
      </c>
      <c r="H274" s="39" t="n">
        <v>0.01</v>
      </c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0" t="n">
        <v>564.61</v>
      </c>
      <c r="BF274" s="40" t="n">
        <v>100</v>
      </c>
      <c r="BG274" s="40" t="n">
        <v>100</v>
      </c>
      <c r="BH274" s="41"/>
      <c r="BI274" s="41"/>
      <c r="BJ274" s="40" t="n">
        <v>100</v>
      </c>
      <c r="BK274" s="41"/>
      <c r="BL274" s="41"/>
      <c r="BM274" s="40" t="n">
        <v>100</v>
      </c>
      <c r="BN274" s="41"/>
      <c r="BO274" s="41"/>
      <c r="BP274" s="40" t="n">
        <v>100</v>
      </c>
      <c r="BQ274" s="41"/>
      <c r="BR274" s="41"/>
      <c r="BS274" s="40" t="n">
        <v>100</v>
      </c>
      <c r="BT274" s="41"/>
      <c r="BU274" s="41"/>
      <c r="BV274" s="41"/>
      <c r="BW274" s="41"/>
      <c r="BX274" s="41"/>
      <c r="BY274" s="41"/>
      <c r="BZ274" s="41"/>
      <c r="CA274" s="41"/>
      <c r="CB274" s="41"/>
      <c r="CC274" s="18"/>
      <c r="CD274" s="18"/>
      <c r="CE274" s="28"/>
      <c r="CF274" s="18"/>
      <c r="CG274" s="18"/>
      <c r="CH274" s="28"/>
      <c r="CI274" s="18"/>
      <c r="CJ274" s="18"/>
      <c r="CK274" s="28"/>
      <c r="CL274" s="18"/>
      <c r="CM274" s="18"/>
      <c r="CN274" s="28"/>
      <c r="CO274" s="42"/>
      <c r="CP274" s="42"/>
      <c r="CQ274" s="43"/>
      <c r="CR274" s="44"/>
      <c r="CS274" s="44"/>
      <c r="CT274" s="43"/>
      <c r="CU274" s="44"/>
      <c r="CV274" s="44"/>
      <c r="CW274" s="43"/>
      <c r="CX274" s="42"/>
      <c r="CY274" s="42"/>
      <c r="CZ274" s="44"/>
      <c r="DA274" s="43"/>
      <c r="DB274" s="42"/>
      <c r="DC274" s="42"/>
      <c r="DD274" s="42"/>
      <c r="DE274" s="42"/>
      <c r="DF274" s="43"/>
    </row>
    <row r="275" customFormat="false" ht="8.45" hidden="false" customHeight="true" outlineLevel="0" collapsed="false">
      <c r="A275" s="1" t="s">
        <v>644</v>
      </c>
      <c r="B275" s="55" t="n">
        <v>260</v>
      </c>
      <c r="C275" s="36" t="s">
        <v>645</v>
      </c>
      <c r="D275" s="55" t="n">
        <v>196</v>
      </c>
      <c r="E275" s="36" t="s">
        <v>559</v>
      </c>
      <c r="F275" s="36" t="s">
        <v>636</v>
      </c>
      <c r="G275" s="38" t="n">
        <v>11503.63</v>
      </c>
      <c r="H275" s="39" t="n">
        <v>0.12</v>
      </c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50" t="n">
        <v>2888.56</v>
      </c>
      <c r="AQ275" s="45" t="n">
        <v>25.11</v>
      </c>
      <c r="AR275" s="45" t="n">
        <v>25.11</v>
      </c>
      <c r="AS275" s="50" t="n">
        <v>1367.78</v>
      </c>
      <c r="AT275" s="45" t="n">
        <v>11.89</v>
      </c>
      <c r="AU275" s="45" t="n">
        <v>37</v>
      </c>
      <c r="AV275" s="41"/>
      <c r="AW275" s="41"/>
      <c r="AX275" s="45" t="n">
        <v>37</v>
      </c>
      <c r="AY275" s="41"/>
      <c r="AZ275" s="41"/>
      <c r="BA275" s="45" t="n">
        <v>37</v>
      </c>
      <c r="BB275" s="41"/>
      <c r="BC275" s="41"/>
      <c r="BD275" s="45" t="n">
        <v>37</v>
      </c>
      <c r="BE275" s="41"/>
      <c r="BF275" s="41"/>
      <c r="BG275" s="45" t="n">
        <v>37</v>
      </c>
      <c r="BH275" s="41"/>
      <c r="BI275" s="41"/>
      <c r="BJ275" s="45" t="n">
        <v>37</v>
      </c>
      <c r="BK275" s="40" t="n">
        <v>690.22</v>
      </c>
      <c r="BL275" s="39" t="n">
        <v>6</v>
      </c>
      <c r="BM275" s="45" t="n">
        <v>43</v>
      </c>
      <c r="BN275" s="50" t="n">
        <v>5521.74</v>
      </c>
      <c r="BO275" s="45" t="n">
        <v>48</v>
      </c>
      <c r="BP275" s="45" t="n">
        <v>91</v>
      </c>
      <c r="BQ275" s="50" t="n">
        <v>1035.33</v>
      </c>
      <c r="BR275" s="39" t="n">
        <v>9</v>
      </c>
      <c r="BS275" s="40" t="n">
        <v>100</v>
      </c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0"/>
      <c r="CF275" s="41"/>
      <c r="CG275" s="41"/>
      <c r="CH275" s="40"/>
      <c r="CI275" s="41"/>
      <c r="CJ275" s="41"/>
      <c r="CK275" s="40"/>
      <c r="CL275" s="41"/>
      <c r="CM275" s="41"/>
      <c r="CN275" s="40"/>
      <c r="CO275" s="42"/>
      <c r="CP275" s="42"/>
      <c r="CQ275" s="43"/>
      <c r="CR275" s="44"/>
      <c r="CS275" s="44"/>
      <c r="CT275" s="43"/>
      <c r="CU275" s="44"/>
      <c r="CV275" s="44"/>
      <c r="CW275" s="43"/>
      <c r="CX275" s="42"/>
      <c r="CY275" s="42"/>
      <c r="CZ275" s="44"/>
      <c r="DA275" s="43"/>
      <c r="DB275" s="42"/>
      <c r="DC275" s="42"/>
      <c r="DD275" s="42"/>
      <c r="DE275" s="42"/>
      <c r="DF275" s="43"/>
    </row>
    <row r="276" customFormat="false" ht="8.45" hidden="false" customHeight="true" outlineLevel="0" collapsed="false">
      <c r="A276" s="1" t="s">
        <v>646</v>
      </c>
      <c r="B276" s="55" t="n">
        <v>261</v>
      </c>
      <c r="C276" s="36" t="s">
        <v>647</v>
      </c>
      <c r="D276" s="37" t="n">
        <v>15</v>
      </c>
      <c r="E276" s="36" t="s">
        <v>335</v>
      </c>
      <c r="F276" s="36" t="s">
        <v>648</v>
      </c>
      <c r="G276" s="50" t="n">
        <v>8108.95</v>
      </c>
      <c r="H276" s="39" t="n">
        <v>0.08</v>
      </c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50" t="n">
        <v>8108.95</v>
      </c>
      <c r="BO276" s="40" t="n">
        <v>100</v>
      </c>
      <c r="BP276" s="40" t="n">
        <v>100</v>
      </c>
      <c r="BQ276" s="41"/>
      <c r="BR276" s="41"/>
      <c r="BS276" s="40" t="n">
        <v>100</v>
      </c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0"/>
      <c r="CF276" s="41"/>
      <c r="CG276" s="41"/>
      <c r="CH276" s="40"/>
      <c r="CI276" s="41"/>
      <c r="CJ276" s="41"/>
      <c r="CK276" s="40"/>
      <c r="CL276" s="41"/>
      <c r="CM276" s="41"/>
      <c r="CN276" s="40"/>
      <c r="CO276" s="42"/>
      <c r="CP276" s="42"/>
      <c r="CQ276" s="43"/>
      <c r="CR276" s="44"/>
      <c r="CS276" s="44"/>
      <c r="CT276" s="43"/>
      <c r="CU276" s="44"/>
      <c r="CV276" s="44"/>
      <c r="CW276" s="43"/>
      <c r="CX276" s="42"/>
      <c r="CY276" s="42"/>
      <c r="CZ276" s="44"/>
      <c r="DA276" s="43"/>
      <c r="DB276" s="42"/>
      <c r="DC276" s="42"/>
      <c r="DD276" s="42"/>
      <c r="DE276" s="42"/>
      <c r="DF276" s="43"/>
    </row>
    <row r="277" customFormat="false" ht="8.45" hidden="false" customHeight="true" outlineLevel="0" collapsed="false">
      <c r="A277" s="1" t="s">
        <v>649</v>
      </c>
      <c r="B277" s="55" t="n">
        <v>262</v>
      </c>
      <c r="C277" s="36" t="s">
        <v>650</v>
      </c>
      <c r="D277" s="37" t="n">
        <v>23</v>
      </c>
      <c r="E277" s="36" t="s">
        <v>402</v>
      </c>
      <c r="F277" s="36" t="s">
        <v>397</v>
      </c>
      <c r="G277" s="38" t="n">
        <v>22350</v>
      </c>
      <c r="H277" s="39" t="n">
        <v>0.23</v>
      </c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38" t="n">
        <v>22350</v>
      </c>
      <c r="BO277" s="40" t="n">
        <v>100</v>
      </c>
      <c r="BP277" s="40" t="n">
        <v>100</v>
      </c>
      <c r="BQ277" s="41"/>
      <c r="BR277" s="41"/>
      <c r="BS277" s="40" t="n">
        <v>100</v>
      </c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0"/>
      <c r="CF277" s="41"/>
      <c r="CG277" s="41"/>
      <c r="CH277" s="40"/>
      <c r="CI277" s="41"/>
      <c r="CJ277" s="41"/>
      <c r="CK277" s="40"/>
      <c r="CL277" s="41"/>
      <c r="CM277" s="41"/>
      <c r="CN277" s="40"/>
      <c r="CO277" s="58"/>
      <c r="CP277" s="42"/>
      <c r="CQ277" s="43"/>
      <c r="CR277" s="44"/>
      <c r="CS277" s="44"/>
      <c r="CT277" s="43"/>
      <c r="CU277" s="44"/>
      <c r="CV277" s="44"/>
      <c r="CW277" s="43"/>
      <c r="CX277" s="42"/>
      <c r="CY277" s="42"/>
      <c r="CZ277" s="44"/>
      <c r="DA277" s="43"/>
      <c r="DB277" s="42"/>
      <c r="DC277" s="42"/>
      <c r="DD277" s="42"/>
      <c r="DE277" s="42"/>
      <c r="DF277" s="43"/>
    </row>
    <row r="278" customFormat="false" ht="8.45" hidden="false" customHeight="true" outlineLevel="0" collapsed="false">
      <c r="A278" s="1" t="s">
        <v>651</v>
      </c>
      <c r="B278" s="55" t="n">
        <v>263</v>
      </c>
      <c r="C278" s="36" t="s">
        <v>652</v>
      </c>
      <c r="D278" s="37" t="n">
        <v>10</v>
      </c>
      <c r="E278" s="36" t="s">
        <v>335</v>
      </c>
      <c r="F278" s="36" t="s">
        <v>653</v>
      </c>
      <c r="G278" s="50" t="n">
        <v>3884.61</v>
      </c>
      <c r="H278" s="39" t="n">
        <v>0.04</v>
      </c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50" t="n">
        <v>3884.61</v>
      </c>
      <c r="BO278" s="40" t="n">
        <v>100</v>
      </c>
      <c r="BP278" s="40" t="n">
        <v>100</v>
      </c>
      <c r="BQ278" s="41"/>
      <c r="BR278" s="41"/>
      <c r="BS278" s="40" t="n">
        <v>100</v>
      </c>
      <c r="BT278" s="41"/>
      <c r="BU278" s="41"/>
      <c r="BV278" s="41"/>
      <c r="BW278" s="41"/>
      <c r="BX278" s="41"/>
      <c r="BY278" s="41"/>
      <c r="BZ278" s="41"/>
      <c r="CA278" s="41"/>
      <c r="CB278" s="41"/>
      <c r="CC278" s="18"/>
      <c r="CD278" s="18"/>
      <c r="CE278" s="28"/>
      <c r="CF278" s="18"/>
      <c r="CG278" s="18"/>
      <c r="CH278" s="28"/>
      <c r="CI278" s="18"/>
      <c r="CJ278" s="18"/>
      <c r="CK278" s="28"/>
      <c r="CL278" s="18"/>
      <c r="CM278" s="18"/>
      <c r="CN278" s="28"/>
      <c r="CO278" s="13"/>
      <c r="CP278" s="13"/>
      <c r="CQ278" s="19"/>
      <c r="CR278" s="56"/>
      <c r="CS278" s="34"/>
      <c r="CT278" s="34"/>
      <c r="CU278" s="19"/>
      <c r="CV278" s="19"/>
      <c r="CW278" s="34"/>
      <c r="CX278" s="13"/>
      <c r="CY278" s="13"/>
      <c r="CZ278" s="19"/>
      <c r="DA278" s="34"/>
      <c r="DB278" s="13"/>
      <c r="DC278" s="13"/>
      <c r="DD278" s="13"/>
      <c r="DE278" s="13"/>
      <c r="DF278" s="34"/>
    </row>
    <row r="279" customFormat="false" ht="8.45" hidden="false" customHeight="true" outlineLevel="0" collapsed="false">
      <c r="A279" s="1" t="s">
        <v>654</v>
      </c>
      <c r="B279" s="22" t="n">
        <v>264</v>
      </c>
      <c r="C279" s="21" t="s">
        <v>655</v>
      </c>
      <c r="D279" s="54" t="n">
        <v>42</v>
      </c>
      <c r="E279" s="21" t="s">
        <v>656</v>
      </c>
      <c r="F279" s="21" t="s">
        <v>653</v>
      </c>
      <c r="G279" s="23" t="n">
        <v>100435.77</v>
      </c>
      <c r="H279" s="24" t="n">
        <v>1.02</v>
      </c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26" t="n">
        <v>26006.42</v>
      </c>
      <c r="BI279" s="25" t="n">
        <v>25.89</v>
      </c>
      <c r="BJ279" s="25" t="n">
        <v>25.89</v>
      </c>
      <c r="BK279" s="26" t="n">
        <v>60621.62</v>
      </c>
      <c r="BL279" s="25" t="n">
        <v>60.36</v>
      </c>
      <c r="BM279" s="25" t="n">
        <v>86.25</v>
      </c>
      <c r="BN279" s="26" t="n">
        <v>13807.73</v>
      </c>
      <c r="BO279" s="25" t="n">
        <v>13.75</v>
      </c>
      <c r="BP279" s="28" t="n">
        <v>100</v>
      </c>
      <c r="BQ279" s="18"/>
      <c r="BR279" s="18"/>
      <c r="BS279" s="28" t="n">
        <v>100</v>
      </c>
      <c r="BT279" s="18"/>
      <c r="BU279" s="18"/>
      <c r="BV279" s="18"/>
      <c r="BW279" s="18"/>
      <c r="BX279" s="18"/>
      <c r="BY279" s="18"/>
      <c r="BZ279" s="18"/>
      <c r="CA279" s="18"/>
      <c r="CB279" s="18"/>
      <c r="CC279" s="41"/>
      <c r="CD279" s="41"/>
      <c r="CE279" s="40"/>
      <c r="CF279" s="41"/>
      <c r="CG279" s="41"/>
      <c r="CH279" s="40"/>
      <c r="CI279" s="41"/>
      <c r="CJ279" s="41"/>
      <c r="CK279" s="40"/>
      <c r="CL279" s="41"/>
      <c r="CM279" s="41"/>
      <c r="CN279" s="40"/>
      <c r="CO279" s="42"/>
      <c r="CP279" s="42"/>
      <c r="CQ279" s="44"/>
      <c r="CR279" s="63"/>
      <c r="CS279" s="43"/>
      <c r="CT279" s="43"/>
      <c r="CU279" s="44"/>
      <c r="CV279" s="44"/>
      <c r="CW279" s="43"/>
      <c r="CX279" s="42"/>
      <c r="CY279" s="42"/>
      <c r="CZ279" s="44"/>
      <c r="DA279" s="43"/>
      <c r="DB279" s="42"/>
      <c r="DC279" s="42"/>
      <c r="DD279" s="42"/>
      <c r="DE279" s="42"/>
      <c r="DF279" s="43"/>
    </row>
    <row r="280" customFormat="false" ht="8.45" hidden="false" customHeight="true" outlineLevel="0" collapsed="false">
      <c r="A280" s="1" t="s">
        <v>657</v>
      </c>
      <c r="B280" s="22" t="n">
        <v>265</v>
      </c>
      <c r="C280" s="21" t="s">
        <v>658</v>
      </c>
      <c r="D280" s="54" t="n">
        <v>42</v>
      </c>
      <c r="E280" s="21" t="s">
        <v>656</v>
      </c>
      <c r="F280" s="21" t="s">
        <v>653</v>
      </c>
      <c r="G280" s="26" t="n">
        <v>89530.52</v>
      </c>
      <c r="H280" s="24" t="n">
        <v>0.91</v>
      </c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26" t="n">
        <v>23210.06</v>
      </c>
      <c r="BI280" s="25" t="n">
        <v>25.92</v>
      </c>
      <c r="BJ280" s="25" t="n">
        <v>25.92</v>
      </c>
      <c r="BK280" s="26" t="n">
        <v>54140.16</v>
      </c>
      <c r="BL280" s="25" t="n">
        <v>60.47</v>
      </c>
      <c r="BM280" s="25" t="n">
        <v>86.4</v>
      </c>
      <c r="BN280" s="26" t="n">
        <v>12180.31</v>
      </c>
      <c r="BO280" s="25" t="n">
        <v>13.6</v>
      </c>
      <c r="BP280" s="28" t="n">
        <v>100</v>
      </c>
      <c r="BQ280" s="18"/>
      <c r="BR280" s="18"/>
      <c r="BS280" s="28" t="n">
        <v>100</v>
      </c>
      <c r="BT280" s="18"/>
      <c r="BU280" s="18"/>
      <c r="BV280" s="18"/>
      <c r="BW280" s="18"/>
      <c r="BX280" s="18"/>
      <c r="BY280" s="18"/>
      <c r="BZ280" s="18"/>
      <c r="CA280" s="18"/>
      <c r="CB280" s="18"/>
      <c r="CC280" s="41"/>
      <c r="CD280" s="41"/>
      <c r="CE280" s="40"/>
      <c r="CF280" s="41"/>
      <c r="CG280" s="41"/>
      <c r="CH280" s="40"/>
      <c r="CI280" s="41"/>
      <c r="CJ280" s="41"/>
      <c r="CK280" s="40"/>
      <c r="CL280" s="41"/>
      <c r="CM280" s="41"/>
      <c r="CN280" s="40"/>
      <c r="CO280" s="42"/>
      <c r="CP280" s="42"/>
      <c r="CQ280" s="44"/>
      <c r="CR280" s="63"/>
      <c r="CS280" s="43"/>
      <c r="CT280" s="43"/>
      <c r="CU280" s="44"/>
      <c r="CV280" s="44"/>
      <c r="CW280" s="43"/>
      <c r="CX280" s="42"/>
      <c r="CY280" s="42"/>
      <c r="CZ280" s="44"/>
      <c r="DA280" s="43"/>
      <c r="DB280" s="42"/>
      <c r="DC280" s="42"/>
      <c r="DD280" s="42"/>
      <c r="DE280" s="42"/>
      <c r="DF280" s="43"/>
    </row>
    <row r="281" customFormat="false" ht="8.45" hidden="false" customHeight="true" outlineLevel="0" collapsed="false">
      <c r="A281" s="1" t="s">
        <v>659</v>
      </c>
      <c r="B281" s="55" t="n">
        <v>266</v>
      </c>
      <c r="C281" s="36" t="s">
        <v>660</v>
      </c>
      <c r="D281" s="37" t="n">
        <v>42</v>
      </c>
      <c r="E281" s="36" t="s">
        <v>656</v>
      </c>
      <c r="F281" s="36" t="s">
        <v>653</v>
      </c>
      <c r="G281" s="38" t="n">
        <v>13035.36</v>
      </c>
      <c r="H281" s="39" t="n">
        <v>0.13</v>
      </c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50" t="n">
        <v>3008.56</v>
      </c>
      <c r="BI281" s="45" t="n">
        <v>23.08</v>
      </c>
      <c r="BJ281" s="45" t="n">
        <v>23.08</v>
      </c>
      <c r="BK281" s="50" t="n">
        <v>8021.96</v>
      </c>
      <c r="BL281" s="45" t="n">
        <v>61.54</v>
      </c>
      <c r="BM281" s="45" t="n">
        <v>84.62</v>
      </c>
      <c r="BN281" s="50" t="n">
        <v>2004.84</v>
      </c>
      <c r="BO281" s="45" t="n">
        <v>15.38</v>
      </c>
      <c r="BP281" s="40" t="n">
        <v>100</v>
      </c>
      <c r="BQ281" s="41"/>
      <c r="BR281" s="41"/>
      <c r="BS281" s="40" t="n">
        <v>100</v>
      </c>
      <c r="BT281" s="41"/>
      <c r="BU281" s="41"/>
      <c r="BV281" s="41"/>
      <c r="BW281" s="41"/>
      <c r="BX281" s="41"/>
      <c r="BY281" s="41"/>
      <c r="BZ281" s="41"/>
      <c r="CA281" s="41"/>
      <c r="CB281" s="41"/>
      <c r="CC281" s="18"/>
      <c r="CD281" s="18"/>
      <c r="CE281" s="25"/>
      <c r="CF281" s="18"/>
      <c r="CG281" s="18"/>
      <c r="CH281" s="25"/>
      <c r="CI281" s="28"/>
      <c r="CJ281" s="24"/>
      <c r="CK281" s="25"/>
      <c r="CL281" s="28"/>
      <c r="CM281" s="24"/>
      <c r="CN281" s="28"/>
      <c r="CO281" s="29"/>
      <c r="CP281" s="13"/>
      <c r="CQ281" s="30"/>
      <c r="CR281" s="31"/>
      <c r="CS281" s="30"/>
      <c r="CT281" s="30"/>
      <c r="CU281" s="31"/>
      <c r="CV281" s="32"/>
      <c r="CW281" s="34"/>
      <c r="CX281" s="13"/>
      <c r="CY281" s="13"/>
      <c r="CZ281" s="19"/>
      <c r="DA281" s="34"/>
      <c r="DB281" s="13"/>
      <c r="DC281" s="13"/>
      <c r="DD281" s="13"/>
      <c r="DE281" s="13"/>
      <c r="DF281" s="34"/>
    </row>
    <row r="282" customFormat="false" ht="8.45" hidden="false" customHeight="true" outlineLevel="0" collapsed="false">
      <c r="A282" s="1" t="s">
        <v>661</v>
      </c>
      <c r="B282" s="55" t="n">
        <v>267</v>
      </c>
      <c r="C282" s="36" t="s">
        <v>662</v>
      </c>
      <c r="D282" s="37" t="n">
        <v>42</v>
      </c>
      <c r="E282" s="36" t="s">
        <v>656</v>
      </c>
      <c r="F282" s="36" t="s">
        <v>653</v>
      </c>
      <c r="G282" s="38" t="n">
        <v>50055.39</v>
      </c>
      <c r="H282" s="39" t="n">
        <v>0.51</v>
      </c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38" t="n">
        <v>15166.78</v>
      </c>
      <c r="BI282" s="45" t="n">
        <v>30.3</v>
      </c>
      <c r="BJ282" s="45" t="n">
        <v>30.3</v>
      </c>
      <c r="BK282" s="38" t="n">
        <v>31955.36</v>
      </c>
      <c r="BL282" s="45" t="n">
        <v>63.84</v>
      </c>
      <c r="BM282" s="45" t="n">
        <v>94.14</v>
      </c>
      <c r="BN282" s="50" t="n">
        <v>2933.25</v>
      </c>
      <c r="BO282" s="39" t="n">
        <v>5.86</v>
      </c>
      <c r="BP282" s="40" t="n">
        <v>100</v>
      </c>
      <c r="BQ282" s="41"/>
      <c r="BR282" s="41"/>
      <c r="BS282" s="40" t="n">
        <v>100</v>
      </c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0"/>
      <c r="CF282" s="41"/>
      <c r="CG282" s="41"/>
      <c r="CH282" s="40"/>
      <c r="CI282" s="41"/>
      <c r="CJ282" s="41"/>
      <c r="CK282" s="40"/>
      <c r="CL282" s="41"/>
      <c r="CM282" s="41"/>
      <c r="CN282" s="40"/>
      <c r="CO282" s="29"/>
      <c r="CP282" s="13"/>
      <c r="CQ282" s="30"/>
      <c r="CR282" s="31"/>
      <c r="CS282" s="30"/>
      <c r="CT282" s="30"/>
      <c r="CU282" s="31"/>
      <c r="CV282" s="32"/>
      <c r="CW282" s="34"/>
      <c r="CX282" s="13"/>
      <c r="CY282" s="13"/>
      <c r="CZ282" s="19"/>
      <c r="DA282" s="34"/>
      <c r="DB282" s="13"/>
      <c r="DC282" s="13"/>
      <c r="DD282" s="13"/>
      <c r="DE282" s="13"/>
      <c r="DF282" s="34"/>
    </row>
    <row r="283" customFormat="false" ht="8.45" hidden="false" customHeight="true" outlineLevel="0" collapsed="false">
      <c r="A283" s="1" t="s">
        <v>663</v>
      </c>
      <c r="B283" s="55" t="n">
        <v>268</v>
      </c>
      <c r="C283" s="36" t="s">
        <v>664</v>
      </c>
      <c r="D283" s="37" t="n">
        <v>42</v>
      </c>
      <c r="E283" s="36" t="s">
        <v>656</v>
      </c>
      <c r="F283" s="36" t="s">
        <v>653</v>
      </c>
      <c r="G283" s="38" t="n">
        <v>19483.81</v>
      </c>
      <c r="H283" s="39" t="n">
        <v>0.2</v>
      </c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50" t="n">
        <v>3770.12</v>
      </c>
      <c r="BI283" s="45" t="n">
        <v>19.35</v>
      </c>
      <c r="BJ283" s="45" t="n">
        <v>19.35</v>
      </c>
      <c r="BK283" s="50" t="n">
        <v>10684.92</v>
      </c>
      <c r="BL283" s="45" t="n">
        <v>54.84</v>
      </c>
      <c r="BM283" s="45" t="n">
        <v>74.19</v>
      </c>
      <c r="BN283" s="50" t="n">
        <v>5028.77</v>
      </c>
      <c r="BO283" s="45" t="n">
        <v>25.81</v>
      </c>
      <c r="BP283" s="40" t="n">
        <v>100</v>
      </c>
      <c r="BQ283" s="41"/>
      <c r="BR283" s="41"/>
      <c r="BS283" s="40" t="n">
        <v>100</v>
      </c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0"/>
      <c r="CF283" s="41"/>
      <c r="CG283" s="41"/>
      <c r="CH283" s="40"/>
      <c r="CI283" s="41"/>
      <c r="CJ283" s="41"/>
      <c r="CK283" s="40"/>
      <c r="CL283" s="41"/>
      <c r="CM283" s="41"/>
      <c r="CN283" s="40"/>
      <c r="CO283" s="58"/>
      <c r="CP283" s="42"/>
      <c r="CQ283" s="47"/>
      <c r="CR283" s="51"/>
      <c r="CS283" s="47"/>
      <c r="CT283" s="43"/>
      <c r="CU283" s="44"/>
      <c r="CV283" s="44"/>
      <c r="CW283" s="43"/>
      <c r="CX283" s="42"/>
      <c r="CY283" s="42"/>
      <c r="CZ283" s="44"/>
      <c r="DA283" s="43"/>
      <c r="DB283" s="42"/>
      <c r="DC283" s="42"/>
      <c r="DD283" s="42"/>
      <c r="DE283" s="42"/>
      <c r="DF283" s="43"/>
    </row>
    <row r="284" customFormat="false" ht="8.45" hidden="false" customHeight="true" outlineLevel="0" collapsed="false">
      <c r="A284" s="1" t="s">
        <v>665</v>
      </c>
      <c r="B284" s="55" t="n">
        <v>269</v>
      </c>
      <c r="C284" s="36" t="s">
        <v>666</v>
      </c>
      <c r="D284" s="35" t="n">
        <v>6</v>
      </c>
      <c r="E284" s="36" t="s">
        <v>335</v>
      </c>
      <c r="F284" s="36" t="s">
        <v>347</v>
      </c>
      <c r="G284" s="50" t="n">
        <v>1264.72</v>
      </c>
      <c r="H284" s="39" t="n">
        <v>0.01</v>
      </c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50" t="n">
        <v>1264.72</v>
      </c>
      <c r="BO284" s="40" t="n">
        <v>100</v>
      </c>
      <c r="BP284" s="40" t="n">
        <v>100</v>
      </c>
      <c r="BQ284" s="41"/>
      <c r="BR284" s="41"/>
      <c r="BS284" s="40" t="n">
        <v>100</v>
      </c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0"/>
      <c r="CF284" s="41"/>
      <c r="CG284" s="41"/>
      <c r="CH284" s="40"/>
      <c r="CI284" s="41"/>
      <c r="CJ284" s="41"/>
      <c r="CK284" s="40"/>
      <c r="CL284" s="41"/>
      <c r="CM284" s="41"/>
      <c r="CN284" s="40"/>
      <c r="CO284" s="58"/>
      <c r="CP284" s="42"/>
      <c r="CQ284" s="47"/>
      <c r="CR284" s="51"/>
      <c r="CS284" s="47"/>
      <c r="CT284" s="43"/>
      <c r="CU284" s="44"/>
      <c r="CV284" s="44"/>
      <c r="CW284" s="43"/>
      <c r="CX284" s="42"/>
      <c r="CY284" s="42"/>
      <c r="CZ284" s="44"/>
      <c r="DA284" s="43"/>
      <c r="DB284" s="42"/>
      <c r="DC284" s="42"/>
      <c r="DD284" s="42"/>
      <c r="DE284" s="42"/>
      <c r="DF284" s="43"/>
    </row>
    <row r="285" customFormat="false" ht="16.9" hidden="false" customHeight="true" outlineLevel="0" collapsed="false">
      <c r="A285" s="1" t="s">
        <v>667</v>
      </c>
      <c r="B285" s="55" t="n">
        <v>270</v>
      </c>
      <c r="C285" s="36" t="s">
        <v>668</v>
      </c>
      <c r="D285" s="37" t="n">
        <v>32</v>
      </c>
      <c r="E285" s="36" t="s">
        <v>656</v>
      </c>
      <c r="F285" s="36" t="s">
        <v>669</v>
      </c>
      <c r="G285" s="50" t="n">
        <v>5691.24</v>
      </c>
      <c r="H285" s="39" t="n">
        <v>0.06</v>
      </c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50" t="n">
        <v>1264.59</v>
      </c>
      <c r="BI285" s="45" t="n">
        <v>22.22</v>
      </c>
      <c r="BJ285" s="45" t="n">
        <v>22.22</v>
      </c>
      <c r="BK285" s="50" t="n">
        <v>3477.92</v>
      </c>
      <c r="BL285" s="45" t="n">
        <v>61.11</v>
      </c>
      <c r="BM285" s="45" t="n">
        <v>83.33</v>
      </c>
      <c r="BN285" s="40" t="n">
        <v>948.73</v>
      </c>
      <c r="BO285" s="45" t="n">
        <v>16.67</v>
      </c>
      <c r="BP285" s="40" t="n">
        <v>100</v>
      </c>
      <c r="BQ285" s="41"/>
      <c r="BR285" s="41"/>
      <c r="BS285" s="40" t="n">
        <v>100</v>
      </c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0"/>
      <c r="CF285" s="41"/>
      <c r="CG285" s="41"/>
      <c r="CH285" s="40"/>
      <c r="CI285" s="41"/>
      <c r="CJ285" s="41"/>
      <c r="CK285" s="40"/>
      <c r="CL285" s="41"/>
      <c r="CM285" s="41"/>
      <c r="CN285" s="40"/>
      <c r="CO285" s="42"/>
      <c r="CP285" s="42"/>
      <c r="CQ285" s="44"/>
      <c r="CR285" s="51"/>
      <c r="CS285" s="47"/>
      <c r="CT285" s="47"/>
      <c r="CU285" s="51"/>
      <c r="CV285" s="47"/>
      <c r="CW285" s="43"/>
      <c r="CX285" s="42"/>
      <c r="CY285" s="42"/>
      <c r="CZ285" s="44"/>
      <c r="DA285" s="43"/>
      <c r="DB285" s="42"/>
      <c r="DC285" s="42"/>
      <c r="DD285" s="42"/>
      <c r="DE285" s="42"/>
      <c r="DF285" s="43"/>
    </row>
    <row r="286" customFormat="false" ht="8.45" hidden="false" customHeight="true" outlineLevel="0" collapsed="false">
      <c r="A286" s="1" t="s">
        <v>670</v>
      </c>
      <c r="B286" s="22" t="n">
        <v>271</v>
      </c>
      <c r="C286" s="21" t="s">
        <v>671</v>
      </c>
      <c r="D286" s="54" t="n">
        <v>42</v>
      </c>
      <c r="E286" s="21" t="s">
        <v>656</v>
      </c>
      <c r="F286" s="21" t="s">
        <v>653</v>
      </c>
      <c r="G286" s="26" t="n">
        <v>10905.25</v>
      </c>
      <c r="H286" s="24" t="n">
        <v>0.11</v>
      </c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27" t="n">
        <v>2796.36</v>
      </c>
      <c r="BI286" s="25" t="n">
        <v>25.64</v>
      </c>
      <c r="BJ286" s="25" t="n">
        <v>25.64</v>
      </c>
      <c r="BK286" s="27" t="n">
        <v>6481.46</v>
      </c>
      <c r="BL286" s="25" t="n">
        <v>59.43</v>
      </c>
      <c r="BM286" s="25" t="n">
        <v>85.08</v>
      </c>
      <c r="BN286" s="27" t="n">
        <v>1627.42</v>
      </c>
      <c r="BO286" s="25" t="n">
        <v>14.92</v>
      </c>
      <c r="BP286" s="28" t="n">
        <v>100</v>
      </c>
      <c r="BQ286" s="18"/>
      <c r="BR286" s="18"/>
      <c r="BS286" s="28" t="n">
        <v>100</v>
      </c>
      <c r="BT286" s="18"/>
      <c r="BU286" s="18"/>
      <c r="BV286" s="18"/>
      <c r="BW286" s="18"/>
      <c r="BX286" s="18"/>
      <c r="BY286" s="18"/>
      <c r="BZ286" s="18"/>
      <c r="CA286" s="18"/>
      <c r="CB286" s="18"/>
      <c r="CC286" s="41"/>
      <c r="CD286" s="41"/>
      <c r="CE286" s="40"/>
      <c r="CF286" s="41"/>
      <c r="CG286" s="41"/>
      <c r="CH286" s="40"/>
      <c r="CI286" s="41"/>
      <c r="CJ286" s="41"/>
      <c r="CK286" s="40"/>
      <c r="CL286" s="41"/>
      <c r="CM286" s="41"/>
      <c r="CN286" s="40"/>
      <c r="CO286" s="42"/>
      <c r="CP286" s="42"/>
      <c r="CQ286" s="43"/>
      <c r="CR286" s="44"/>
      <c r="CS286" s="44"/>
      <c r="CT286" s="43"/>
      <c r="CU286" s="44"/>
      <c r="CV286" s="44"/>
      <c r="CW286" s="43"/>
      <c r="CX286" s="42"/>
      <c r="CY286" s="42"/>
      <c r="CZ286" s="44"/>
      <c r="DA286" s="43"/>
      <c r="DB286" s="42"/>
      <c r="DC286" s="42"/>
      <c r="DD286" s="42"/>
      <c r="DE286" s="42"/>
      <c r="DF286" s="43"/>
    </row>
    <row r="287" customFormat="false" ht="8.45" hidden="false" customHeight="true" outlineLevel="0" collapsed="false">
      <c r="A287" s="1" t="s">
        <v>672</v>
      </c>
      <c r="B287" s="55" t="n">
        <v>272</v>
      </c>
      <c r="C287" s="36" t="s">
        <v>673</v>
      </c>
      <c r="D287" s="37" t="n">
        <v>42</v>
      </c>
      <c r="E287" s="36" t="s">
        <v>656</v>
      </c>
      <c r="F287" s="36" t="s">
        <v>653</v>
      </c>
      <c r="G287" s="50" t="n">
        <v>1748.28</v>
      </c>
      <c r="H287" s="39" t="n">
        <v>0.02</v>
      </c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0" t="n">
        <v>403.5</v>
      </c>
      <c r="BI287" s="45" t="n">
        <v>23.08</v>
      </c>
      <c r="BJ287" s="45" t="n">
        <v>23.08</v>
      </c>
      <c r="BK287" s="40" t="n">
        <v>975.02</v>
      </c>
      <c r="BL287" s="45" t="n">
        <v>55.77</v>
      </c>
      <c r="BM287" s="45" t="n">
        <v>78.85</v>
      </c>
      <c r="BN287" s="40" t="n">
        <v>369.76</v>
      </c>
      <c r="BO287" s="45" t="n">
        <v>21.15</v>
      </c>
      <c r="BP287" s="40" t="n">
        <v>100</v>
      </c>
      <c r="BQ287" s="41"/>
      <c r="BR287" s="41"/>
      <c r="BS287" s="40" t="n">
        <v>100</v>
      </c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0"/>
      <c r="CJ287" s="45"/>
      <c r="CK287" s="45"/>
      <c r="CL287" s="40"/>
      <c r="CM287" s="45"/>
      <c r="CN287" s="40"/>
      <c r="CO287" s="42"/>
      <c r="CP287" s="42"/>
      <c r="CQ287" s="43"/>
      <c r="CR287" s="44"/>
      <c r="CS287" s="44"/>
      <c r="CT287" s="43"/>
      <c r="CU287" s="44"/>
      <c r="CV287" s="44"/>
      <c r="CW287" s="43"/>
      <c r="CX287" s="42"/>
      <c r="CY287" s="42"/>
      <c r="CZ287" s="44"/>
      <c r="DA287" s="43"/>
      <c r="DB287" s="42"/>
      <c r="DC287" s="42"/>
      <c r="DD287" s="42"/>
      <c r="DE287" s="42"/>
      <c r="DF287" s="43"/>
    </row>
    <row r="288" customFormat="false" ht="8.45" hidden="false" customHeight="true" outlineLevel="0" collapsed="false">
      <c r="A288" s="1" t="s">
        <v>674</v>
      </c>
      <c r="B288" s="55" t="n">
        <v>273</v>
      </c>
      <c r="C288" s="36" t="s">
        <v>675</v>
      </c>
      <c r="D288" s="37" t="n">
        <v>42</v>
      </c>
      <c r="E288" s="36" t="s">
        <v>656</v>
      </c>
      <c r="F288" s="36" t="s">
        <v>653</v>
      </c>
      <c r="G288" s="50" t="n">
        <v>3263.81</v>
      </c>
      <c r="H288" s="39" t="n">
        <v>0.03</v>
      </c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0" t="n">
        <v>932.47</v>
      </c>
      <c r="BI288" s="45" t="n">
        <v>28.57</v>
      </c>
      <c r="BJ288" s="45" t="n">
        <v>28.57</v>
      </c>
      <c r="BK288" s="50" t="n">
        <v>2020.3</v>
      </c>
      <c r="BL288" s="45" t="n">
        <v>61.9</v>
      </c>
      <c r="BM288" s="45" t="n">
        <v>90.47</v>
      </c>
      <c r="BN288" s="40" t="n">
        <v>311.04</v>
      </c>
      <c r="BO288" s="45" t="n">
        <v>9.53</v>
      </c>
      <c r="BP288" s="40" t="n">
        <v>100</v>
      </c>
      <c r="BQ288" s="41"/>
      <c r="BR288" s="41"/>
      <c r="BS288" s="40" t="n">
        <v>100</v>
      </c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0"/>
      <c r="CJ288" s="45"/>
      <c r="CK288" s="45"/>
      <c r="CL288" s="40"/>
      <c r="CM288" s="45"/>
      <c r="CN288" s="40"/>
      <c r="CO288" s="13"/>
      <c r="CP288" s="13"/>
      <c r="CQ288" s="34"/>
      <c r="CR288" s="19"/>
      <c r="CS288" s="19"/>
      <c r="CT288" s="34"/>
      <c r="CU288" s="19"/>
      <c r="CV288" s="19"/>
      <c r="CW288" s="34"/>
      <c r="CX288" s="13"/>
      <c r="CY288" s="13"/>
      <c r="CZ288" s="19"/>
      <c r="DA288" s="34"/>
      <c r="DB288" s="13"/>
      <c r="DC288" s="13"/>
      <c r="DD288" s="13"/>
      <c r="DE288" s="13"/>
      <c r="DF288" s="34"/>
    </row>
    <row r="289" customFormat="false" ht="8.45" hidden="false" customHeight="true" outlineLevel="0" collapsed="false">
      <c r="A289" s="1" t="s">
        <v>676</v>
      </c>
      <c r="B289" s="55" t="n">
        <v>274</v>
      </c>
      <c r="C289" s="36" t="s">
        <v>677</v>
      </c>
      <c r="D289" s="37" t="n">
        <v>42</v>
      </c>
      <c r="E289" s="36" t="s">
        <v>656</v>
      </c>
      <c r="F289" s="36" t="s">
        <v>653</v>
      </c>
      <c r="G289" s="50" t="n">
        <v>1906.79</v>
      </c>
      <c r="H289" s="39" t="n">
        <v>0.02</v>
      </c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0" t="n">
        <v>497.48</v>
      </c>
      <c r="BI289" s="45" t="n">
        <v>26.09</v>
      </c>
      <c r="BJ289" s="45" t="n">
        <v>26.09</v>
      </c>
      <c r="BK289" s="50" t="n">
        <v>1202.04</v>
      </c>
      <c r="BL289" s="45" t="n">
        <v>63.04</v>
      </c>
      <c r="BM289" s="45" t="n">
        <v>89.13</v>
      </c>
      <c r="BN289" s="40" t="n">
        <v>207.27</v>
      </c>
      <c r="BO289" s="45" t="n">
        <v>10.87</v>
      </c>
      <c r="BP289" s="40" t="n">
        <v>100</v>
      </c>
      <c r="BQ289" s="41"/>
      <c r="BR289" s="41"/>
      <c r="BS289" s="40" t="n">
        <v>100</v>
      </c>
      <c r="BT289" s="41"/>
      <c r="BU289" s="41"/>
      <c r="BV289" s="41"/>
      <c r="BW289" s="41"/>
      <c r="BX289" s="41"/>
      <c r="BY289" s="41"/>
      <c r="BZ289" s="41"/>
      <c r="CA289" s="41"/>
      <c r="CB289" s="41"/>
      <c r="CC289" s="18"/>
      <c r="CD289" s="18"/>
      <c r="CE289" s="28"/>
      <c r="CF289" s="18"/>
      <c r="CG289" s="18"/>
      <c r="CH289" s="28"/>
      <c r="CI289" s="18"/>
      <c r="CJ289" s="18"/>
      <c r="CK289" s="28"/>
      <c r="CL289" s="18"/>
      <c r="CM289" s="18"/>
      <c r="CN289" s="28"/>
      <c r="CO289" s="42"/>
      <c r="CP289" s="42"/>
      <c r="CQ289" s="43"/>
      <c r="CR289" s="44"/>
      <c r="CS289" s="44"/>
      <c r="CT289" s="43"/>
      <c r="CU289" s="44"/>
      <c r="CV289" s="44"/>
      <c r="CW289" s="43"/>
      <c r="CX289" s="42"/>
      <c r="CY289" s="42"/>
      <c r="CZ289" s="44"/>
      <c r="DA289" s="43"/>
      <c r="DB289" s="42"/>
      <c r="DC289" s="42"/>
      <c r="DD289" s="42"/>
      <c r="DE289" s="42"/>
      <c r="DF289" s="43"/>
    </row>
    <row r="290" customFormat="false" ht="16.9" hidden="false" customHeight="true" outlineLevel="0" collapsed="false">
      <c r="A290" s="1" t="s">
        <v>678</v>
      </c>
      <c r="B290" s="55" t="n">
        <v>275</v>
      </c>
      <c r="C290" s="36" t="s">
        <v>679</v>
      </c>
      <c r="D290" s="37" t="n">
        <v>38</v>
      </c>
      <c r="E290" s="36" t="s">
        <v>656</v>
      </c>
      <c r="F290" s="36" t="s">
        <v>347</v>
      </c>
      <c r="G290" s="40" t="n">
        <v>493.9</v>
      </c>
      <c r="H290" s="39" t="n">
        <v>0.01</v>
      </c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5" t="n">
        <v>89.79</v>
      </c>
      <c r="BI290" s="45" t="n">
        <v>18.18</v>
      </c>
      <c r="BJ290" s="45" t="n">
        <v>18.18</v>
      </c>
      <c r="BK290" s="40" t="n">
        <v>246.95</v>
      </c>
      <c r="BL290" s="45" t="n">
        <v>50</v>
      </c>
      <c r="BM290" s="45" t="n">
        <v>68.18</v>
      </c>
      <c r="BN290" s="40" t="n">
        <v>157.16</v>
      </c>
      <c r="BO290" s="45" t="n">
        <v>31.82</v>
      </c>
      <c r="BP290" s="40" t="n">
        <v>100</v>
      </c>
      <c r="BQ290" s="41"/>
      <c r="BR290" s="41"/>
      <c r="BS290" s="40" t="n">
        <v>100</v>
      </c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0"/>
      <c r="CF290" s="41"/>
      <c r="CG290" s="41"/>
      <c r="CH290" s="40"/>
      <c r="CI290" s="41"/>
      <c r="CJ290" s="41"/>
      <c r="CK290" s="40"/>
      <c r="CL290" s="41"/>
      <c r="CM290" s="41"/>
      <c r="CN290" s="40"/>
      <c r="CO290" s="13"/>
      <c r="CP290" s="13"/>
      <c r="CQ290" s="34"/>
      <c r="CR290" s="19"/>
      <c r="CS290" s="19"/>
      <c r="CT290" s="34"/>
      <c r="CU290" s="19"/>
      <c r="CV290" s="19"/>
      <c r="CW290" s="34"/>
      <c r="CX290" s="13"/>
      <c r="CY290" s="13"/>
      <c r="CZ290" s="19"/>
      <c r="DA290" s="34"/>
      <c r="DB290" s="13"/>
      <c r="DC290" s="13"/>
      <c r="DD290" s="13"/>
      <c r="DE290" s="13"/>
      <c r="DF290" s="34"/>
    </row>
    <row r="291" customFormat="false" ht="8.45" hidden="false" customHeight="true" outlineLevel="0" collapsed="false">
      <c r="A291" s="1" t="s">
        <v>680</v>
      </c>
      <c r="B291" s="55" t="n">
        <v>276</v>
      </c>
      <c r="C291" s="36" t="s">
        <v>681</v>
      </c>
      <c r="D291" s="37" t="n">
        <v>42</v>
      </c>
      <c r="E291" s="36" t="s">
        <v>656</v>
      </c>
      <c r="F291" s="36" t="s">
        <v>653</v>
      </c>
      <c r="G291" s="50" t="n">
        <v>3492.47</v>
      </c>
      <c r="H291" s="39" t="n">
        <v>0.04</v>
      </c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0" t="n">
        <v>873.12</v>
      </c>
      <c r="BI291" s="45" t="n">
        <v>25</v>
      </c>
      <c r="BJ291" s="45" t="n">
        <v>25</v>
      </c>
      <c r="BK291" s="50" t="n">
        <v>2037.16</v>
      </c>
      <c r="BL291" s="45" t="n">
        <v>58.33</v>
      </c>
      <c r="BM291" s="45" t="n">
        <v>83.33</v>
      </c>
      <c r="BN291" s="40" t="n">
        <v>582.19</v>
      </c>
      <c r="BO291" s="45" t="n">
        <v>16.67</v>
      </c>
      <c r="BP291" s="40" t="n">
        <v>100</v>
      </c>
      <c r="BQ291" s="41"/>
      <c r="BR291" s="41"/>
      <c r="BS291" s="40" t="n">
        <v>100</v>
      </c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0"/>
      <c r="CF291" s="41"/>
      <c r="CG291" s="41"/>
      <c r="CH291" s="40"/>
      <c r="CI291" s="41"/>
      <c r="CJ291" s="41"/>
      <c r="CK291" s="40"/>
      <c r="CL291" s="41"/>
      <c r="CM291" s="41"/>
      <c r="CN291" s="40"/>
      <c r="CO291" s="42"/>
      <c r="CP291" s="42"/>
      <c r="CQ291" s="43"/>
      <c r="CR291" s="44"/>
      <c r="CS291" s="44"/>
      <c r="CT291" s="43"/>
      <c r="CU291" s="44"/>
      <c r="CV291" s="44"/>
      <c r="CW291" s="43"/>
      <c r="CX291" s="42"/>
      <c r="CY291" s="42"/>
      <c r="CZ291" s="44"/>
      <c r="DA291" s="43"/>
      <c r="DB291" s="42"/>
      <c r="DC291" s="42"/>
      <c r="DD291" s="42"/>
      <c r="DE291" s="42"/>
      <c r="DF291" s="43"/>
    </row>
    <row r="292" customFormat="false" ht="8.45" hidden="false" customHeight="true" outlineLevel="0" collapsed="false">
      <c r="A292" s="1" t="s">
        <v>682</v>
      </c>
      <c r="B292" s="22" t="n">
        <v>277</v>
      </c>
      <c r="C292" s="21" t="s">
        <v>683</v>
      </c>
      <c r="D292" s="22" t="n">
        <v>387</v>
      </c>
      <c r="E292" s="21" t="s">
        <v>147</v>
      </c>
      <c r="F292" s="21" t="s">
        <v>461</v>
      </c>
      <c r="G292" s="61" t="n">
        <v>1251657.34</v>
      </c>
      <c r="H292" s="25" t="n">
        <v>12.75</v>
      </c>
      <c r="I292" s="18"/>
      <c r="J292" s="18"/>
      <c r="K292" s="18"/>
      <c r="L292" s="18"/>
      <c r="M292" s="18"/>
      <c r="N292" s="18"/>
      <c r="O292" s="28" t="n">
        <v>549.05</v>
      </c>
      <c r="P292" s="24" t="n">
        <v>0.05</v>
      </c>
      <c r="Q292" s="24" t="n">
        <v>0.05</v>
      </c>
      <c r="R292" s="27" t="n">
        <v>2196.19</v>
      </c>
      <c r="S292" s="24" t="n">
        <v>0.19</v>
      </c>
      <c r="T292" s="24" t="n">
        <v>0.24</v>
      </c>
      <c r="U292" s="27" t="n">
        <v>5044.32</v>
      </c>
      <c r="V292" s="24" t="n">
        <v>0.38</v>
      </c>
      <c r="W292" s="24" t="n">
        <v>0.63</v>
      </c>
      <c r="X292" s="27" t="n">
        <v>3362.88</v>
      </c>
      <c r="Y292" s="24" t="n">
        <v>0.26</v>
      </c>
      <c r="Z292" s="24" t="n">
        <v>0.88</v>
      </c>
      <c r="AA292" s="27" t="n">
        <v>5323.8</v>
      </c>
      <c r="AB292" s="24" t="n">
        <v>0.4</v>
      </c>
      <c r="AC292" s="24" t="n">
        <v>1.28</v>
      </c>
      <c r="AD292" s="26" t="n">
        <v>30550.03</v>
      </c>
      <c r="AE292" s="24" t="n">
        <v>2.26</v>
      </c>
      <c r="AF292" s="24" t="n">
        <v>3.54</v>
      </c>
      <c r="AG292" s="26" t="n">
        <v>15027.76</v>
      </c>
      <c r="AH292" s="24" t="n">
        <v>1.06</v>
      </c>
      <c r="AI292" s="24" t="n">
        <v>4.61</v>
      </c>
      <c r="AJ292" s="26" t="n">
        <v>26008</v>
      </c>
      <c r="AK292" s="24" t="n">
        <v>1.87</v>
      </c>
      <c r="AL292" s="24" t="n">
        <v>6.48</v>
      </c>
      <c r="AM292" s="26" t="n">
        <v>45244.23</v>
      </c>
      <c r="AN292" s="24" t="n">
        <v>3.29</v>
      </c>
      <c r="AO292" s="24" t="n">
        <v>9.77</v>
      </c>
      <c r="AP292" s="26" t="n">
        <v>57410.15</v>
      </c>
      <c r="AQ292" s="24" t="n">
        <v>4.18</v>
      </c>
      <c r="AR292" s="25" t="n">
        <v>13.95</v>
      </c>
      <c r="AS292" s="23" t="n">
        <v>106616.37</v>
      </c>
      <c r="AT292" s="24" t="n">
        <v>8.52</v>
      </c>
      <c r="AU292" s="25" t="n">
        <v>22.48</v>
      </c>
      <c r="AV292" s="26" t="n">
        <v>67109.53</v>
      </c>
      <c r="AW292" s="24" t="n">
        <v>5.5</v>
      </c>
      <c r="AX292" s="25" t="n">
        <v>27.98</v>
      </c>
      <c r="AY292" s="23" t="n">
        <v>223565.74</v>
      </c>
      <c r="AZ292" s="25" t="n">
        <v>19.07</v>
      </c>
      <c r="BA292" s="25" t="n">
        <v>47.05</v>
      </c>
      <c r="BB292" s="23" t="n">
        <v>184986.96</v>
      </c>
      <c r="BC292" s="25" t="n">
        <v>15.8</v>
      </c>
      <c r="BD292" s="25" t="n">
        <v>62.85</v>
      </c>
      <c r="BE292" s="26" t="n">
        <v>68576.54</v>
      </c>
      <c r="BF292" s="24" t="n">
        <v>5.65</v>
      </c>
      <c r="BG292" s="25" t="n">
        <v>68.5</v>
      </c>
      <c r="BH292" s="26" t="n">
        <v>21507.44</v>
      </c>
      <c r="BI292" s="24" t="n">
        <v>1.65</v>
      </c>
      <c r="BJ292" s="25" t="n">
        <v>70.15</v>
      </c>
      <c r="BK292" s="26" t="n">
        <v>42866.76</v>
      </c>
      <c r="BL292" s="24" t="n">
        <v>3.25</v>
      </c>
      <c r="BM292" s="25" t="n">
        <v>73.4</v>
      </c>
      <c r="BN292" s="23" t="n">
        <v>201223.63</v>
      </c>
      <c r="BO292" s="25" t="n">
        <v>15.19</v>
      </c>
      <c r="BP292" s="25" t="n">
        <v>88.59</v>
      </c>
      <c r="BQ292" s="23" t="n">
        <v>144487.95</v>
      </c>
      <c r="BR292" s="25" t="n">
        <v>11.41</v>
      </c>
      <c r="BS292" s="28" t="n">
        <v>100</v>
      </c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28"/>
      <c r="CF292" s="18"/>
      <c r="CG292" s="18"/>
      <c r="CH292" s="28"/>
      <c r="CI292" s="18"/>
      <c r="CJ292" s="18"/>
      <c r="CK292" s="28"/>
      <c r="CL292" s="18"/>
      <c r="CM292" s="18"/>
      <c r="CN292" s="28"/>
      <c r="CO292" s="42"/>
      <c r="CP292" s="42"/>
      <c r="CQ292" s="43"/>
      <c r="CR292" s="44"/>
      <c r="CS292" s="44"/>
      <c r="CT292" s="43"/>
      <c r="CU292" s="44"/>
      <c r="CV292" s="44"/>
      <c r="CW292" s="43"/>
      <c r="CX292" s="42"/>
      <c r="CY292" s="42"/>
      <c r="CZ292" s="44"/>
      <c r="DA292" s="43"/>
      <c r="DB292" s="42"/>
      <c r="DC292" s="42"/>
      <c r="DD292" s="42"/>
      <c r="DE292" s="42"/>
      <c r="DF292" s="43"/>
    </row>
    <row r="293" customFormat="false" ht="8.45" hidden="false" customHeight="true" outlineLevel="0" collapsed="false">
      <c r="A293" s="1" t="s">
        <v>684</v>
      </c>
      <c r="B293" s="55" t="n">
        <v>278</v>
      </c>
      <c r="C293" s="36" t="s">
        <v>685</v>
      </c>
      <c r="D293" s="55" t="n">
        <v>362</v>
      </c>
      <c r="E293" s="36" t="s">
        <v>686</v>
      </c>
      <c r="F293" s="36" t="s">
        <v>461</v>
      </c>
      <c r="G293" s="59" t="n">
        <v>168281.62</v>
      </c>
      <c r="H293" s="39" t="n">
        <v>1.71</v>
      </c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50" t="n">
        <v>1968.89</v>
      </c>
      <c r="V293" s="39" t="n">
        <v>1.17</v>
      </c>
      <c r="W293" s="39" t="n">
        <v>1.17</v>
      </c>
      <c r="X293" s="50" t="n">
        <v>1312.6</v>
      </c>
      <c r="Y293" s="39" t="n">
        <v>0.78</v>
      </c>
      <c r="Z293" s="39" t="n">
        <v>1.95</v>
      </c>
      <c r="AA293" s="50" t="n">
        <v>2221.32</v>
      </c>
      <c r="AB293" s="39" t="n">
        <v>1.32</v>
      </c>
      <c r="AC293" s="39" t="n">
        <v>3.27</v>
      </c>
      <c r="AD293" s="50" t="n">
        <v>5469.15</v>
      </c>
      <c r="AE293" s="39" t="n">
        <v>3.25</v>
      </c>
      <c r="AF293" s="39" t="n">
        <v>6.52</v>
      </c>
      <c r="AG293" s="50" t="n">
        <v>3853.65</v>
      </c>
      <c r="AH293" s="39" t="n">
        <v>2.29</v>
      </c>
      <c r="AI293" s="39" t="n">
        <v>8.81</v>
      </c>
      <c r="AJ293" s="50" t="n">
        <v>3298.32</v>
      </c>
      <c r="AK293" s="39" t="n">
        <v>1.96</v>
      </c>
      <c r="AL293" s="45" t="n">
        <v>10.77</v>
      </c>
      <c r="AM293" s="50" t="n">
        <v>1363.08</v>
      </c>
      <c r="AN293" s="39" t="n">
        <v>0.81</v>
      </c>
      <c r="AO293" s="45" t="n">
        <v>11.58</v>
      </c>
      <c r="AP293" s="50" t="n">
        <v>4207.04</v>
      </c>
      <c r="AQ293" s="39" t="n">
        <v>2.5</v>
      </c>
      <c r="AR293" s="45" t="n">
        <v>14.08</v>
      </c>
      <c r="AS293" s="38" t="n">
        <v>11527.29</v>
      </c>
      <c r="AT293" s="39" t="n">
        <v>6.85</v>
      </c>
      <c r="AU293" s="45" t="n">
        <v>20.93</v>
      </c>
      <c r="AV293" s="38" t="n">
        <v>11914.34</v>
      </c>
      <c r="AW293" s="39" t="n">
        <v>7.08</v>
      </c>
      <c r="AX293" s="45" t="n">
        <v>28.01</v>
      </c>
      <c r="AY293" s="50" t="n">
        <v>5603.78</v>
      </c>
      <c r="AZ293" s="39" t="n">
        <v>3.33</v>
      </c>
      <c r="BA293" s="45" t="n">
        <v>31.34</v>
      </c>
      <c r="BB293" s="40" t="n">
        <v>370.22</v>
      </c>
      <c r="BC293" s="39" t="n">
        <v>0.22</v>
      </c>
      <c r="BD293" s="45" t="n">
        <v>31.56</v>
      </c>
      <c r="BE293" s="50" t="n">
        <v>5368.18</v>
      </c>
      <c r="BF293" s="39" t="n">
        <v>3.19</v>
      </c>
      <c r="BG293" s="45" t="n">
        <v>34.75</v>
      </c>
      <c r="BH293" s="50" t="n">
        <v>1278.94</v>
      </c>
      <c r="BI293" s="39" t="n">
        <v>0.76</v>
      </c>
      <c r="BJ293" s="45" t="n">
        <v>35.51</v>
      </c>
      <c r="BK293" s="50" t="n">
        <v>1009.69</v>
      </c>
      <c r="BL293" s="39" t="n">
        <v>0.6</v>
      </c>
      <c r="BM293" s="45" t="n">
        <v>36.11</v>
      </c>
      <c r="BN293" s="38" t="n">
        <v>73168.85</v>
      </c>
      <c r="BO293" s="45" t="n">
        <v>43.48</v>
      </c>
      <c r="BP293" s="45" t="n">
        <v>79.59</v>
      </c>
      <c r="BQ293" s="38" t="n">
        <v>34346.28</v>
      </c>
      <c r="BR293" s="45" t="n">
        <v>20.41</v>
      </c>
      <c r="BS293" s="40" t="n">
        <v>100</v>
      </c>
      <c r="BT293" s="41"/>
      <c r="BU293" s="41"/>
      <c r="BV293" s="41"/>
      <c r="BW293" s="41"/>
      <c r="BX293" s="41"/>
      <c r="BY293" s="41"/>
      <c r="BZ293" s="41"/>
      <c r="CA293" s="41"/>
      <c r="CB293" s="41"/>
      <c r="CC293" s="18"/>
      <c r="CD293" s="18"/>
      <c r="CE293" s="28"/>
      <c r="CF293" s="18"/>
      <c r="CG293" s="18"/>
      <c r="CH293" s="28"/>
      <c r="CI293" s="18"/>
      <c r="CJ293" s="18"/>
      <c r="CK293" s="28"/>
      <c r="CL293" s="18"/>
      <c r="CM293" s="18"/>
      <c r="CN293" s="28"/>
      <c r="CO293" s="42"/>
      <c r="CP293" s="42"/>
      <c r="CQ293" s="43"/>
      <c r="CR293" s="44"/>
      <c r="CS293" s="44"/>
      <c r="CT293" s="43"/>
      <c r="CU293" s="44"/>
      <c r="CV293" s="44"/>
      <c r="CW293" s="43"/>
      <c r="CX293" s="42"/>
      <c r="CY293" s="42"/>
      <c r="CZ293" s="44"/>
      <c r="DA293" s="43"/>
      <c r="DB293" s="42"/>
      <c r="DC293" s="42"/>
      <c r="DD293" s="42"/>
      <c r="DE293" s="42"/>
      <c r="DF293" s="43"/>
    </row>
    <row r="294" customFormat="false" ht="8.45" hidden="false" customHeight="true" outlineLevel="0" collapsed="false">
      <c r="A294" s="1" t="s">
        <v>687</v>
      </c>
      <c r="B294" s="55" t="n">
        <v>279</v>
      </c>
      <c r="C294" s="36" t="s">
        <v>688</v>
      </c>
      <c r="D294" s="55" t="n">
        <v>362</v>
      </c>
      <c r="E294" s="36" t="s">
        <v>686</v>
      </c>
      <c r="F294" s="36" t="s">
        <v>461</v>
      </c>
      <c r="G294" s="59" t="n">
        <v>156215.26</v>
      </c>
      <c r="H294" s="39" t="n">
        <v>1.59</v>
      </c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50" t="n">
        <v>1827.72</v>
      </c>
      <c r="V294" s="39" t="n">
        <v>1.17</v>
      </c>
      <c r="W294" s="39" t="n">
        <v>1.17</v>
      </c>
      <c r="X294" s="50" t="n">
        <v>1218.48</v>
      </c>
      <c r="Y294" s="39" t="n">
        <v>0.78</v>
      </c>
      <c r="Z294" s="39" t="n">
        <v>1.95</v>
      </c>
      <c r="AA294" s="50" t="n">
        <v>2062.04</v>
      </c>
      <c r="AB294" s="39" t="n">
        <v>1.32</v>
      </c>
      <c r="AC294" s="39" t="n">
        <v>3.27</v>
      </c>
      <c r="AD294" s="50" t="n">
        <v>5077</v>
      </c>
      <c r="AE294" s="39" t="n">
        <v>3.25</v>
      </c>
      <c r="AF294" s="39" t="n">
        <v>6.52</v>
      </c>
      <c r="AG294" s="50" t="n">
        <v>3577.33</v>
      </c>
      <c r="AH294" s="39" t="n">
        <v>2.29</v>
      </c>
      <c r="AI294" s="39" t="n">
        <v>8.81</v>
      </c>
      <c r="AJ294" s="50" t="n">
        <v>3061.82</v>
      </c>
      <c r="AK294" s="39" t="n">
        <v>1.96</v>
      </c>
      <c r="AL294" s="45" t="n">
        <v>10.77</v>
      </c>
      <c r="AM294" s="50" t="n">
        <v>1265.34</v>
      </c>
      <c r="AN294" s="39" t="n">
        <v>0.81</v>
      </c>
      <c r="AO294" s="45" t="n">
        <v>11.58</v>
      </c>
      <c r="AP294" s="50" t="n">
        <v>3905.38</v>
      </c>
      <c r="AQ294" s="39" t="n">
        <v>2.5</v>
      </c>
      <c r="AR294" s="45" t="n">
        <v>14.08</v>
      </c>
      <c r="AS294" s="38" t="n">
        <v>10700.75</v>
      </c>
      <c r="AT294" s="39" t="n">
        <v>6.85</v>
      </c>
      <c r="AU294" s="45" t="n">
        <v>20.93</v>
      </c>
      <c r="AV294" s="38" t="n">
        <v>11060.04</v>
      </c>
      <c r="AW294" s="39" t="n">
        <v>7.08</v>
      </c>
      <c r="AX294" s="45" t="n">
        <v>28.01</v>
      </c>
      <c r="AY294" s="50" t="n">
        <v>5201.97</v>
      </c>
      <c r="AZ294" s="39" t="n">
        <v>3.33</v>
      </c>
      <c r="BA294" s="45" t="n">
        <v>31.34</v>
      </c>
      <c r="BB294" s="40" t="n">
        <v>343.67</v>
      </c>
      <c r="BC294" s="39" t="n">
        <v>0.22</v>
      </c>
      <c r="BD294" s="45" t="n">
        <v>31.56</v>
      </c>
      <c r="BE294" s="50" t="n">
        <v>4983.27</v>
      </c>
      <c r="BF294" s="39" t="n">
        <v>3.19</v>
      </c>
      <c r="BG294" s="45" t="n">
        <v>34.75</v>
      </c>
      <c r="BH294" s="50" t="n">
        <v>1187.24</v>
      </c>
      <c r="BI294" s="39" t="n">
        <v>0.76</v>
      </c>
      <c r="BJ294" s="45" t="n">
        <v>35.51</v>
      </c>
      <c r="BK294" s="40" t="n">
        <v>937.29</v>
      </c>
      <c r="BL294" s="39" t="n">
        <v>0.6</v>
      </c>
      <c r="BM294" s="45" t="n">
        <v>36.11</v>
      </c>
      <c r="BN294" s="38" t="n">
        <v>67922.4</v>
      </c>
      <c r="BO294" s="45" t="n">
        <v>43.48</v>
      </c>
      <c r="BP294" s="45" t="n">
        <v>79.59</v>
      </c>
      <c r="BQ294" s="38" t="n">
        <v>31883.53</v>
      </c>
      <c r="BR294" s="45" t="n">
        <v>20.41</v>
      </c>
      <c r="BS294" s="40" t="n">
        <v>100</v>
      </c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0"/>
      <c r="CF294" s="41"/>
      <c r="CG294" s="41"/>
      <c r="CH294" s="40"/>
      <c r="CI294" s="41"/>
      <c r="CJ294" s="41"/>
      <c r="CK294" s="40"/>
      <c r="CL294" s="41"/>
      <c r="CM294" s="41"/>
      <c r="CN294" s="40"/>
      <c r="CO294" s="13"/>
      <c r="CP294" s="13"/>
      <c r="CQ294" s="34"/>
      <c r="CR294" s="19"/>
      <c r="CS294" s="19"/>
      <c r="CT294" s="34"/>
      <c r="CU294" s="19"/>
      <c r="CV294" s="19"/>
      <c r="CW294" s="34"/>
      <c r="CX294" s="13"/>
      <c r="CY294" s="13"/>
      <c r="CZ294" s="19"/>
      <c r="DA294" s="34"/>
      <c r="DB294" s="13"/>
      <c r="DC294" s="13"/>
      <c r="DD294" s="13"/>
      <c r="DE294" s="13"/>
      <c r="DF294" s="34"/>
    </row>
    <row r="295" customFormat="false" ht="8.45" hidden="false" customHeight="true" outlineLevel="0" collapsed="false">
      <c r="A295" s="1" t="s">
        <v>689</v>
      </c>
      <c r="B295" s="55" t="n">
        <v>280</v>
      </c>
      <c r="C295" s="36" t="s">
        <v>690</v>
      </c>
      <c r="D295" s="55" t="n">
        <v>295</v>
      </c>
      <c r="E295" s="36" t="s">
        <v>691</v>
      </c>
      <c r="F295" s="36" t="s">
        <v>461</v>
      </c>
      <c r="G295" s="59" t="n">
        <v>200044.58</v>
      </c>
      <c r="H295" s="39" t="n">
        <v>2.04</v>
      </c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38" t="n">
        <v>11002.45</v>
      </c>
      <c r="AE295" s="39" t="n">
        <v>5.5</v>
      </c>
      <c r="AF295" s="39" t="n">
        <v>5.5</v>
      </c>
      <c r="AG295" s="50" t="n">
        <v>1260.28</v>
      </c>
      <c r="AH295" s="39" t="n">
        <v>0.63</v>
      </c>
      <c r="AI295" s="39" t="n">
        <v>6.13</v>
      </c>
      <c r="AJ295" s="50" t="n">
        <v>9242.06</v>
      </c>
      <c r="AK295" s="39" t="n">
        <v>4.62</v>
      </c>
      <c r="AL295" s="45" t="n">
        <v>10.75</v>
      </c>
      <c r="AM295" s="38" t="n">
        <v>23125.15</v>
      </c>
      <c r="AN295" s="45" t="n">
        <v>11.56</v>
      </c>
      <c r="AO295" s="45" t="n">
        <v>22.31</v>
      </c>
      <c r="AP295" s="38" t="n">
        <v>27146.05</v>
      </c>
      <c r="AQ295" s="45" t="n">
        <v>13.57</v>
      </c>
      <c r="AR295" s="45" t="n">
        <v>35.88</v>
      </c>
      <c r="AS295" s="38" t="n">
        <v>22264.96</v>
      </c>
      <c r="AT295" s="45" t="n">
        <v>11.13</v>
      </c>
      <c r="AU295" s="45" t="n">
        <v>47.01</v>
      </c>
      <c r="AV295" s="50" t="n">
        <v>2160.48</v>
      </c>
      <c r="AW295" s="39" t="n">
        <v>1.08</v>
      </c>
      <c r="AX295" s="45" t="n">
        <v>48.09</v>
      </c>
      <c r="AY295" s="38" t="n">
        <v>20304.52</v>
      </c>
      <c r="AZ295" s="45" t="n">
        <v>10.15</v>
      </c>
      <c r="BA295" s="45" t="n">
        <v>58.24</v>
      </c>
      <c r="BB295" s="38" t="n">
        <v>21424.77</v>
      </c>
      <c r="BC295" s="45" t="n">
        <v>10.71</v>
      </c>
      <c r="BD295" s="45" t="n">
        <v>68.95</v>
      </c>
      <c r="BE295" s="38" t="n">
        <v>10062.24</v>
      </c>
      <c r="BF295" s="39" t="n">
        <v>5.03</v>
      </c>
      <c r="BG295" s="45" t="n">
        <v>73.98</v>
      </c>
      <c r="BH295" s="50" t="n">
        <v>8781.96</v>
      </c>
      <c r="BI295" s="39" t="n">
        <v>4.39</v>
      </c>
      <c r="BJ295" s="45" t="n">
        <v>78.37</v>
      </c>
      <c r="BK295" s="38" t="n">
        <v>21464.78</v>
      </c>
      <c r="BL295" s="45" t="n">
        <v>10.73</v>
      </c>
      <c r="BM295" s="45" t="n">
        <v>89.1</v>
      </c>
      <c r="BN295" s="38" t="n">
        <v>10922.43</v>
      </c>
      <c r="BO295" s="39" t="n">
        <v>5.46</v>
      </c>
      <c r="BP295" s="45" t="n">
        <v>94.56</v>
      </c>
      <c r="BQ295" s="38" t="n">
        <v>10882.43</v>
      </c>
      <c r="BR295" s="39" t="n">
        <v>5.44</v>
      </c>
      <c r="BS295" s="40" t="n">
        <v>100</v>
      </c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0"/>
      <c r="CF295" s="41"/>
      <c r="CG295" s="41"/>
      <c r="CH295" s="40"/>
      <c r="CI295" s="41"/>
      <c r="CJ295" s="41"/>
      <c r="CK295" s="40"/>
      <c r="CL295" s="41"/>
      <c r="CM295" s="41"/>
      <c r="CN295" s="40"/>
      <c r="CO295" s="42"/>
      <c r="CP295" s="42"/>
      <c r="CQ295" s="43"/>
      <c r="CR295" s="44"/>
      <c r="CS295" s="44"/>
      <c r="CT295" s="43"/>
      <c r="CU295" s="44"/>
      <c r="CV295" s="44"/>
      <c r="CW295" s="43"/>
      <c r="CX295" s="42"/>
      <c r="CY295" s="42"/>
      <c r="CZ295" s="44"/>
      <c r="DA295" s="43"/>
      <c r="DB295" s="42"/>
      <c r="DC295" s="42"/>
      <c r="DD295" s="42"/>
      <c r="DE295" s="42"/>
      <c r="DF295" s="43"/>
    </row>
    <row r="296" customFormat="false" ht="8.45" hidden="false" customHeight="true" outlineLevel="0" collapsed="false">
      <c r="A296" s="1" t="s">
        <v>692</v>
      </c>
      <c r="B296" s="55" t="n">
        <v>281</v>
      </c>
      <c r="C296" s="36" t="s">
        <v>693</v>
      </c>
      <c r="D296" s="55" t="n">
        <v>295</v>
      </c>
      <c r="E296" s="36" t="s">
        <v>691</v>
      </c>
      <c r="F296" s="36" t="s">
        <v>461</v>
      </c>
      <c r="G296" s="59" t="n">
        <v>134163.53</v>
      </c>
      <c r="H296" s="39" t="n">
        <v>1.37</v>
      </c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50" t="n">
        <v>7378.99</v>
      </c>
      <c r="AE296" s="39" t="n">
        <v>5.5</v>
      </c>
      <c r="AF296" s="39" t="n">
        <v>5.5</v>
      </c>
      <c r="AG296" s="40" t="n">
        <v>845.23</v>
      </c>
      <c r="AH296" s="39" t="n">
        <v>0.63</v>
      </c>
      <c r="AI296" s="39" t="n">
        <v>6.13</v>
      </c>
      <c r="AJ296" s="50" t="n">
        <v>6198.36</v>
      </c>
      <c r="AK296" s="39" t="n">
        <v>4.62</v>
      </c>
      <c r="AL296" s="45" t="n">
        <v>10.75</v>
      </c>
      <c r="AM296" s="38" t="n">
        <v>15509.3</v>
      </c>
      <c r="AN296" s="45" t="n">
        <v>11.56</v>
      </c>
      <c r="AO296" s="45" t="n">
        <v>22.31</v>
      </c>
      <c r="AP296" s="38" t="n">
        <v>18205.99</v>
      </c>
      <c r="AQ296" s="45" t="n">
        <v>13.57</v>
      </c>
      <c r="AR296" s="45" t="n">
        <v>35.88</v>
      </c>
      <c r="AS296" s="38" t="n">
        <v>14932.4</v>
      </c>
      <c r="AT296" s="45" t="n">
        <v>11.13</v>
      </c>
      <c r="AU296" s="45" t="n">
        <v>47.01</v>
      </c>
      <c r="AV296" s="50" t="n">
        <v>1448.97</v>
      </c>
      <c r="AW296" s="39" t="n">
        <v>1.08</v>
      </c>
      <c r="AX296" s="45" t="n">
        <v>48.09</v>
      </c>
      <c r="AY296" s="38" t="n">
        <v>13617.6</v>
      </c>
      <c r="AZ296" s="45" t="n">
        <v>10.15</v>
      </c>
      <c r="BA296" s="45" t="n">
        <v>58.24</v>
      </c>
      <c r="BB296" s="38" t="n">
        <v>14368.91</v>
      </c>
      <c r="BC296" s="45" t="n">
        <v>10.71</v>
      </c>
      <c r="BD296" s="45" t="n">
        <v>68.95</v>
      </c>
      <c r="BE296" s="50" t="n">
        <v>6748.43</v>
      </c>
      <c r="BF296" s="39" t="n">
        <v>5.03</v>
      </c>
      <c r="BG296" s="45" t="n">
        <v>73.98</v>
      </c>
      <c r="BH296" s="50" t="n">
        <v>5889.78</v>
      </c>
      <c r="BI296" s="39" t="n">
        <v>4.39</v>
      </c>
      <c r="BJ296" s="45" t="n">
        <v>78.37</v>
      </c>
      <c r="BK296" s="38" t="n">
        <v>14395.75</v>
      </c>
      <c r="BL296" s="45" t="n">
        <v>10.73</v>
      </c>
      <c r="BM296" s="45" t="n">
        <v>89.1</v>
      </c>
      <c r="BN296" s="50" t="n">
        <v>7325.33</v>
      </c>
      <c r="BO296" s="39" t="n">
        <v>5.46</v>
      </c>
      <c r="BP296" s="45" t="n">
        <v>94.56</v>
      </c>
      <c r="BQ296" s="50" t="n">
        <v>7298.5</v>
      </c>
      <c r="BR296" s="39" t="n">
        <v>5.44</v>
      </c>
      <c r="BS296" s="40" t="n">
        <v>100</v>
      </c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0"/>
      <c r="CF296" s="41"/>
      <c r="CG296" s="41"/>
      <c r="CH296" s="40"/>
      <c r="CI296" s="41"/>
      <c r="CJ296" s="41"/>
      <c r="CK296" s="40"/>
      <c r="CL296" s="41"/>
      <c r="CM296" s="41"/>
      <c r="CN296" s="40"/>
      <c r="CO296" s="42"/>
      <c r="CP296" s="42"/>
      <c r="CQ296" s="43"/>
      <c r="CR296" s="44"/>
      <c r="CS296" s="44"/>
      <c r="CT296" s="43"/>
      <c r="CU296" s="44"/>
      <c r="CV296" s="44"/>
      <c r="CW296" s="43"/>
      <c r="CX296" s="42"/>
      <c r="CY296" s="42"/>
      <c r="CZ296" s="44"/>
      <c r="DA296" s="43"/>
      <c r="DB296" s="42"/>
      <c r="DC296" s="42"/>
      <c r="DD296" s="42"/>
      <c r="DE296" s="42"/>
      <c r="DF296" s="43"/>
    </row>
    <row r="297" customFormat="false" ht="8.45" hidden="false" customHeight="true" outlineLevel="0" collapsed="false">
      <c r="A297" s="1" t="s">
        <v>694</v>
      </c>
      <c r="B297" s="55" t="n">
        <v>282</v>
      </c>
      <c r="C297" s="36" t="s">
        <v>695</v>
      </c>
      <c r="D297" s="37" t="n">
        <v>71</v>
      </c>
      <c r="E297" s="36" t="s">
        <v>696</v>
      </c>
      <c r="F297" s="36" t="s">
        <v>697</v>
      </c>
      <c r="G297" s="38" t="n">
        <v>15503.68</v>
      </c>
      <c r="H297" s="39" t="n">
        <v>0.16</v>
      </c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50" t="n">
        <v>3993.75</v>
      </c>
      <c r="AH297" s="45" t="n">
        <v>25.76</v>
      </c>
      <c r="AI297" s="45" t="n">
        <v>25.76</v>
      </c>
      <c r="AJ297" s="50" t="n">
        <v>3582.9</v>
      </c>
      <c r="AK297" s="45" t="n">
        <v>23.11</v>
      </c>
      <c r="AL297" s="45" t="n">
        <v>48.87</v>
      </c>
      <c r="AM297" s="50" t="n">
        <v>3981.35</v>
      </c>
      <c r="AN297" s="45" t="n">
        <v>25.68</v>
      </c>
      <c r="AO297" s="45" t="n">
        <v>74.55</v>
      </c>
      <c r="AP297" s="50" t="n">
        <v>3945.69</v>
      </c>
      <c r="AQ297" s="45" t="n">
        <v>25.45</v>
      </c>
      <c r="AR297" s="40" t="n">
        <v>100</v>
      </c>
      <c r="AS297" s="41"/>
      <c r="AT297" s="41"/>
      <c r="AU297" s="40" t="n">
        <v>100</v>
      </c>
      <c r="AV297" s="41"/>
      <c r="AW297" s="41"/>
      <c r="AX297" s="40" t="n">
        <v>100</v>
      </c>
      <c r="AY297" s="41"/>
      <c r="AZ297" s="41"/>
      <c r="BA297" s="40" t="n">
        <v>100</v>
      </c>
      <c r="BB297" s="41"/>
      <c r="BC297" s="41"/>
      <c r="BD297" s="40" t="n">
        <v>100</v>
      </c>
      <c r="BE297" s="41"/>
      <c r="BF297" s="41"/>
      <c r="BG297" s="40" t="n">
        <v>100</v>
      </c>
      <c r="BH297" s="41"/>
      <c r="BI297" s="41"/>
      <c r="BJ297" s="40" t="n">
        <v>100</v>
      </c>
      <c r="BK297" s="41"/>
      <c r="BL297" s="41"/>
      <c r="BM297" s="40" t="n">
        <v>100</v>
      </c>
      <c r="BN297" s="41"/>
      <c r="BO297" s="41"/>
      <c r="BP297" s="40" t="n">
        <v>100</v>
      </c>
      <c r="BQ297" s="41"/>
      <c r="BR297" s="41"/>
      <c r="BS297" s="40" t="n">
        <v>100</v>
      </c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0"/>
      <c r="CF297" s="41"/>
      <c r="CG297" s="41"/>
      <c r="CH297" s="40"/>
      <c r="CI297" s="41"/>
      <c r="CJ297" s="41"/>
      <c r="CK297" s="40"/>
      <c r="CL297" s="41"/>
      <c r="CM297" s="41"/>
      <c r="CN297" s="40"/>
      <c r="CO297" s="42"/>
      <c r="CP297" s="42"/>
      <c r="CQ297" s="43"/>
      <c r="CR297" s="44"/>
      <c r="CS297" s="44"/>
      <c r="CT297" s="43"/>
      <c r="CU297" s="44"/>
      <c r="CV297" s="44"/>
      <c r="CW297" s="43"/>
      <c r="CX297" s="42"/>
      <c r="CY297" s="42"/>
      <c r="CZ297" s="44"/>
      <c r="DA297" s="43"/>
      <c r="DB297" s="42"/>
      <c r="DC297" s="42"/>
      <c r="DD297" s="42"/>
      <c r="DE297" s="42"/>
      <c r="DF297" s="43"/>
    </row>
    <row r="298" customFormat="false" ht="8.45" hidden="false" customHeight="true" outlineLevel="0" collapsed="false">
      <c r="A298" s="1" t="s">
        <v>698</v>
      </c>
      <c r="B298" s="55" t="n">
        <v>283</v>
      </c>
      <c r="C298" s="36" t="s">
        <v>699</v>
      </c>
      <c r="D298" s="55" t="n">
        <v>167</v>
      </c>
      <c r="E298" s="36" t="s">
        <v>700</v>
      </c>
      <c r="F298" s="36" t="s">
        <v>397</v>
      </c>
      <c r="G298" s="38" t="n">
        <v>19305</v>
      </c>
      <c r="H298" s="39" t="n">
        <v>0.2</v>
      </c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50" t="n">
        <v>7194.97</v>
      </c>
      <c r="AT298" s="45" t="n">
        <v>37.27</v>
      </c>
      <c r="AU298" s="45" t="n">
        <v>37.27</v>
      </c>
      <c r="AV298" s="50" t="n">
        <v>6318.53</v>
      </c>
      <c r="AW298" s="45" t="n">
        <v>32.73</v>
      </c>
      <c r="AX298" s="45" t="n">
        <v>70</v>
      </c>
      <c r="AY298" s="50" t="n">
        <v>4036.68</v>
      </c>
      <c r="AZ298" s="45" t="n">
        <v>20.91</v>
      </c>
      <c r="BA298" s="45" t="n">
        <v>90.91</v>
      </c>
      <c r="BB298" s="41"/>
      <c r="BC298" s="41"/>
      <c r="BD298" s="45" t="n">
        <v>90.91</v>
      </c>
      <c r="BE298" s="41"/>
      <c r="BF298" s="41"/>
      <c r="BG298" s="45" t="n">
        <v>90.91</v>
      </c>
      <c r="BH298" s="41"/>
      <c r="BI298" s="41"/>
      <c r="BJ298" s="45" t="n">
        <v>90.91</v>
      </c>
      <c r="BK298" s="41"/>
      <c r="BL298" s="41"/>
      <c r="BM298" s="45" t="n">
        <v>90.91</v>
      </c>
      <c r="BN298" s="50" t="n">
        <v>1754.82</v>
      </c>
      <c r="BO298" s="39" t="n">
        <v>9.09</v>
      </c>
      <c r="BP298" s="40" t="n">
        <v>100</v>
      </c>
      <c r="BQ298" s="41"/>
      <c r="BR298" s="41"/>
      <c r="BS298" s="40" t="n">
        <v>100</v>
      </c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0"/>
      <c r="CF298" s="41"/>
      <c r="CG298" s="41"/>
      <c r="CH298" s="40"/>
      <c r="CI298" s="41"/>
      <c r="CJ298" s="41"/>
      <c r="CK298" s="40"/>
      <c r="CL298" s="41"/>
      <c r="CM298" s="41"/>
      <c r="CN298" s="40"/>
      <c r="CO298" s="13"/>
      <c r="CP298" s="13"/>
      <c r="CQ298" s="34"/>
      <c r="CR298" s="19"/>
      <c r="CS298" s="19"/>
      <c r="CT298" s="34"/>
      <c r="CU298" s="19"/>
      <c r="CV298" s="19"/>
      <c r="CW298" s="34"/>
      <c r="CX298" s="13"/>
      <c r="CY298" s="13"/>
      <c r="CZ298" s="19"/>
      <c r="DA298" s="34"/>
      <c r="DB298" s="13"/>
      <c r="DC298" s="13"/>
      <c r="DD298" s="13"/>
      <c r="DE298" s="13"/>
      <c r="DF298" s="34"/>
    </row>
    <row r="299" customFormat="false" ht="8.45" hidden="false" customHeight="true" outlineLevel="0" collapsed="false">
      <c r="A299" s="1" t="s">
        <v>701</v>
      </c>
      <c r="B299" s="55" t="n">
        <v>284</v>
      </c>
      <c r="C299" s="36" t="s">
        <v>702</v>
      </c>
      <c r="D299" s="55" t="n">
        <v>153</v>
      </c>
      <c r="E299" s="36" t="s">
        <v>703</v>
      </c>
      <c r="F299" s="36" t="s">
        <v>461</v>
      </c>
      <c r="G299" s="38" t="n">
        <v>70590.14</v>
      </c>
      <c r="H299" s="39" t="n">
        <v>0.72</v>
      </c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50" t="n">
        <v>4207.17</v>
      </c>
      <c r="AW299" s="39" t="n">
        <v>5.96</v>
      </c>
      <c r="AX299" s="39" t="n">
        <v>5.96</v>
      </c>
      <c r="AY299" s="38" t="n">
        <v>22101.77</v>
      </c>
      <c r="AZ299" s="45" t="n">
        <v>31.31</v>
      </c>
      <c r="BA299" s="45" t="n">
        <v>37.27</v>
      </c>
      <c r="BB299" s="38" t="n">
        <v>15783.96</v>
      </c>
      <c r="BC299" s="45" t="n">
        <v>22.36</v>
      </c>
      <c r="BD299" s="45" t="n">
        <v>59.63</v>
      </c>
      <c r="BE299" s="38" t="n">
        <v>11414.43</v>
      </c>
      <c r="BF299" s="45" t="n">
        <v>16.17</v>
      </c>
      <c r="BG299" s="45" t="n">
        <v>75.8</v>
      </c>
      <c r="BH299" s="50" t="n">
        <v>4369.53</v>
      </c>
      <c r="BI299" s="39" t="n">
        <v>6.19</v>
      </c>
      <c r="BJ299" s="45" t="n">
        <v>81.99</v>
      </c>
      <c r="BK299" s="41"/>
      <c r="BL299" s="41"/>
      <c r="BM299" s="45" t="n">
        <v>81.99</v>
      </c>
      <c r="BN299" s="41"/>
      <c r="BO299" s="41"/>
      <c r="BP299" s="45" t="n">
        <v>81.99</v>
      </c>
      <c r="BQ299" s="38" t="n">
        <v>12713.28</v>
      </c>
      <c r="BR299" s="45" t="n">
        <v>18.01</v>
      </c>
      <c r="BS299" s="40" t="n">
        <v>100</v>
      </c>
      <c r="BT299" s="41"/>
      <c r="BU299" s="41"/>
      <c r="BV299" s="41"/>
      <c r="BW299" s="41"/>
      <c r="BX299" s="41"/>
      <c r="BY299" s="41"/>
      <c r="BZ299" s="41"/>
      <c r="CA299" s="41"/>
      <c r="CB299" s="41"/>
      <c r="CC299" s="18"/>
      <c r="CD299" s="18"/>
      <c r="CE299" s="28"/>
      <c r="CF299" s="18"/>
      <c r="CG299" s="18"/>
      <c r="CH299" s="28"/>
      <c r="CI299" s="18"/>
      <c r="CJ299" s="18"/>
      <c r="CK299" s="28"/>
      <c r="CL299" s="18"/>
      <c r="CM299" s="18"/>
      <c r="CN299" s="28"/>
      <c r="CO299" s="42"/>
      <c r="CP299" s="42"/>
      <c r="CQ299" s="43"/>
      <c r="CR299" s="44"/>
      <c r="CS299" s="44"/>
      <c r="CT299" s="43"/>
      <c r="CU299" s="44"/>
      <c r="CV299" s="44"/>
      <c r="CW299" s="43"/>
      <c r="CX299" s="42"/>
      <c r="CY299" s="42"/>
      <c r="CZ299" s="44"/>
      <c r="DA299" s="43"/>
      <c r="DB299" s="42"/>
      <c r="DC299" s="42"/>
      <c r="DD299" s="42"/>
      <c r="DE299" s="42"/>
      <c r="DF299" s="43"/>
    </row>
    <row r="300" customFormat="false" ht="8.45" hidden="false" customHeight="true" outlineLevel="0" collapsed="false">
      <c r="A300" s="1" t="s">
        <v>704</v>
      </c>
      <c r="B300" s="55" t="n">
        <v>285</v>
      </c>
      <c r="C300" s="36" t="s">
        <v>705</v>
      </c>
      <c r="D300" s="37" t="n">
        <v>13</v>
      </c>
      <c r="E300" s="36" t="s">
        <v>344</v>
      </c>
      <c r="F300" s="36" t="s">
        <v>397</v>
      </c>
      <c r="G300" s="50" t="n">
        <v>5385.5</v>
      </c>
      <c r="H300" s="39" t="n">
        <v>0.05</v>
      </c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50" t="n">
        <v>5385.5</v>
      </c>
      <c r="BO300" s="40" t="n">
        <v>100</v>
      </c>
      <c r="BP300" s="40" t="n">
        <v>100</v>
      </c>
      <c r="BQ300" s="41"/>
      <c r="BR300" s="41"/>
      <c r="BS300" s="40" t="n">
        <v>100</v>
      </c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0"/>
      <c r="CF300" s="41"/>
      <c r="CG300" s="41"/>
      <c r="CH300" s="40"/>
      <c r="CI300" s="41"/>
      <c r="CJ300" s="41"/>
      <c r="CK300" s="40"/>
      <c r="CL300" s="41"/>
      <c r="CM300" s="41"/>
      <c r="CN300" s="40"/>
      <c r="CO300" s="42"/>
      <c r="CP300" s="42"/>
      <c r="CQ300" s="43"/>
      <c r="CR300" s="44"/>
      <c r="CS300" s="44"/>
      <c r="CT300" s="43"/>
      <c r="CU300" s="44"/>
      <c r="CV300" s="44"/>
      <c r="CW300" s="43"/>
      <c r="CX300" s="42"/>
      <c r="CY300" s="42"/>
      <c r="CZ300" s="44"/>
      <c r="DA300" s="43"/>
      <c r="DB300" s="42"/>
      <c r="DC300" s="42"/>
      <c r="DD300" s="42"/>
      <c r="DE300" s="42"/>
      <c r="DF300" s="43"/>
    </row>
    <row r="301" customFormat="false" ht="8.45" hidden="false" customHeight="true" outlineLevel="0" collapsed="false">
      <c r="A301" s="1" t="s">
        <v>706</v>
      </c>
      <c r="B301" s="55" t="n">
        <v>286</v>
      </c>
      <c r="C301" s="36" t="s">
        <v>707</v>
      </c>
      <c r="D301" s="37" t="n">
        <v>22</v>
      </c>
      <c r="E301" s="36" t="s">
        <v>708</v>
      </c>
      <c r="F301" s="36" t="s">
        <v>461</v>
      </c>
      <c r="G301" s="50" t="n">
        <v>8712</v>
      </c>
      <c r="H301" s="39" t="n">
        <v>0.09</v>
      </c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50" t="n">
        <v>8712</v>
      </c>
      <c r="BR301" s="40" t="n">
        <v>100</v>
      </c>
      <c r="BS301" s="40" t="n">
        <v>100</v>
      </c>
      <c r="BT301" s="41"/>
      <c r="BU301" s="41"/>
      <c r="BV301" s="41"/>
      <c r="BW301" s="41"/>
      <c r="BX301" s="41"/>
      <c r="BY301" s="41"/>
      <c r="BZ301" s="41"/>
      <c r="CA301" s="41"/>
      <c r="CB301" s="41"/>
      <c r="CC301" s="18"/>
      <c r="CD301" s="18"/>
      <c r="CE301" s="28"/>
      <c r="CF301" s="18"/>
      <c r="CG301" s="18"/>
      <c r="CH301" s="28"/>
      <c r="CI301" s="18"/>
      <c r="CJ301" s="18"/>
      <c r="CK301" s="28"/>
      <c r="CL301" s="18"/>
      <c r="CM301" s="18"/>
      <c r="CN301" s="28"/>
      <c r="CO301" s="42"/>
      <c r="CP301" s="42"/>
      <c r="CQ301" s="43"/>
      <c r="CR301" s="44"/>
      <c r="CS301" s="44"/>
      <c r="CT301" s="43"/>
      <c r="CU301" s="44"/>
      <c r="CV301" s="44"/>
      <c r="CW301" s="43"/>
      <c r="CX301" s="42"/>
      <c r="CY301" s="42"/>
      <c r="CZ301" s="44"/>
      <c r="DA301" s="43"/>
      <c r="DB301" s="42"/>
      <c r="DC301" s="42"/>
      <c r="DD301" s="42"/>
      <c r="DE301" s="42"/>
      <c r="DF301" s="43"/>
    </row>
    <row r="302" customFormat="false" ht="8.45" hidden="false" customHeight="true" outlineLevel="0" collapsed="false">
      <c r="A302" s="1" t="s">
        <v>709</v>
      </c>
      <c r="B302" s="55" t="n">
        <v>287</v>
      </c>
      <c r="C302" s="36" t="s">
        <v>710</v>
      </c>
      <c r="D302" s="37" t="n">
        <v>41</v>
      </c>
      <c r="E302" s="36" t="s">
        <v>292</v>
      </c>
      <c r="F302" s="36" t="s">
        <v>246</v>
      </c>
      <c r="G302" s="59" t="n">
        <v>265390.85</v>
      </c>
      <c r="H302" s="39" t="n">
        <v>2.7</v>
      </c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59" t="n">
        <v>132695.43</v>
      </c>
      <c r="AZ302" s="45" t="n">
        <v>50</v>
      </c>
      <c r="BA302" s="45" t="n">
        <v>50</v>
      </c>
      <c r="BB302" s="59" t="n">
        <v>132695.43</v>
      </c>
      <c r="BC302" s="45" t="n">
        <v>50</v>
      </c>
      <c r="BD302" s="40" t="n">
        <v>100</v>
      </c>
      <c r="BE302" s="41"/>
      <c r="BF302" s="41"/>
      <c r="BG302" s="40" t="n">
        <v>100</v>
      </c>
      <c r="BH302" s="41"/>
      <c r="BI302" s="41"/>
      <c r="BJ302" s="40" t="n">
        <v>100</v>
      </c>
      <c r="BK302" s="41"/>
      <c r="BL302" s="41"/>
      <c r="BM302" s="40" t="n">
        <v>100</v>
      </c>
      <c r="BN302" s="41"/>
      <c r="BO302" s="41"/>
      <c r="BP302" s="40" t="n">
        <v>100</v>
      </c>
      <c r="BQ302" s="41"/>
      <c r="BR302" s="41"/>
      <c r="BS302" s="40" t="n">
        <v>100</v>
      </c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0"/>
      <c r="CF302" s="41"/>
      <c r="CG302" s="41"/>
      <c r="CH302" s="40"/>
      <c r="CI302" s="41"/>
      <c r="CJ302" s="41"/>
      <c r="CK302" s="40"/>
      <c r="CL302" s="41"/>
      <c r="CM302" s="41"/>
      <c r="CN302" s="40"/>
      <c r="CO302" s="42"/>
      <c r="CP302" s="42"/>
      <c r="CQ302" s="43"/>
      <c r="CR302" s="44"/>
      <c r="CS302" s="44"/>
      <c r="CT302" s="43"/>
      <c r="CU302" s="44"/>
      <c r="CV302" s="44"/>
      <c r="CW302" s="43"/>
      <c r="CX302" s="42"/>
      <c r="CY302" s="42"/>
      <c r="CZ302" s="44"/>
      <c r="DA302" s="43"/>
      <c r="DB302" s="42"/>
      <c r="DC302" s="42"/>
      <c r="DD302" s="42"/>
      <c r="DE302" s="42"/>
      <c r="DF302" s="43"/>
    </row>
    <row r="303" customFormat="false" ht="8.45" hidden="false" customHeight="true" outlineLevel="0" collapsed="false">
      <c r="A303" s="1" t="s">
        <v>711</v>
      </c>
      <c r="B303" s="55" t="n">
        <v>288</v>
      </c>
      <c r="C303" s="36" t="s">
        <v>712</v>
      </c>
      <c r="D303" s="55" t="n">
        <v>387</v>
      </c>
      <c r="E303" s="36" t="s">
        <v>147</v>
      </c>
      <c r="F303" s="36" t="s">
        <v>461</v>
      </c>
      <c r="G303" s="38" t="n">
        <v>13726.18</v>
      </c>
      <c r="H303" s="39" t="n">
        <v>0.14</v>
      </c>
      <c r="I303" s="41"/>
      <c r="J303" s="41"/>
      <c r="K303" s="41"/>
      <c r="L303" s="41"/>
      <c r="M303" s="41"/>
      <c r="N303" s="41"/>
      <c r="O303" s="40" t="n">
        <v>549.05</v>
      </c>
      <c r="P303" s="39" t="n">
        <v>4</v>
      </c>
      <c r="Q303" s="39" t="n">
        <v>4</v>
      </c>
      <c r="R303" s="50" t="n">
        <v>2196.19</v>
      </c>
      <c r="S303" s="45" t="n">
        <v>16</v>
      </c>
      <c r="T303" s="45" t="n">
        <v>20</v>
      </c>
      <c r="U303" s="50" t="n">
        <v>1247.71</v>
      </c>
      <c r="V303" s="39" t="n">
        <v>9.09</v>
      </c>
      <c r="W303" s="45" t="n">
        <v>29.09</v>
      </c>
      <c r="X303" s="40" t="n">
        <v>831.81</v>
      </c>
      <c r="Y303" s="39" t="n">
        <v>6.06</v>
      </c>
      <c r="Z303" s="45" t="n">
        <v>35.15</v>
      </c>
      <c r="AA303" s="50" t="n">
        <v>1040.44</v>
      </c>
      <c r="AB303" s="39" t="n">
        <v>7.58</v>
      </c>
      <c r="AC303" s="45" t="n">
        <v>42.73</v>
      </c>
      <c r="AD303" s="50" t="n">
        <v>1622.43</v>
      </c>
      <c r="AE303" s="45" t="n">
        <v>11.82</v>
      </c>
      <c r="AF303" s="45" t="n">
        <v>54.55</v>
      </c>
      <c r="AG303" s="50" t="n">
        <v>1497.53</v>
      </c>
      <c r="AH303" s="45" t="n">
        <v>10.91</v>
      </c>
      <c r="AI303" s="45" t="n">
        <v>65.46</v>
      </c>
      <c r="AJ303" s="40" t="n">
        <v>624.54</v>
      </c>
      <c r="AK303" s="39" t="n">
        <v>4.55</v>
      </c>
      <c r="AL303" s="45" t="n">
        <v>70.01</v>
      </c>
      <c r="AM303" s="41"/>
      <c r="AN303" s="41"/>
      <c r="AO303" s="45" t="n">
        <v>70.01</v>
      </c>
      <c r="AP303" s="41"/>
      <c r="AQ303" s="41"/>
      <c r="AR303" s="45" t="n">
        <v>70.01</v>
      </c>
      <c r="AS303" s="41"/>
      <c r="AT303" s="41"/>
      <c r="AU303" s="45" t="n">
        <v>70.01</v>
      </c>
      <c r="AV303" s="41"/>
      <c r="AW303" s="41"/>
      <c r="AX303" s="45" t="n">
        <v>70.01</v>
      </c>
      <c r="AY303" s="41"/>
      <c r="AZ303" s="41"/>
      <c r="BA303" s="45" t="n">
        <v>70.01</v>
      </c>
      <c r="BB303" s="41"/>
      <c r="BC303" s="41"/>
      <c r="BD303" s="45" t="n">
        <v>70.01</v>
      </c>
      <c r="BE303" s="41"/>
      <c r="BF303" s="41"/>
      <c r="BG303" s="45" t="n">
        <v>70.01</v>
      </c>
      <c r="BH303" s="41"/>
      <c r="BI303" s="41"/>
      <c r="BJ303" s="45" t="n">
        <v>70.01</v>
      </c>
      <c r="BK303" s="41"/>
      <c r="BL303" s="41"/>
      <c r="BM303" s="45" t="n">
        <v>70.01</v>
      </c>
      <c r="BN303" s="41"/>
      <c r="BO303" s="41"/>
      <c r="BP303" s="45" t="n">
        <v>70.01</v>
      </c>
      <c r="BQ303" s="50" t="n">
        <v>4116.48</v>
      </c>
      <c r="BR303" s="45" t="n">
        <v>29.99</v>
      </c>
      <c r="BS303" s="40" t="n">
        <v>100</v>
      </c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0"/>
      <c r="CF303" s="41"/>
      <c r="CG303" s="41"/>
      <c r="CH303" s="40"/>
      <c r="CI303" s="41"/>
      <c r="CJ303" s="41"/>
      <c r="CK303" s="40"/>
      <c r="CL303" s="41"/>
      <c r="CM303" s="41"/>
      <c r="CN303" s="40"/>
      <c r="CO303" s="42"/>
      <c r="CP303" s="42"/>
      <c r="CQ303" s="43"/>
      <c r="CR303" s="44"/>
      <c r="CS303" s="44"/>
      <c r="CT303" s="43"/>
      <c r="CU303" s="44"/>
      <c r="CV303" s="44"/>
      <c r="CW303" s="43"/>
      <c r="CX303" s="42"/>
      <c r="CY303" s="42"/>
      <c r="CZ303" s="44"/>
      <c r="DA303" s="43"/>
      <c r="DB303" s="42"/>
      <c r="DC303" s="42"/>
      <c r="DD303" s="42"/>
      <c r="DE303" s="42"/>
      <c r="DF303" s="43"/>
    </row>
    <row r="304" customFormat="false" ht="8.45" hidden="false" customHeight="true" outlineLevel="0" collapsed="false">
      <c r="A304" s="1" t="s">
        <v>713</v>
      </c>
      <c r="B304" s="55" t="n">
        <v>289</v>
      </c>
      <c r="C304" s="36" t="s">
        <v>714</v>
      </c>
      <c r="D304" s="37" t="n">
        <v>37</v>
      </c>
      <c r="E304" s="36" t="s">
        <v>715</v>
      </c>
      <c r="F304" s="36" t="s">
        <v>716</v>
      </c>
      <c r="G304" s="50" t="n">
        <v>5500</v>
      </c>
      <c r="H304" s="39" t="n">
        <v>0.06</v>
      </c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0" t="n">
        <v>299.75</v>
      </c>
      <c r="BL304" s="39" t="n">
        <v>5.45</v>
      </c>
      <c r="BM304" s="39" t="n">
        <v>5.45</v>
      </c>
      <c r="BN304" s="50" t="n">
        <v>2824.8</v>
      </c>
      <c r="BO304" s="45" t="n">
        <v>51.36</v>
      </c>
      <c r="BP304" s="45" t="n">
        <v>56.81</v>
      </c>
      <c r="BQ304" s="50" t="n">
        <v>2375.45</v>
      </c>
      <c r="BR304" s="45" t="n">
        <v>43.19</v>
      </c>
      <c r="BS304" s="40" t="n">
        <v>100</v>
      </c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0"/>
      <c r="CF304" s="41"/>
      <c r="CG304" s="41"/>
      <c r="CH304" s="40"/>
      <c r="CI304" s="41"/>
      <c r="CJ304" s="41"/>
      <c r="CK304" s="40"/>
      <c r="CL304" s="41"/>
      <c r="CM304" s="41"/>
      <c r="CN304" s="40"/>
      <c r="CO304" s="13"/>
      <c r="CP304" s="13"/>
      <c r="CQ304" s="34"/>
      <c r="CR304" s="19"/>
      <c r="CS304" s="19"/>
      <c r="CT304" s="34"/>
      <c r="CU304" s="19"/>
      <c r="CV304" s="19"/>
      <c r="CW304" s="34"/>
      <c r="CX304" s="13"/>
      <c r="CY304" s="13"/>
      <c r="CZ304" s="19"/>
      <c r="DA304" s="34"/>
      <c r="DB304" s="13"/>
      <c r="DC304" s="13"/>
      <c r="DD304" s="13"/>
      <c r="DE304" s="13"/>
      <c r="DF304" s="34"/>
    </row>
    <row r="305" customFormat="false" ht="8.45" hidden="false" customHeight="true" outlineLevel="0" collapsed="false">
      <c r="A305" s="1" t="s">
        <v>717</v>
      </c>
      <c r="B305" s="55" t="n">
        <v>290</v>
      </c>
      <c r="C305" s="36" t="s">
        <v>718</v>
      </c>
      <c r="D305" s="37" t="n">
        <v>13</v>
      </c>
      <c r="E305" s="36" t="s">
        <v>537</v>
      </c>
      <c r="F305" s="36" t="s">
        <v>461</v>
      </c>
      <c r="G305" s="38" t="n">
        <v>30000</v>
      </c>
      <c r="H305" s="39" t="n">
        <v>0.31</v>
      </c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38" t="n">
        <v>30000</v>
      </c>
      <c r="BR305" s="40" t="n">
        <v>100</v>
      </c>
      <c r="BS305" s="40" t="n">
        <v>100</v>
      </c>
      <c r="BT305" s="41"/>
      <c r="BU305" s="41"/>
      <c r="BV305" s="41"/>
      <c r="BW305" s="41"/>
      <c r="BX305" s="41"/>
      <c r="BY305" s="41"/>
      <c r="BZ305" s="41"/>
      <c r="CA305" s="41"/>
      <c r="CB305" s="41"/>
      <c r="CC305" s="18"/>
      <c r="CD305" s="18"/>
      <c r="CE305" s="28"/>
      <c r="CF305" s="18"/>
      <c r="CG305" s="18"/>
      <c r="CH305" s="28"/>
      <c r="CI305" s="18"/>
      <c r="CJ305" s="18"/>
      <c r="CK305" s="28"/>
      <c r="CL305" s="18"/>
      <c r="CM305" s="18"/>
      <c r="CN305" s="28"/>
      <c r="CO305" s="42"/>
      <c r="CP305" s="42"/>
      <c r="CQ305" s="43"/>
      <c r="CR305" s="44"/>
      <c r="CS305" s="44"/>
      <c r="CT305" s="43"/>
      <c r="CU305" s="44"/>
      <c r="CV305" s="44"/>
      <c r="CW305" s="43"/>
      <c r="CX305" s="42"/>
      <c r="CY305" s="42"/>
      <c r="CZ305" s="44"/>
      <c r="DA305" s="43"/>
      <c r="DB305" s="42"/>
      <c r="DC305" s="42"/>
      <c r="DD305" s="42"/>
      <c r="DE305" s="42"/>
      <c r="DF305" s="43"/>
    </row>
    <row r="306" customFormat="false" ht="8.45" hidden="false" customHeight="true" outlineLevel="0" collapsed="false">
      <c r="A306" s="1" t="s">
        <v>719</v>
      </c>
      <c r="B306" s="55" t="n">
        <v>291</v>
      </c>
      <c r="C306" s="36" t="s">
        <v>720</v>
      </c>
      <c r="D306" s="55" t="n">
        <v>104</v>
      </c>
      <c r="E306" s="36" t="s">
        <v>280</v>
      </c>
      <c r="F306" s="36" t="s">
        <v>231</v>
      </c>
      <c r="G306" s="59" t="n">
        <v>120000</v>
      </c>
      <c r="H306" s="39" t="n">
        <v>1.22</v>
      </c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38" t="n">
        <v>39996</v>
      </c>
      <c r="AT306" s="45" t="n">
        <v>33.33</v>
      </c>
      <c r="AU306" s="45" t="n">
        <v>33.33</v>
      </c>
      <c r="AV306" s="38" t="n">
        <v>30000</v>
      </c>
      <c r="AW306" s="45" t="n">
        <v>25</v>
      </c>
      <c r="AX306" s="45" t="n">
        <v>58.33</v>
      </c>
      <c r="AY306" s="38" t="n">
        <v>20004</v>
      </c>
      <c r="AZ306" s="45" t="n">
        <v>16.67</v>
      </c>
      <c r="BA306" s="45" t="n">
        <v>75</v>
      </c>
      <c r="BB306" s="41"/>
      <c r="BC306" s="41"/>
      <c r="BD306" s="45" t="n">
        <v>75</v>
      </c>
      <c r="BE306" s="38" t="n">
        <v>30000</v>
      </c>
      <c r="BF306" s="45" t="n">
        <v>25</v>
      </c>
      <c r="BG306" s="40" t="n">
        <v>100</v>
      </c>
      <c r="BH306" s="41"/>
      <c r="BI306" s="41"/>
      <c r="BJ306" s="40" t="n">
        <v>100</v>
      </c>
      <c r="BK306" s="41"/>
      <c r="BL306" s="41"/>
      <c r="BM306" s="40" t="n">
        <v>100</v>
      </c>
      <c r="BN306" s="41"/>
      <c r="BO306" s="41"/>
      <c r="BP306" s="40" t="n">
        <v>100</v>
      </c>
      <c r="BQ306" s="41"/>
      <c r="BR306" s="41"/>
      <c r="BS306" s="40" t="n">
        <v>100</v>
      </c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0"/>
      <c r="CF306" s="41"/>
      <c r="CG306" s="41"/>
      <c r="CH306" s="40"/>
      <c r="CI306" s="41"/>
      <c r="CJ306" s="41"/>
      <c r="CK306" s="40"/>
      <c r="CL306" s="41"/>
      <c r="CM306" s="41"/>
      <c r="CN306" s="40"/>
      <c r="CO306" s="42"/>
      <c r="CP306" s="42"/>
      <c r="CQ306" s="43"/>
      <c r="CR306" s="44"/>
      <c r="CS306" s="44"/>
      <c r="CT306" s="43"/>
      <c r="CU306" s="44"/>
      <c r="CV306" s="44"/>
      <c r="CW306" s="43"/>
      <c r="CX306" s="42"/>
      <c r="CY306" s="42"/>
      <c r="CZ306" s="44"/>
      <c r="DA306" s="43"/>
      <c r="DB306" s="42"/>
      <c r="DC306" s="42"/>
      <c r="DD306" s="42"/>
      <c r="DE306" s="42"/>
      <c r="DF306" s="43"/>
    </row>
    <row r="307" customFormat="false" ht="8.45" hidden="false" customHeight="true" outlineLevel="0" collapsed="false">
      <c r="A307" s="1" t="s">
        <v>721</v>
      </c>
      <c r="B307" s="55" t="n">
        <v>292</v>
      </c>
      <c r="C307" s="36" t="s">
        <v>722</v>
      </c>
      <c r="D307" s="37" t="n">
        <v>24</v>
      </c>
      <c r="E307" s="36" t="s">
        <v>344</v>
      </c>
      <c r="F307" s="36" t="s">
        <v>723</v>
      </c>
      <c r="G307" s="50" t="n">
        <v>4320</v>
      </c>
      <c r="H307" s="39" t="n">
        <v>0.04</v>
      </c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50" t="n">
        <v>2160</v>
      </c>
      <c r="BO307" s="45" t="n">
        <v>50</v>
      </c>
      <c r="BP307" s="45" t="n">
        <v>50</v>
      </c>
      <c r="BQ307" s="50" t="n">
        <v>2160</v>
      </c>
      <c r="BR307" s="45" t="n">
        <v>50</v>
      </c>
      <c r="BS307" s="40" t="n">
        <v>100</v>
      </c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0"/>
      <c r="CF307" s="41"/>
      <c r="CG307" s="41"/>
      <c r="CH307" s="40"/>
      <c r="CI307" s="41"/>
      <c r="CJ307" s="41"/>
      <c r="CK307" s="40"/>
      <c r="CL307" s="41"/>
      <c r="CM307" s="41"/>
      <c r="CN307" s="40"/>
      <c r="CO307" s="42"/>
      <c r="CP307" s="42"/>
      <c r="CQ307" s="43"/>
      <c r="CR307" s="44"/>
      <c r="CS307" s="44"/>
      <c r="CT307" s="43"/>
      <c r="CU307" s="44"/>
      <c r="CV307" s="44"/>
      <c r="CW307" s="43"/>
      <c r="CX307" s="42"/>
      <c r="CY307" s="42"/>
      <c r="CZ307" s="44"/>
      <c r="DA307" s="43"/>
      <c r="DB307" s="42"/>
      <c r="DC307" s="42"/>
      <c r="DD307" s="42"/>
      <c r="DE307" s="42"/>
      <c r="DF307" s="43"/>
    </row>
    <row r="308" customFormat="false" ht="8.45" hidden="false" customHeight="true" outlineLevel="0" collapsed="false">
      <c r="A308" s="1" t="s">
        <v>724</v>
      </c>
      <c r="B308" s="55" t="n">
        <v>293</v>
      </c>
      <c r="C308" s="36" t="s">
        <v>725</v>
      </c>
      <c r="D308" s="37" t="n">
        <v>13</v>
      </c>
      <c r="E308" s="36" t="s">
        <v>344</v>
      </c>
      <c r="F308" s="36" t="s">
        <v>397</v>
      </c>
      <c r="G308" s="38" t="n">
        <v>25000</v>
      </c>
      <c r="H308" s="39" t="n">
        <v>0.25</v>
      </c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38" t="n">
        <v>25000</v>
      </c>
      <c r="BO308" s="40" t="n">
        <v>100</v>
      </c>
      <c r="BP308" s="40" t="n">
        <v>100</v>
      </c>
      <c r="BQ308" s="41"/>
      <c r="BR308" s="41"/>
      <c r="BS308" s="40" t="n">
        <v>100</v>
      </c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0"/>
      <c r="CF308" s="41"/>
      <c r="CG308" s="41"/>
      <c r="CH308" s="40"/>
      <c r="CI308" s="41"/>
      <c r="CJ308" s="41"/>
      <c r="CK308" s="40"/>
      <c r="CL308" s="41"/>
      <c r="CM308" s="41"/>
      <c r="CN308" s="40"/>
      <c r="CO308" s="13"/>
      <c r="CP308" s="13"/>
      <c r="CQ308" s="34"/>
      <c r="CR308" s="19"/>
      <c r="CS308" s="19"/>
      <c r="CT308" s="34"/>
      <c r="CU308" s="19"/>
      <c r="CV308" s="19"/>
      <c r="CW308" s="34"/>
      <c r="CX308" s="13"/>
      <c r="CY308" s="13"/>
      <c r="CZ308" s="19"/>
      <c r="DA308" s="34"/>
      <c r="DB308" s="13"/>
      <c r="DC308" s="13"/>
      <c r="DD308" s="13"/>
      <c r="DE308" s="13"/>
      <c r="DF308" s="34"/>
    </row>
    <row r="309" customFormat="false" ht="8.45" hidden="false" customHeight="true" outlineLevel="0" collapsed="false">
      <c r="A309" s="1" t="s">
        <v>726</v>
      </c>
      <c r="B309" s="55" t="n">
        <v>294</v>
      </c>
      <c r="C309" s="36" t="s">
        <v>727</v>
      </c>
      <c r="D309" s="37" t="n">
        <v>21</v>
      </c>
      <c r="E309" s="36" t="s">
        <v>271</v>
      </c>
      <c r="F309" s="36" t="s">
        <v>344</v>
      </c>
      <c r="G309" s="50" t="n">
        <v>9519</v>
      </c>
      <c r="H309" s="39" t="n">
        <v>0.1</v>
      </c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 t="n">
        <v>4759.5</v>
      </c>
      <c r="BL309" s="41" t="n">
        <v>50</v>
      </c>
      <c r="BM309" s="41" t="n">
        <v>50</v>
      </c>
      <c r="BN309" s="50" t="n">
        <v>4759.5</v>
      </c>
      <c r="BO309" s="40" t="n">
        <v>50</v>
      </c>
      <c r="BP309" s="40" t="n">
        <v>100</v>
      </c>
      <c r="BQ309" s="41"/>
      <c r="BR309" s="41"/>
      <c r="BS309" s="40" t="n">
        <v>100</v>
      </c>
      <c r="BT309" s="41"/>
      <c r="BU309" s="41"/>
      <c r="BV309" s="41"/>
      <c r="BW309" s="41"/>
      <c r="BX309" s="41"/>
      <c r="BY309" s="41"/>
      <c r="BZ309" s="41"/>
      <c r="CA309" s="41"/>
      <c r="CB309" s="41"/>
      <c r="CC309" s="18"/>
      <c r="CD309" s="18"/>
      <c r="CE309" s="28"/>
      <c r="CF309" s="18"/>
      <c r="CG309" s="18"/>
      <c r="CH309" s="28"/>
      <c r="CI309" s="18"/>
      <c r="CJ309" s="18"/>
      <c r="CK309" s="28"/>
      <c r="CL309" s="18"/>
      <c r="CM309" s="18"/>
      <c r="CN309" s="28"/>
      <c r="CO309" s="42"/>
      <c r="CP309" s="42"/>
      <c r="CQ309" s="43"/>
      <c r="CR309" s="44"/>
      <c r="CS309" s="44"/>
      <c r="CT309" s="43"/>
      <c r="CU309" s="44"/>
      <c r="CV309" s="44"/>
      <c r="CW309" s="43"/>
      <c r="CX309" s="42"/>
      <c r="CY309" s="42"/>
      <c r="CZ309" s="44"/>
      <c r="DA309" s="43"/>
      <c r="DB309" s="42"/>
      <c r="DC309" s="42"/>
      <c r="DD309" s="42"/>
      <c r="DE309" s="42"/>
      <c r="DF309" s="43"/>
    </row>
    <row r="310" customFormat="false" ht="8.45" hidden="false" customHeight="true" outlineLevel="0" collapsed="false">
      <c r="A310" s="1" t="s">
        <v>728</v>
      </c>
      <c r="B310" s="22" t="n">
        <v>295</v>
      </c>
      <c r="C310" s="21" t="s">
        <v>729</v>
      </c>
      <c r="D310" s="54" t="n">
        <v>66</v>
      </c>
      <c r="E310" s="21" t="s">
        <v>730</v>
      </c>
      <c r="F310" s="21" t="s">
        <v>44</v>
      </c>
      <c r="G310" s="26" t="n">
        <v>98386.02</v>
      </c>
      <c r="H310" s="24" t="n">
        <v>1</v>
      </c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27" t="n">
        <v>5874.06</v>
      </c>
      <c r="BC310" s="24" t="n">
        <v>5.97</v>
      </c>
      <c r="BD310" s="24" t="n">
        <v>5.97</v>
      </c>
      <c r="BE310" s="26" t="n">
        <v>41112.4</v>
      </c>
      <c r="BF310" s="25" t="n">
        <v>41.79</v>
      </c>
      <c r="BG310" s="25" t="n">
        <v>47.76</v>
      </c>
      <c r="BH310" s="26" t="n">
        <v>47120.5</v>
      </c>
      <c r="BI310" s="25" t="n">
        <v>47.89</v>
      </c>
      <c r="BJ310" s="25" t="n">
        <v>95.65</v>
      </c>
      <c r="BK310" s="27" t="n">
        <v>4279.06</v>
      </c>
      <c r="BL310" s="24" t="n">
        <v>4.35</v>
      </c>
      <c r="BM310" s="28" t="n">
        <v>100</v>
      </c>
      <c r="BN310" s="18"/>
      <c r="BO310" s="18"/>
      <c r="BP310" s="28" t="n">
        <v>100</v>
      </c>
      <c r="BQ310" s="18"/>
      <c r="BR310" s="18"/>
      <c r="BS310" s="28" t="n">
        <v>100</v>
      </c>
      <c r="BT310" s="18"/>
      <c r="BU310" s="18"/>
      <c r="BV310" s="18"/>
      <c r="BW310" s="18"/>
      <c r="BX310" s="18"/>
      <c r="BY310" s="18"/>
      <c r="BZ310" s="18"/>
      <c r="CA310" s="18"/>
      <c r="CB310" s="18"/>
      <c r="CC310" s="41"/>
      <c r="CD310" s="41"/>
      <c r="CE310" s="40"/>
      <c r="CF310" s="41"/>
      <c r="CG310" s="41"/>
      <c r="CH310" s="40"/>
      <c r="CI310" s="41"/>
      <c r="CJ310" s="41"/>
      <c r="CK310" s="40"/>
      <c r="CL310" s="41"/>
      <c r="CM310" s="41"/>
      <c r="CN310" s="40"/>
      <c r="CO310" s="42"/>
      <c r="CP310" s="42"/>
      <c r="CQ310" s="43"/>
      <c r="CR310" s="44"/>
      <c r="CS310" s="44"/>
      <c r="CT310" s="43"/>
      <c r="CU310" s="44"/>
      <c r="CV310" s="44"/>
      <c r="CW310" s="43"/>
      <c r="CX310" s="42"/>
      <c r="CY310" s="42"/>
      <c r="CZ310" s="44"/>
      <c r="DA310" s="43"/>
      <c r="DB310" s="42"/>
      <c r="DC310" s="42"/>
      <c r="DD310" s="42"/>
      <c r="DE310" s="42"/>
      <c r="DF310" s="43"/>
    </row>
    <row r="311" customFormat="false" ht="8.45" hidden="false" customHeight="true" outlineLevel="0" collapsed="false">
      <c r="A311" s="1" t="s">
        <v>731</v>
      </c>
      <c r="B311" s="55" t="n">
        <v>296</v>
      </c>
      <c r="C311" s="36" t="s">
        <v>732</v>
      </c>
      <c r="D311" s="37" t="n">
        <v>51</v>
      </c>
      <c r="E311" s="36" t="s">
        <v>730</v>
      </c>
      <c r="F311" s="36" t="s">
        <v>733</v>
      </c>
      <c r="G311" s="38" t="n">
        <v>41601.11</v>
      </c>
      <c r="H311" s="39" t="n">
        <v>0.42</v>
      </c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50" t="n">
        <v>2475.27</v>
      </c>
      <c r="BC311" s="39" t="n">
        <v>5.95</v>
      </c>
      <c r="BD311" s="39" t="n">
        <v>5.95</v>
      </c>
      <c r="BE311" s="38" t="n">
        <v>17318.54</v>
      </c>
      <c r="BF311" s="45" t="n">
        <v>41.63</v>
      </c>
      <c r="BG311" s="45" t="n">
        <v>47.58</v>
      </c>
      <c r="BH311" s="38" t="n">
        <v>19748.05</v>
      </c>
      <c r="BI311" s="45" t="n">
        <v>47.47</v>
      </c>
      <c r="BJ311" s="45" t="n">
        <v>95.05</v>
      </c>
      <c r="BK311" s="50" t="n">
        <v>2059.25</v>
      </c>
      <c r="BL311" s="39" t="n">
        <v>4.95</v>
      </c>
      <c r="BM311" s="40" t="n">
        <v>100</v>
      </c>
      <c r="BN311" s="41"/>
      <c r="BO311" s="41"/>
      <c r="BP311" s="40" t="n">
        <v>100</v>
      </c>
      <c r="BQ311" s="41"/>
      <c r="BR311" s="41"/>
      <c r="BS311" s="40" t="n">
        <v>100</v>
      </c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0"/>
      <c r="CF311" s="41"/>
      <c r="CG311" s="41"/>
      <c r="CH311" s="40"/>
      <c r="CI311" s="41"/>
      <c r="CJ311" s="41"/>
      <c r="CK311" s="40"/>
      <c r="CL311" s="41"/>
      <c r="CM311" s="41"/>
      <c r="CN311" s="40"/>
      <c r="CO311" s="42"/>
      <c r="CP311" s="42"/>
      <c r="CQ311" s="43"/>
      <c r="CR311" s="44"/>
      <c r="CS311" s="44"/>
      <c r="CT311" s="43"/>
      <c r="CU311" s="44"/>
      <c r="CV311" s="44"/>
      <c r="CW311" s="43"/>
      <c r="CX311" s="42"/>
      <c r="CY311" s="42"/>
      <c r="CZ311" s="44"/>
      <c r="DA311" s="43"/>
      <c r="DB311" s="42"/>
      <c r="DC311" s="42"/>
      <c r="DD311" s="42"/>
      <c r="DE311" s="42"/>
      <c r="DF311" s="43"/>
    </row>
    <row r="312" customFormat="false" ht="8.45" hidden="false" customHeight="true" outlineLevel="0" collapsed="false">
      <c r="A312" s="1" t="s">
        <v>734</v>
      </c>
      <c r="B312" s="55" t="n">
        <v>297</v>
      </c>
      <c r="C312" s="36" t="s">
        <v>735</v>
      </c>
      <c r="D312" s="37" t="n">
        <v>66</v>
      </c>
      <c r="E312" s="36" t="s">
        <v>730</v>
      </c>
      <c r="F312" s="36" t="s">
        <v>44</v>
      </c>
      <c r="G312" s="38" t="n">
        <v>26276.86</v>
      </c>
      <c r="H312" s="39" t="n">
        <v>0.27</v>
      </c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50" t="n">
        <v>1497.78</v>
      </c>
      <c r="BC312" s="39" t="n">
        <v>5.7</v>
      </c>
      <c r="BD312" s="39" t="n">
        <v>5.7</v>
      </c>
      <c r="BE312" s="38" t="n">
        <v>10479.21</v>
      </c>
      <c r="BF312" s="45" t="n">
        <v>39.88</v>
      </c>
      <c r="BG312" s="45" t="n">
        <v>45.58</v>
      </c>
      <c r="BH312" s="38" t="n">
        <v>13298.72</v>
      </c>
      <c r="BI312" s="45" t="n">
        <v>50.61</v>
      </c>
      <c r="BJ312" s="45" t="n">
        <v>96.19</v>
      </c>
      <c r="BK312" s="50" t="n">
        <v>1001.15</v>
      </c>
      <c r="BL312" s="39" t="n">
        <v>3.81</v>
      </c>
      <c r="BM312" s="40" t="n">
        <v>100</v>
      </c>
      <c r="BN312" s="41"/>
      <c r="BO312" s="41"/>
      <c r="BP312" s="40" t="n">
        <v>100</v>
      </c>
      <c r="BQ312" s="41"/>
      <c r="BR312" s="41"/>
      <c r="BS312" s="40" t="n">
        <v>100</v>
      </c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0"/>
      <c r="CF312" s="41"/>
      <c r="CG312" s="41"/>
      <c r="CH312" s="40"/>
      <c r="CI312" s="41"/>
      <c r="CJ312" s="41"/>
      <c r="CK312" s="40"/>
      <c r="CL312" s="41"/>
      <c r="CM312" s="41"/>
      <c r="CN312" s="40"/>
      <c r="CO312" s="42"/>
      <c r="CP312" s="42"/>
      <c r="CQ312" s="43"/>
      <c r="CR312" s="44"/>
      <c r="CS312" s="44"/>
      <c r="CT312" s="43"/>
      <c r="CU312" s="44"/>
      <c r="CV312" s="44"/>
      <c r="CW312" s="43"/>
      <c r="CX312" s="42"/>
      <c r="CY312" s="42"/>
      <c r="CZ312" s="44"/>
      <c r="DA312" s="43"/>
      <c r="DB312" s="42"/>
      <c r="DC312" s="42"/>
      <c r="DD312" s="42"/>
      <c r="DE312" s="42"/>
      <c r="DF312" s="43"/>
    </row>
    <row r="313" customFormat="false" ht="8.45" hidden="false" customHeight="true" outlineLevel="0" collapsed="false">
      <c r="A313" s="1" t="s">
        <v>736</v>
      </c>
      <c r="B313" s="55" t="n">
        <v>298</v>
      </c>
      <c r="C313" s="36" t="s">
        <v>737</v>
      </c>
      <c r="D313" s="37" t="n">
        <v>51</v>
      </c>
      <c r="E313" s="36" t="s">
        <v>730</v>
      </c>
      <c r="F313" s="36" t="s">
        <v>733</v>
      </c>
      <c r="G313" s="38" t="n">
        <v>14746.71</v>
      </c>
      <c r="H313" s="39" t="n">
        <v>0.15</v>
      </c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0" t="n">
        <v>936.42</v>
      </c>
      <c r="BC313" s="39" t="n">
        <v>6.35</v>
      </c>
      <c r="BD313" s="39" t="n">
        <v>6.35</v>
      </c>
      <c r="BE313" s="50" t="n">
        <v>6559.34</v>
      </c>
      <c r="BF313" s="45" t="n">
        <v>44.48</v>
      </c>
      <c r="BG313" s="45" t="n">
        <v>50.83</v>
      </c>
      <c r="BH313" s="50" t="n">
        <v>6568.18</v>
      </c>
      <c r="BI313" s="45" t="n">
        <v>44.54</v>
      </c>
      <c r="BJ313" s="45" t="n">
        <v>95.37</v>
      </c>
      <c r="BK313" s="50" t="n">
        <v>682.77</v>
      </c>
      <c r="BL313" s="39" t="n">
        <v>4.63</v>
      </c>
      <c r="BM313" s="40" t="n">
        <v>100</v>
      </c>
      <c r="BN313" s="41"/>
      <c r="BO313" s="41"/>
      <c r="BP313" s="40" t="n">
        <v>100</v>
      </c>
      <c r="BQ313" s="41"/>
      <c r="BR313" s="41"/>
      <c r="BS313" s="40" t="n">
        <v>100</v>
      </c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0"/>
      <c r="CF313" s="41"/>
      <c r="CG313" s="41"/>
      <c r="CH313" s="40"/>
      <c r="CI313" s="41"/>
      <c r="CJ313" s="41"/>
      <c r="CK313" s="40"/>
      <c r="CL313" s="41"/>
      <c r="CM313" s="41"/>
      <c r="CN313" s="40"/>
      <c r="CO313" s="42"/>
      <c r="CP313" s="42"/>
      <c r="CQ313" s="43"/>
      <c r="CR313" s="44"/>
      <c r="CS313" s="44"/>
      <c r="CT313" s="43"/>
      <c r="CU313" s="44"/>
      <c r="CV313" s="44"/>
      <c r="CW313" s="43"/>
      <c r="CX313" s="42"/>
      <c r="CY313" s="42"/>
      <c r="CZ313" s="44"/>
      <c r="DA313" s="43"/>
      <c r="DB313" s="42"/>
      <c r="DC313" s="42"/>
      <c r="DD313" s="42"/>
      <c r="DE313" s="42"/>
      <c r="DF313" s="43"/>
    </row>
    <row r="314" customFormat="false" ht="8.45" hidden="false" customHeight="true" outlineLevel="0" collapsed="false">
      <c r="A314" s="1" t="s">
        <v>738</v>
      </c>
      <c r="B314" s="55" t="n">
        <v>299</v>
      </c>
      <c r="C314" s="36" t="s">
        <v>739</v>
      </c>
      <c r="D314" s="37" t="n">
        <v>66</v>
      </c>
      <c r="E314" s="36" t="s">
        <v>730</v>
      </c>
      <c r="F314" s="36" t="s">
        <v>44</v>
      </c>
      <c r="G314" s="38" t="n">
        <v>15761.34</v>
      </c>
      <c r="H314" s="39" t="n">
        <v>0.16</v>
      </c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0" t="n">
        <v>964.59</v>
      </c>
      <c r="BC314" s="39" t="n">
        <v>6.12</v>
      </c>
      <c r="BD314" s="39" t="n">
        <v>6.12</v>
      </c>
      <c r="BE314" s="50" t="n">
        <v>6755.31</v>
      </c>
      <c r="BF314" s="45" t="n">
        <v>42.86</v>
      </c>
      <c r="BG314" s="45" t="n">
        <v>48.98</v>
      </c>
      <c r="BH314" s="50" t="n">
        <v>7505.55</v>
      </c>
      <c r="BI314" s="45" t="n">
        <v>47.62</v>
      </c>
      <c r="BJ314" s="45" t="n">
        <v>96.6</v>
      </c>
      <c r="BK314" s="50" t="n">
        <v>535.89</v>
      </c>
      <c r="BL314" s="39" t="n">
        <v>3.4</v>
      </c>
      <c r="BM314" s="40" t="n">
        <v>100</v>
      </c>
      <c r="BN314" s="41"/>
      <c r="BO314" s="41"/>
      <c r="BP314" s="40" t="n">
        <v>100</v>
      </c>
      <c r="BQ314" s="41"/>
      <c r="BR314" s="41"/>
      <c r="BS314" s="40" t="n">
        <v>100</v>
      </c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0"/>
      <c r="CF314" s="41"/>
      <c r="CG314" s="41"/>
      <c r="CH314" s="40"/>
      <c r="CI314" s="41"/>
      <c r="CJ314" s="41"/>
      <c r="CK314" s="40"/>
      <c r="CL314" s="41"/>
      <c r="CM314" s="41"/>
      <c r="CN314" s="40"/>
      <c r="CO314" s="42"/>
      <c r="CP314" s="42"/>
      <c r="CQ314" s="43"/>
      <c r="CR314" s="44"/>
      <c r="CS314" s="44"/>
      <c r="CT314" s="43"/>
      <c r="CU314" s="44"/>
      <c r="CV314" s="44"/>
      <c r="CW314" s="43"/>
      <c r="CX314" s="42"/>
      <c r="CY314" s="42"/>
      <c r="CZ314" s="44"/>
      <c r="DA314" s="43"/>
      <c r="DB314" s="42"/>
      <c r="DC314" s="42"/>
      <c r="DD314" s="42"/>
      <c r="DE314" s="42"/>
      <c r="DF314" s="43"/>
    </row>
    <row r="315" customFormat="false" ht="8.45" hidden="false" customHeight="true" outlineLevel="0" collapsed="false">
      <c r="A315" s="1" t="s">
        <v>740</v>
      </c>
      <c r="B315" s="22" t="n">
        <v>300</v>
      </c>
      <c r="C315" s="21" t="s">
        <v>741</v>
      </c>
      <c r="D315" s="22" t="n">
        <v>111</v>
      </c>
      <c r="E315" s="21" t="s">
        <v>730</v>
      </c>
      <c r="F315" s="21" t="s">
        <v>461</v>
      </c>
      <c r="G315" s="26" t="n">
        <v>95987.23</v>
      </c>
      <c r="H315" s="24" t="n">
        <v>0.98</v>
      </c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28" t="n">
        <v>283.58</v>
      </c>
      <c r="BC315" s="24" t="n">
        <v>0.3</v>
      </c>
      <c r="BD315" s="24" t="n">
        <v>0.3</v>
      </c>
      <c r="BE315" s="27" t="n">
        <v>2099.68</v>
      </c>
      <c r="BF315" s="24" t="n">
        <v>2.19</v>
      </c>
      <c r="BG315" s="24" t="n">
        <v>2.48</v>
      </c>
      <c r="BH315" s="27" t="n">
        <v>3634.82</v>
      </c>
      <c r="BI315" s="24" t="n">
        <v>3.79</v>
      </c>
      <c r="BJ315" s="24" t="n">
        <v>6.27</v>
      </c>
      <c r="BK315" s="26" t="n">
        <v>24518.12</v>
      </c>
      <c r="BL315" s="25" t="n">
        <v>25.54</v>
      </c>
      <c r="BM315" s="25" t="n">
        <v>31.81</v>
      </c>
      <c r="BN315" s="26" t="n">
        <v>50245.61</v>
      </c>
      <c r="BO315" s="25" t="n">
        <v>52.35</v>
      </c>
      <c r="BP315" s="25" t="n">
        <v>84.16</v>
      </c>
      <c r="BQ315" s="26" t="n">
        <v>15205.43</v>
      </c>
      <c r="BR315" s="25" t="n">
        <v>15.84</v>
      </c>
      <c r="BS315" s="28" t="n">
        <v>100</v>
      </c>
      <c r="BT315" s="18"/>
      <c r="BU315" s="18"/>
      <c r="BV315" s="18"/>
      <c r="BW315" s="18"/>
      <c r="BX315" s="18"/>
      <c r="BY315" s="18"/>
      <c r="BZ315" s="18"/>
      <c r="CA315" s="18"/>
      <c r="CB315" s="18"/>
      <c r="CC315" s="41"/>
      <c r="CD315" s="41"/>
      <c r="CE315" s="40"/>
      <c r="CF315" s="41"/>
      <c r="CG315" s="41"/>
      <c r="CH315" s="40"/>
      <c r="CI315" s="41"/>
      <c r="CJ315" s="41"/>
      <c r="CK315" s="40"/>
      <c r="CL315" s="41"/>
      <c r="CM315" s="41"/>
      <c r="CN315" s="40"/>
      <c r="CO315" s="42"/>
      <c r="CP315" s="42"/>
      <c r="CQ315" s="43"/>
      <c r="CR315" s="44"/>
      <c r="CS315" s="44"/>
      <c r="CT315" s="43"/>
      <c r="CU315" s="44"/>
      <c r="CV315" s="44"/>
      <c r="CW315" s="43"/>
      <c r="CX315" s="42"/>
      <c r="CY315" s="42"/>
      <c r="CZ315" s="44"/>
      <c r="DA315" s="43"/>
      <c r="DB315" s="42"/>
      <c r="DC315" s="42"/>
      <c r="DD315" s="42"/>
      <c r="DE315" s="42"/>
      <c r="DF315" s="43"/>
    </row>
    <row r="316" customFormat="false" ht="8.45" hidden="false" customHeight="true" outlineLevel="0" collapsed="false">
      <c r="A316" s="1" t="s">
        <v>742</v>
      </c>
      <c r="B316" s="22" t="n">
        <v>301</v>
      </c>
      <c r="C316" s="21" t="s">
        <v>743</v>
      </c>
      <c r="D316" s="54" t="n">
        <v>44</v>
      </c>
      <c r="E316" s="21" t="s">
        <v>277</v>
      </c>
      <c r="F316" s="21" t="s">
        <v>397</v>
      </c>
      <c r="G316" s="26" t="n">
        <v>25872.31</v>
      </c>
      <c r="H316" s="24" t="n">
        <v>0.26</v>
      </c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28" t="n">
        <v>612.61</v>
      </c>
      <c r="BI316" s="24" t="n">
        <v>2.37</v>
      </c>
      <c r="BJ316" s="24" t="n">
        <v>2.37</v>
      </c>
      <c r="BK316" s="26" t="n">
        <v>12138.54</v>
      </c>
      <c r="BL316" s="25" t="n">
        <v>46.92</v>
      </c>
      <c r="BM316" s="25" t="n">
        <v>49.28</v>
      </c>
      <c r="BN316" s="26" t="n">
        <v>13121.17</v>
      </c>
      <c r="BO316" s="25" t="n">
        <v>50.72</v>
      </c>
      <c r="BP316" s="28" t="n">
        <v>100</v>
      </c>
      <c r="BQ316" s="18"/>
      <c r="BR316" s="18"/>
      <c r="BS316" s="28" t="n">
        <v>100</v>
      </c>
      <c r="BT316" s="18"/>
      <c r="BU316" s="18"/>
      <c r="BV316" s="18"/>
      <c r="BW316" s="18"/>
      <c r="BX316" s="18"/>
      <c r="BY316" s="18"/>
      <c r="BZ316" s="18"/>
      <c r="CA316" s="18"/>
      <c r="CB316" s="18"/>
      <c r="CC316" s="41"/>
      <c r="CD316" s="41"/>
      <c r="CE316" s="40"/>
      <c r="CF316" s="41"/>
      <c r="CG316" s="41"/>
      <c r="CH316" s="40"/>
      <c r="CI316" s="41"/>
      <c r="CJ316" s="41"/>
      <c r="CK316" s="40"/>
      <c r="CL316" s="41"/>
      <c r="CM316" s="41"/>
      <c r="CN316" s="40"/>
      <c r="CO316" s="42"/>
      <c r="CP316" s="42"/>
      <c r="CQ316" s="43"/>
      <c r="CR316" s="44"/>
      <c r="CS316" s="44"/>
      <c r="CT316" s="43"/>
      <c r="CU316" s="44"/>
      <c r="CV316" s="44"/>
      <c r="CW316" s="43"/>
      <c r="CX316" s="42"/>
      <c r="CY316" s="42"/>
      <c r="CZ316" s="44"/>
      <c r="DA316" s="43"/>
      <c r="DB316" s="42"/>
      <c r="DC316" s="42"/>
      <c r="DD316" s="42"/>
      <c r="DE316" s="42"/>
      <c r="DF316" s="43"/>
    </row>
    <row r="317" customFormat="false" ht="8.45" hidden="false" customHeight="true" outlineLevel="0" collapsed="false">
      <c r="A317" s="1" t="s">
        <v>744</v>
      </c>
      <c r="B317" s="55" t="n">
        <v>302</v>
      </c>
      <c r="C317" s="36" t="s">
        <v>745</v>
      </c>
      <c r="D317" s="37" t="n">
        <v>43</v>
      </c>
      <c r="E317" s="36" t="s">
        <v>277</v>
      </c>
      <c r="F317" s="36" t="s">
        <v>406</v>
      </c>
      <c r="G317" s="38" t="n">
        <v>23918.38</v>
      </c>
      <c r="H317" s="39" t="n">
        <v>0.24</v>
      </c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0" t="n">
        <v>581.22</v>
      </c>
      <c r="BI317" s="39" t="n">
        <v>2.43</v>
      </c>
      <c r="BJ317" s="39" t="n">
        <v>2.43</v>
      </c>
      <c r="BK317" s="38" t="n">
        <v>11636.29</v>
      </c>
      <c r="BL317" s="45" t="n">
        <v>48.65</v>
      </c>
      <c r="BM317" s="45" t="n">
        <v>51.08</v>
      </c>
      <c r="BN317" s="38" t="n">
        <v>11700.87</v>
      </c>
      <c r="BO317" s="45" t="n">
        <v>48.92</v>
      </c>
      <c r="BP317" s="40" t="n">
        <v>100</v>
      </c>
      <c r="BQ317" s="41"/>
      <c r="BR317" s="41"/>
      <c r="BS317" s="40" t="n">
        <v>100</v>
      </c>
      <c r="BT317" s="41"/>
      <c r="BU317" s="41"/>
      <c r="BV317" s="41"/>
      <c r="BW317" s="41"/>
      <c r="BX317" s="41"/>
      <c r="BY317" s="41"/>
      <c r="BZ317" s="41"/>
      <c r="CA317" s="41"/>
      <c r="CB317" s="41"/>
      <c r="CC317" s="18"/>
      <c r="CD317" s="18"/>
      <c r="CE317" s="28"/>
      <c r="CF317" s="18"/>
      <c r="CG317" s="18"/>
      <c r="CH317" s="28"/>
      <c r="CI317" s="18"/>
      <c r="CJ317" s="18"/>
      <c r="CK317" s="28"/>
      <c r="CL317" s="18"/>
      <c r="CM317" s="18"/>
      <c r="CN317" s="28"/>
      <c r="CO317" s="42"/>
      <c r="CP317" s="42"/>
      <c r="CQ317" s="43"/>
      <c r="CR317" s="44"/>
      <c r="CS317" s="44"/>
      <c r="CT317" s="43"/>
      <c r="CU317" s="44"/>
      <c r="CV317" s="44"/>
      <c r="CW317" s="43"/>
      <c r="CX317" s="42"/>
      <c r="CY317" s="42"/>
      <c r="CZ317" s="44"/>
      <c r="DA317" s="43"/>
      <c r="DB317" s="42"/>
      <c r="DC317" s="42"/>
      <c r="DD317" s="42"/>
      <c r="DE317" s="42"/>
      <c r="DF317" s="43"/>
    </row>
    <row r="318" customFormat="false" ht="8.45" hidden="false" customHeight="true" outlineLevel="0" collapsed="false">
      <c r="A318" s="1" t="s">
        <v>746</v>
      </c>
      <c r="B318" s="55" t="n">
        <v>303</v>
      </c>
      <c r="C318" s="36" t="s">
        <v>747</v>
      </c>
      <c r="D318" s="37" t="n">
        <v>44</v>
      </c>
      <c r="E318" s="36" t="s">
        <v>277</v>
      </c>
      <c r="F318" s="36" t="s">
        <v>397</v>
      </c>
      <c r="G318" s="50" t="n">
        <v>1255.61</v>
      </c>
      <c r="H318" s="39" t="n">
        <v>0.01</v>
      </c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5" t="n">
        <v>31.39</v>
      </c>
      <c r="BI318" s="39" t="n">
        <v>2.5</v>
      </c>
      <c r="BJ318" s="39" t="n">
        <v>2.5</v>
      </c>
      <c r="BK318" s="40" t="n">
        <v>502.24</v>
      </c>
      <c r="BL318" s="45" t="n">
        <v>40</v>
      </c>
      <c r="BM318" s="45" t="n">
        <v>42.5</v>
      </c>
      <c r="BN318" s="40" t="n">
        <v>721.98</v>
      </c>
      <c r="BO318" s="45" t="n">
        <v>57.5</v>
      </c>
      <c r="BP318" s="40" t="n">
        <v>100</v>
      </c>
      <c r="BQ318" s="41"/>
      <c r="BR318" s="41"/>
      <c r="BS318" s="40" t="n">
        <v>100</v>
      </c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0"/>
      <c r="CF318" s="41"/>
      <c r="CG318" s="41"/>
      <c r="CH318" s="40"/>
      <c r="CI318" s="41"/>
      <c r="CJ318" s="41"/>
      <c r="CK318" s="40"/>
      <c r="CL318" s="41"/>
      <c r="CM318" s="41"/>
      <c r="CN318" s="40"/>
      <c r="CO318" s="42"/>
      <c r="CP318" s="42"/>
      <c r="CQ318" s="43"/>
      <c r="CR318" s="44"/>
      <c r="CS318" s="44"/>
      <c r="CT318" s="43"/>
      <c r="CU318" s="44"/>
      <c r="CV318" s="44"/>
      <c r="CW318" s="43"/>
      <c r="CX318" s="42"/>
      <c r="CY318" s="42"/>
      <c r="CZ318" s="44"/>
      <c r="DA318" s="43"/>
      <c r="DB318" s="42"/>
      <c r="DC318" s="42"/>
      <c r="DD318" s="42"/>
      <c r="DE318" s="42"/>
      <c r="DF318" s="43"/>
    </row>
    <row r="319" customFormat="false" ht="8.45" hidden="false" customHeight="true" outlineLevel="0" collapsed="false">
      <c r="A319" s="1" t="s">
        <v>748</v>
      </c>
      <c r="B319" s="55" t="n">
        <v>304</v>
      </c>
      <c r="C319" s="36" t="s">
        <v>749</v>
      </c>
      <c r="D319" s="37" t="n">
        <v>13</v>
      </c>
      <c r="E319" s="36" t="s">
        <v>344</v>
      </c>
      <c r="F319" s="36" t="s">
        <v>397</v>
      </c>
      <c r="G319" s="40" t="n">
        <v>698.32</v>
      </c>
      <c r="H319" s="39" t="n">
        <v>0.01</v>
      </c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0" t="n">
        <v>698.32</v>
      </c>
      <c r="BO319" s="40" t="n">
        <v>100</v>
      </c>
      <c r="BP319" s="40" t="n">
        <v>100</v>
      </c>
      <c r="BQ319" s="41"/>
      <c r="BR319" s="41"/>
      <c r="BS319" s="40" t="n">
        <v>100</v>
      </c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0"/>
      <c r="CF319" s="41"/>
      <c r="CG319" s="41"/>
      <c r="CH319" s="40"/>
      <c r="CI319" s="41"/>
      <c r="CJ319" s="41"/>
      <c r="CK319" s="40"/>
      <c r="CL319" s="41"/>
      <c r="CM319" s="41"/>
      <c r="CN319" s="40"/>
      <c r="CO319" s="42"/>
      <c r="CP319" s="42"/>
      <c r="CQ319" s="43"/>
      <c r="CR319" s="44"/>
      <c r="CS319" s="44"/>
      <c r="CT319" s="43"/>
      <c r="CU319" s="44"/>
      <c r="CV319" s="44"/>
      <c r="CW319" s="43"/>
      <c r="CX319" s="42"/>
      <c r="CY319" s="42"/>
      <c r="CZ319" s="44"/>
      <c r="DA319" s="43"/>
      <c r="DB319" s="42"/>
      <c r="DC319" s="42"/>
      <c r="DD319" s="42"/>
      <c r="DE319" s="42"/>
      <c r="DF319" s="43"/>
    </row>
    <row r="320" customFormat="false" ht="8.45" hidden="false" customHeight="true" outlineLevel="0" collapsed="false">
      <c r="A320" s="1" t="s">
        <v>750</v>
      </c>
      <c r="B320" s="22" t="n">
        <v>305</v>
      </c>
      <c r="C320" s="21" t="s">
        <v>751</v>
      </c>
      <c r="D320" s="54" t="n">
        <v>89</v>
      </c>
      <c r="E320" s="21" t="s">
        <v>730</v>
      </c>
      <c r="F320" s="21" t="s">
        <v>397</v>
      </c>
      <c r="G320" s="26" t="n">
        <v>18733.64</v>
      </c>
      <c r="H320" s="24" t="n">
        <v>0.19</v>
      </c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28" t="n">
        <v>283.58</v>
      </c>
      <c r="BC320" s="24" t="n">
        <v>1.51</v>
      </c>
      <c r="BD320" s="24" t="n">
        <v>1.51</v>
      </c>
      <c r="BE320" s="27" t="n">
        <v>2099.68</v>
      </c>
      <c r="BF320" s="25" t="n">
        <v>11.21</v>
      </c>
      <c r="BG320" s="25" t="n">
        <v>12.72</v>
      </c>
      <c r="BH320" s="27" t="n">
        <v>2834.93</v>
      </c>
      <c r="BI320" s="25" t="n">
        <v>15.13</v>
      </c>
      <c r="BJ320" s="25" t="n">
        <v>27.85</v>
      </c>
      <c r="BK320" s="27" t="n">
        <v>6572.74</v>
      </c>
      <c r="BL320" s="25" t="n">
        <v>35.09</v>
      </c>
      <c r="BM320" s="25" t="n">
        <v>62.94</v>
      </c>
      <c r="BN320" s="27" t="n">
        <v>6942.72</v>
      </c>
      <c r="BO320" s="25" t="n">
        <v>37.06</v>
      </c>
      <c r="BP320" s="28" t="n">
        <v>100</v>
      </c>
      <c r="BQ320" s="18"/>
      <c r="BR320" s="18"/>
      <c r="BS320" s="28" t="n">
        <v>100</v>
      </c>
      <c r="BT320" s="18"/>
      <c r="BU320" s="18"/>
      <c r="BV320" s="18"/>
      <c r="BW320" s="18"/>
      <c r="BX320" s="18"/>
      <c r="BY320" s="18"/>
      <c r="BZ320" s="18"/>
      <c r="CA320" s="18"/>
      <c r="CB320" s="18"/>
      <c r="CC320" s="41"/>
      <c r="CD320" s="41"/>
      <c r="CE320" s="40"/>
      <c r="CF320" s="41"/>
      <c r="CG320" s="41"/>
      <c r="CH320" s="40"/>
      <c r="CI320" s="41"/>
      <c r="CJ320" s="41"/>
      <c r="CK320" s="40"/>
      <c r="CL320" s="41"/>
      <c r="CM320" s="41"/>
      <c r="CN320" s="40"/>
      <c r="CO320" s="42"/>
      <c r="CP320" s="42"/>
      <c r="CQ320" s="43"/>
      <c r="CR320" s="44"/>
      <c r="CS320" s="44"/>
      <c r="CT320" s="43"/>
      <c r="CU320" s="44"/>
      <c r="CV320" s="44"/>
      <c r="CW320" s="43"/>
      <c r="CX320" s="42"/>
      <c r="CY320" s="42"/>
      <c r="CZ320" s="44"/>
      <c r="DA320" s="43"/>
      <c r="DB320" s="42"/>
      <c r="DC320" s="42"/>
      <c r="DD320" s="42"/>
      <c r="DE320" s="42"/>
      <c r="DF320" s="43"/>
    </row>
    <row r="321" customFormat="false" ht="8.45" hidden="false" customHeight="true" outlineLevel="0" collapsed="false">
      <c r="A321" s="1" t="s">
        <v>752</v>
      </c>
      <c r="B321" s="55" t="n">
        <v>306</v>
      </c>
      <c r="C321" s="36" t="s">
        <v>753</v>
      </c>
      <c r="D321" s="37" t="n">
        <v>43</v>
      </c>
      <c r="E321" s="36" t="s">
        <v>277</v>
      </c>
      <c r="F321" s="36" t="s">
        <v>406</v>
      </c>
      <c r="G321" s="38" t="n">
        <v>12011.17</v>
      </c>
      <c r="H321" s="39" t="n">
        <v>0.12</v>
      </c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0" t="n">
        <v>300.28</v>
      </c>
      <c r="BI321" s="39" t="n">
        <v>2.5</v>
      </c>
      <c r="BJ321" s="39" t="n">
        <v>2.5</v>
      </c>
      <c r="BK321" s="50" t="n">
        <v>6005.59</v>
      </c>
      <c r="BL321" s="45" t="n">
        <v>50</v>
      </c>
      <c r="BM321" s="45" t="n">
        <v>52.5</v>
      </c>
      <c r="BN321" s="50" t="n">
        <v>5705.31</v>
      </c>
      <c r="BO321" s="45" t="n">
        <v>47.5</v>
      </c>
      <c r="BP321" s="40" t="n">
        <v>100</v>
      </c>
      <c r="BQ321" s="41"/>
      <c r="BR321" s="41"/>
      <c r="BS321" s="40" t="n">
        <v>100</v>
      </c>
      <c r="BT321" s="41"/>
      <c r="BU321" s="41"/>
      <c r="BV321" s="41"/>
      <c r="BW321" s="41"/>
      <c r="BX321" s="41"/>
      <c r="BY321" s="41"/>
      <c r="BZ321" s="41"/>
      <c r="CA321" s="41"/>
      <c r="CB321" s="41"/>
      <c r="CC321" s="18"/>
      <c r="CD321" s="18"/>
      <c r="CE321" s="25"/>
      <c r="CF321" s="18"/>
      <c r="CG321" s="18"/>
      <c r="CH321" s="25"/>
      <c r="CI321" s="26"/>
      <c r="CJ321" s="24"/>
      <c r="CK321" s="28"/>
      <c r="CL321" s="18"/>
      <c r="CM321" s="18"/>
      <c r="CN321" s="28"/>
      <c r="CO321" s="42"/>
      <c r="CP321" s="42"/>
      <c r="CQ321" s="43"/>
      <c r="CR321" s="44"/>
      <c r="CS321" s="44"/>
      <c r="CT321" s="43"/>
      <c r="CU321" s="44"/>
      <c r="CV321" s="44"/>
      <c r="CW321" s="43"/>
      <c r="CX321" s="42"/>
      <c r="CY321" s="42"/>
      <c r="CZ321" s="44"/>
      <c r="DA321" s="43"/>
      <c r="DB321" s="42"/>
      <c r="DC321" s="42"/>
      <c r="DD321" s="42"/>
      <c r="DE321" s="42"/>
      <c r="DF321" s="43"/>
    </row>
    <row r="322" customFormat="false" ht="8.45" hidden="false" customHeight="true" outlineLevel="0" collapsed="false">
      <c r="A322" s="1" t="s">
        <v>754</v>
      </c>
      <c r="B322" s="55" t="n">
        <v>307</v>
      </c>
      <c r="C322" s="36" t="s">
        <v>755</v>
      </c>
      <c r="D322" s="37" t="n">
        <v>51</v>
      </c>
      <c r="E322" s="36" t="s">
        <v>730</v>
      </c>
      <c r="F322" s="36" t="s">
        <v>733</v>
      </c>
      <c r="G322" s="50" t="n">
        <v>5485.06</v>
      </c>
      <c r="H322" s="39" t="n">
        <v>0.06</v>
      </c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0" t="n">
        <v>283.58</v>
      </c>
      <c r="BC322" s="39" t="n">
        <v>5.17</v>
      </c>
      <c r="BD322" s="39" t="n">
        <v>5.17</v>
      </c>
      <c r="BE322" s="50" t="n">
        <v>2099.68</v>
      </c>
      <c r="BF322" s="45" t="n">
        <v>38.28</v>
      </c>
      <c r="BG322" s="45" t="n">
        <v>43.45</v>
      </c>
      <c r="BH322" s="50" t="n">
        <v>2534.65</v>
      </c>
      <c r="BI322" s="45" t="n">
        <v>46.21</v>
      </c>
      <c r="BJ322" s="45" t="n">
        <v>89.66</v>
      </c>
      <c r="BK322" s="40" t="n">
        <v>567.16</v>
      </c>
      <c r="BL322" s="45" t="n">
        <v>10.34</v>
      </c>
      <c r="BM322" s="40" t="n">
        <v>100</v>
      </c>
      <c r="BN322" s="41"/>
      <c r="BO322" s="41"/>
      <c r="BP322" s="40" t="n">
        <v>100</v>
      </c>
      <c r="BQ322" s="41"/>
      <c r="BR322" s="41"/>
      <c r="BS322" s="40" t="n">
        <v>100</v>
      </c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0"/>
      <c r="CF322" s="41"/>
      <c r="CG322" s="41"/>
      <c r="CH322" s="40"/>
      <c r="CI322" s="41"/>
      <c r="CJ322" s="41"/>
      <c r="CK322" s="40"/>
      <c r="CL322" s="41"/>
      <c r="CM322" s="41"/>
      <c r="CN322" s="40"/>
      <c r="CO322" s="42"/>
      <c r="CP322" s="42"/>
      <c r="CQ322" s="43"/>
      <c r="CR322" s="44"/>
      <c r="CS322" s="44"/>
      <c r="CT322" s="43"/>
      <c r="CU322" s="44"/>
      <c r="CV322" s="44"/>
      <c r="CW322" s="43"/>
      <c r="CX322" s="42"/>
      <c r="CY322" s="42"/>
      <c r="CZ322" s="44"/>
      <c r="DA322" s="43"/>
      <c r="DB322" s="42"/>
      <c r="DC322" s="42"/>
      <c r="DD322" s="42"/>
      <c r="DE322" s="42"/>
      <c r="DF322" s="43"/>
    </row>
    <row r="323" customFormat="false" ht="8.45" hidden="false" customHeight="true" outlineLevel="0" collapsed="false">
      <c r="A323" s="1" t="s">
        <v>756</v>
      </c>
      <c r="B323" s="55" t="n">
        <v>308</v>
      </c>
      <c r="C323" s="36" t="s">
        <v>757</v>
      </c>
      <c r="D323" s="37" t="n">
        <v>14</v>
      </c>
      <c r="E323" s="36" t="s">
        <v>758</v>
      </c>
      <c r="F323" s="36" t="s">
        <v>397</v>
      </c>
      <c r="G323" s="50" t="n">
        <v>1237.41</v>
      </c>
      <c r="H323" s="39" t="n">
        <v>0.01</v>
      </c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50" t="n">
        <v>1237.41</v>
      </c>
      <c r="BO323" s="40" t="n">
        <v>100</v>
      </c>
      <c r="BP323" s="40" t="n">
        <v>100</v>
      </c>
      <c r="BQ323" s="41"/>
      <c r="BR323" s="41"/>
      <c r="BS323" s="40" t="n">
        <v>100</v>
      </c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0"/>
      <c r="CF323" s="41"/>
      <c r="CG323" s="41"/>
      <c r="CH323" s="40"/>
      <c r="CI323" s="41"/>
      <c r="CJ323" s="41"/>
      <c r="CK323" s="40"/>
      <c r="CL323" s="41"/>
      <c r="CM323" s="41"/>
      <c r="CN323" s="40"/>
      <c r="CO323" s="42"/>
      <c r="CP323" s="42"/>
      <c r="CQ323" s="43"/>
      <c r="CR323" s="44"/>
      <c r="CS323" s="44"/>
      <c r="CT323" s="43"/>
      <c r="CU323" s="44"/>
      <c r="CV323" s="44"/>
      <c r="CW323" s="43"/>
      <c r="CX323" s="42"/>
      <c r="CY323" s="42"/>
      <c r="CZ323" s="44"/>
      <c r="DA323" s="43"/>
      <c r="DB323" s="42"/>
      <c r="DC323" s="42"/>
      <c r="DD323" s="42"/>
      <c r="DE323" s="42"/>
      <c r="DF323" s="43"/>
    </row>
    <row r="324" customFormat="false" ht="8.45" hidden="false" customHeight="true" outlineLevel="0" collapsed="false">
      <c r="A324" s="1" t="s">
        <v>759</v>
      </c>
      <c r="B324" s="22" t="n">
        <v>309</v>
      </c>
      <c r="C324" s="21" t="s">
        <v>760</v>
      </c>
      <c r="D324" s="54" t="n">
        <v>61</v>
      </c>
      <c r="E324" s="21" t="s">
        <v>277</v>
      </c>
      <c r="F324" s="21" t="s">
        <v>761</v>
      </c>
      <c r="G324" s="27" t="n">
        <v>6901.44</v>
      </c>
      <c r="H324" s="24" t="n">
        <v>0.07</v>
      </c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28" t="n">
        <v>172.54</v>
      </c>
      <c r="BI324" s="24" t="n">
        <v>2.5</v>
      </c>
      <c r="BJ324" s="24" t="n">
        <v>2.5</v>
      </c>
      <c r="BK324" s="27" t="n">
        <v>3450.72</v>
      </c>
      <c r="BL324" s="25" t="n">
        <v>50</v>
      </c>
      <c r="BM324" s="25" t="n">
        <v>52.5</v>
      </c>
      <c r="BN324" s="27" t="n">
        <v>2415.5</v>
      </c>
      <c r="BO324" s="25" t="n">
        <v>35</v>
      </c>
      <c r="BP324" s="25" t="n">
        <v>87.5</v>
      </c>
      <c r="BQ324" s="28" t="n">
        <v>862.68</v>
      </c>
      <c r="BR324" s="25" t="n">
        <v>12.5</v>
      </c>
      <c r="BS324" s="28" t="n">
        <v>100</v>
      </c>
      <c r="BT324" s="18"/>
      <c r="BU324" s="18"/>
      <c r="BV324" s="18"/>
      <c r="BW324" s="18"/>
      <c r="BX324" s="18"/>
      <c r="BY324" s="18"/>
      <c r="BZ324" s="18"/>
      <c r="CA324" s="18"/>
      <c r="CB324" s="18"/>
      <c r="CC324" s="41"/>
      <c r="CD324" s="41"/>
      <c r="CE324" s="41"/>
      <c r="CF324" s="41"/>
      <c r="CG324" s="41"/>
      <c r="CH324" s="41"/>
      <c r="CI324" s="38"/>
      <c r="CJ324" s="40"/>
      <c r="CK324" s="40"/>
      <c r="CL324" s="41"/>
      <c r="CM324" s="41"/>
      <c r="CN324" s="40"/>
      <c r="CO324" s="42"/>
      <c r="CP324" s="42"/>
      <c r="CQ324" s="43"/>
      <c r="CR324" s="44"/>
      <c r="CS324" s="44"/>
      <c r="CT324" s="43"/>
      <c r="CU324" s="44"/>
      <c r="CV324" s="44"/>
      <c r="CW324" s="43"/>
      <c r="CX324" s="42"/>
      <c r="CY324" s="42"/>
      <c r="CZ324" s="44"/>
      <c r="DA324" s="43"/>
      <c r="DB324" s="42"/>
      <c r="DC324" s="42"/>
      <c r="DD324" s="42"/>
      <c r="DE324" s="42"/>
      <c r="DF324" s="43"/>
    </row>
    <row r="325" customFormat="false" ht="8.45" hidden="false" customHeight="true" outlineLevel="0" collapsed="false">
      <c r="A325" s="1" t="s">
        <v>762</v>
      </c>
      <c r="B325" s="55" t="n">
        <v>310</v>
      </c>
      <c r="C325" s="36" t="s">
        <v>763</v>
      </c>
      <c r="D325" s="37" t="n">
        <v>61</v>
      </c>
      <c r="E325" s="36" t="s">
        <v>277</v>
      </c>
      <c r="F325" s="36" t="s">
        <v>761</v>
      </c>
      <c r="G325" s="50" t="n">
        <v>6901.44</v>
      </c>
      <c r="H325" s="39" t="n">
        <v>0.07</v>
      </c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0" t="n">
        <v>172.54</v>
      </c>
      <c r="BI325" s="39" t="n">
        <v>2.5</v>
      </c>
      <c r="BJ325" s="39" t="n">
        <v>2.5</v>
      </c>
      <c r="BK325" s="50" t="n">
        <v>3450.72</v>
      </c>
      <c r="BL325" s="45" t="n">
        <v>50</v>
      </c>
      <c r="BM325" s="45" t="n">
        <v>52.5</v>
      </c>
      <c r="BN325" s="50" t="n">
        <v>2415.5</v>
      </c>
      <c r="BO325" s="45" t="n">
        <v>35</v>
      </c>
      <c r="BP325" s="45" t="n">
        <v>87.5</v>
      </c>
      <c r="BQ325" s="40" t="n">
        <v>862.68</v>
      </c>
      <c r="BR325" s="45" t="n">
        <v>12.5</v>
      </c>
      <c r="BS325" s="40" t="n">
        <v>100</v>
      </c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0"/>
      <c r="CF325" s="41"/>
      <c r="CG325" s="41"/>
      <c r="CH325" s="40"/>
      <c r="CI325" s="41"/>
      <c r="CJ325" s="41"/>
      <c r="CK325" s="40"/>
      <c r="CL325" s="41"/>
      <c r="CM325" s="41"/>
      <c r="CN325" s="40"/>
      <c r="CO325" s="42"/>
      <c r="CP325" s="42"/>
      <c r="CQ325" s="43"/>
      <c r="CR325" s="44"/>
      <c r="CS325" s="44"/>
      <c r="CT325" s="43"/>
      <c r="CU325" s="44"/>
      <c r="CV325" s="44"/>
      <c r="CW325" s="43"/>
      <c r="CX325" s="42"/>
      <c r="CY325" s="42"/>
      <c r="CZ325" s="44"/>
      <c r="DA325" s="43"/>
      <c r="DB325" s="42"/>
      <c r="DC325" s="42"/>
      <c r="DD325" s="42"/>
      <c r="DE325" s="42"/>
      <c r="DF325" s="43"/>
    </row>
    <row r="326" customFormat="false" ht="8.45" hidden="false" customHeight="true" outlineLevel="0" collapsed="false">
      <c r="A326" s="1" t="s">
        <v>764</v>
      </c>
      <c r="B326" s="22" t="n">
        <v>311</v>
      </c>
      <c r="C326" s="21" t="s">
        <v>765</v>
      </c>
      <c r="D326" s="54" t="n">
        <v>43</v>
      </c>
      <c r="E326" s="21" t="s">
        <v>277</v>
      </c>
      <c r="F326" s="21" t="s">
        <v>406</v>
      </c>
      <c r="G326" s="28" t="n">
        <v>515.62</v>
      </c>
      <c r="H326" s="24" t="n">
        <v>0.01</v>
      </c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25" t="n">
        <v>14.75</v>
      </c>
      <c r="BI326" s="24" t="n">
        <v>2.86</v>
      </c>
      <c r="BJ326" s="24" t="n">
        <v>2.86</v>
      </c>
      <c r="BK326" s="28" t="n">
        <v>294.63</v>
      </c>
      <c r="BL326" s="25" t="n">
        <v>57.14</v>
      </c>
      <c r="BM326" s="25" t="n">
        <v>60</v>
      </c>
      <c r="BN326" s="28" t="n">
        <v>206.25</v>
      </c>
      <c r="BO326" s="25" t="n">
        <v>40</v>
      </c>
      <c r="BP326" s="28" t="n">
        <v>100</v>
      </c>
      <c r="BQ326" s="18"/>
      <c r="BR326" s="18"/>
      <c r="BS326" s="28" t="n">
        <v>100</v>
      </c>
      <c r="BT326" s="18"/>
      <c r="BU326" s="18"/>
      <c r="BV326" s="18"/>
      <c r="BW326" s="18"/>
      <c r="BX326" s="18"/>
      <c r="BY326" s="18"/>
      <c r="BZ326" s="18"/>
      <c r="CA326" s="18"/>
      <c r="CB326" s="18"/>
      <c r="CC326" s="41"/>
      <c r="CD326" s="41"/>
      <c r="CE326" s="40"/>
      <c r="CF326" s="41"/>
      <c r="CG326" s="41"/>
      <c r="CH326" s="40"/>
      <c r="CI326" s="41"/>
      <c r="CJ326" s="41"/>
      <c r="CK326" s="40"/>
      <c r="CL326" s="41"/>
      <c r="CM326" s="41"/>
      <c r="CN326" s="40"/>
      <c r="CO326" s="42"/>
      <c r="CP326" s="42"/>
      <c r="CQ326" s="43"/>
      <c r="CR326" s="44"/>
      <c r="CS326" s="44"/>
      <c r="CT326" s="43"/>
      <c r="CU326" s="44"/>
      <c r="CV326" s="44"/>
      <c r="CW326" s="43"/>
      <c r="CX326" s="42"/>
      <c r="CY326" s="42"/>
      <c r="CZ326" s="44"/>
      <c r="DA326" s="43"/>
      <c r="DB326" s="42"/>
      <c r="DC326" s="42"/>
      <c r="DD326" s="42"/>
      <c r="DE326" s="42"/>
      <c r="DF326" s="43"/>
    </row>
    <row r="327" customFormat="false" ht="8.45" hidden="false" customHeight="true" outlineLevel="0" collapsed="false">
      <c r="A327" s="1" t="s">
        <v>766</v>
      </c>
      <c r="B327" s="55" t="n">
        <v>312</v>
      </c>
      <c r="C327" s="36" t="s">
        <v>767</v>
      </c>
      <c r="D327" s="37" t="n">
        <v>43</v>
      </c>
      <c r="E327" s="36" t="s">
        <v>277</v>
      </c>
      <c r="F327" s="36" t="s">
        <v>406</v>
      </c>
      <c r="G327" s="40" t="n">
        <v>515.62</v>
      </c>
      <c r="H327" s="39" t="n">
        <v>0.01</v>
      </c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5" t="n">
        <v>14.75</v>
      </c>
      <c r="BI327" s="39" t="n">
        <v>2.86</v>
      </c>
      <c r="BJ327" s="39" t="n">
        <v>2.86</v>
      </c>
      <c r="BK327" s="40" t="n">
        <v>294.63</v>
      </c>
      <c r="BL327" s="45" t="n">
        <v>57.14</v>
      </c>
      <c r="BM327" s="45" t="n">
        <v>60</v>
      </c>
      <c r="BN327" s="40" t="n">
        <v>206.25</v>
      </c>
      <c r="BO327" s="45" t="n">
        <v>40</v>
      </c>
      <c r="BP327" s="40" t="n">
        <v>100</v>
      </c>
      <c r="BQ327" s="41"/>
      <c r="BR327" s="41"/>
      <c r="BS327" s="40" t="n">
        <v>100</v>
      </c>
      <c r="BT327" s="41"/>
      <c r="BU327" s="41"/>
      <c r="BV327" s="41"/>
      <c r="BW327" s="41"/>
      <c r="BX327" s="41"/>
      <c r="BY327" s="41"/>
      <c r="BZ327" s="41"/>
      <c r="CA327" s="41"/>
      <c r="CB327" s="41"/>
      <c r="CC327" s="27"/>
      <c r="CD327" s="24"/>
      <c r="CE327" s="25"/>
      <c r="CF327" s="27"/>
      <c r="CG327" s="24"/>
      <c r="CH327" s="28"/>
      <c r="CI327" s="18"/>
      <c r="CJ327" s="18"/>
      <c r="CK327" s="28"/>
      <c r="CL327" s="18"/>
      <c r="CM327" s="18"/>
      <c r="CN327" s="28"/>
      <c r="CO327" s="42"/>
      <c r="CP327" s="42"/>
      <c r="CQ327" s="43"/>
      <c r="CR327" s="44"/>
      <c r="CS327" s="44"/>
      <c r="CT327" s="43"/>
      <c r="CU327" s="44"/>
      <c r="CV327" s="44"/>
      <c r="CW327" s="43"/>
      <c r="CX327" s="42"/>
      <c r="CY327" s="42"/>
      <c r="CZ327" s="44"/>
      <c r="DA327" s="43"/>
      <c r="DB327" s="42"/>
      <c r="DC327" s="42"/>
      <c r="DD327" s="42"/>
      <c r="DE327" s="42"/>
      <c r="DF327" s="43"/>
    </row>
    <row r="328" customFormat="false" ht="8.45" hidden="false" customHeight="true" outlineLevel="0" collapsed="false">
      <c r="A328" s="1" t="s">
        <v>768</v>
      </c>
      <c r="B328" s="22" t="n">
        <v>313</v>
      </c>
      <c r="C328" s="21" t="s">
        <v>769</v>
      </c>
      <c r="D328" s="54" t="n">
        <v>42</v>
      </c>
      <c r="E328" s="21" t="s">
        <v>715</v>
      </c>
      <c r="F328" s="21" t="s">
        <v>761</v>
      </c>
      <c r="G328" s="26" t="n">
        <v>29834.41</v>
      </c>
      <c r="H328" s="24" t="n">
        <v>0.3</v>
      </c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27" t="n">
        <v>1379.24</v>
      </c>
      <c r="BL328" s="24" t="n">
        <v>4.62</v>
      </c>
      <c r="BM328" s="24" t="n">
        <v>4.62</v>
      </c>
      <c r="BN328" s="26" t="n">
        <v>18438.29</v>
      </c>
      <c r="BO328" s="25" t="n">
        <v>61.8</v>
      </c>
      <c r="BP328" s="25" t="n">
        <v>66.43</v>
      </c>
      <c r="BQ328" s="26" t="n">
        <v>10016.87</v>
      </c>
      <c r="BR328" s="25" t="n">
        <v>33.57</v>
      </c>
      <c r="BS328" s="28" t="n">
        <v>100</v>
      </c>
      <c r="BT328" s="18"/>
      <c r="BU328" s="18"/>
      <c r="BV328" s="18"/>
      <c r="BW328" s="18"/>
      <c r="BX328" s="18"/>
      <c r="BY328" s="18"/>
      <c r="BZ328" s="18"/>
      <c r="CA328" s="18"/>
      <c r="CB328" s="18"/>
      <c r="CC328" s="41"/>
      <c r="CD328" s="41"/>
      <c r="CE328" s="40"/>
      <c r="CF328" s="41"/>
      <c r="CG328" s="41"/>
      <c r="CH328" s="40"/>
      <c r="CI328" s="41"/>
      <c r="CJ328" s="41"/>
      <c r="CK328" s="40"/>
      <c r="CL328" s="41"/>
      <c r="CM328" s="41"/>
      <c r="CN328" s="40"/>
      <c r="CO328" s="42"/>
      <c r="CP328" s="42"/>
      <c r="CQ328" s="43"/>
      <c r="CR328" s="44"/>
      <c r="CS328" s="44"/>
      <c r="CT328" s="43"/>
      <c r="CU328" s="44"/>
      <c r="CV328" s="44"/>
      <c r="CW328" s="43"/>
      <c r="CX328" s="42"/>
      <c r="CY328" s="42"/>
      <c r="CZ328" s="44"/>
      <c r="DA328" s="43"/>
      <c r="DB328" s="42"/>
      <c r="DC328" s="42"/>
      <c r="DD328" s="42"/>
      <c r="DE328" s="42"/>
      <c r="DF328" s="43"/>
    </row>
    <row r="329" customFormat="false" ht="8.45" hidden="false" customHeight="true" outlineLevel="0" collapsed="false">
      <c r="A329" s="1" t="s">
        <v>770</v>
      </c>
      <c r="B329" s="55" t="n">
        <v>314</v>
      </c>
      <c r="C329" s="36" t="s">
        <v>771</v>
      </c>
      <c r="D329" s="37" t="n">
        <v>37</v>
      </c>
      <c r="E329" s="36" t="s">
        <v>715</v>
      </c>
      <c r="F329" s="36" t="s">
        <v>716</v>
      </c>
      <c r="G329" s="50" t="n">
        <v>2268.04</v>
      </c>
      <c r="H329" s="39" t="n">
        <v>0.02</v>
      </c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0" t="n">
        <v>113.4</v>
      </c>
      <c r="BL329" s="39" t="n">
        <v>5</v>
      </c>
      <c r="BM329" s="39" t="n">
        <v>5</v>
      </c>
      <c r="BN329" s="50" t="n">
        <v>1516.87</v>
      </c>
      <c r="BO329" s="45" t="n">
        <v>66.88</v>
      </c>
      <c r="BP329" s="45" t="n">
        <v>71.88</v>
      </c>
      <c r="BQ329" s="40" t="n">
        <v>637.77</v>
      </c>
      <c r="BR329" s="45" t="n">
        <v>28.12</v>
      </c>
      <c r="BS329" s="40" t="n">
        <v>100</v>
      </c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0"/>
      <c r="CF329" s="41"/>
      <c r="CG329" s="41"/>
      <c r="CH329" s="40"/>
      <c r="CI329" s="41"/>
      <c r="CJ329" s="41"/>
      <c r="CK329" s="40"/>
      <c r="CL329" s="41"/>
      <c r="CM329" s="41"/>
      <c r="CN329" s="40"/>
      <c r="CO329" s="42"/>
      <c r="CP329" s="42"/>
      <c r="CQ329" s="43"/>
      <c r="CR329" s="44"/>
      <c r="CS329" s="44"/>
      <c r="CT329" s="43"/>
      <c r="CU329" s="44"/>
      <c r="CV329" s="44"/>
      <c r="CW329" s="43"/>
      <c r="CX329" s="42"/>
      <c r="CY329" s="42"/>
      <c r="CZ329" s="44"/>
      <c r="DA329" s="43"/>
      <c r="DB329" s="42"/>
      <c r="DC329" s="42"/>
      <c r="DD329" s="42"/>
      <c r="DE329" s="42"/>
      <c r="DF329" s="43"/>
    </row>
    <row r="330" customFormat="false" ht="8.45" hidden="false" customHeight="true" outlineLevel="0" collapsed="false">
      <c r="A330" s="1" t="s">
        <v>772</v>
      </c>
      <c r="B330" s="55" t="n">
        <v>315</v>
      </c>
      <c r="C330" s="36" t="s">
        <v>773</v>
      </c>
      <c r="D330" s="37" t="n">
        <v>37</v>
      </c>
      <c r="E330" s="36" t="s">
        <v>715</v>
      </c>
      <c r="F330" s="36" t="s">
        <v>716</v>
      </c>
      <c r="G330" s="50" t="n">
        <v>6576.38</v>
      </c>
      <c r="H330" s="39" t="n">
        <v>0.07</v>
      </c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0" t="n">
        <v>272.26</v>
      </c>
      <c r="BL330" s="39" t="n">
        <v>4.14</v>
      </c>
      <c r="BM330" s="39" t="n">
        <v>4.14</v>
      </c>
      <c r="BN330" s="50" t="n">
        <v>3639.37</v>
      </c>
      <c r="BO330" s="45" t="n">
        <v>55.34</v>
      </c>
      <c r="BP330" s="45" t="n">
        <v>59.48</v>
      </c>
      <c r="BQ330" s="50" t="n">
        <v>2664.75</v>
      </c>
      <c r="BR330" s="45" t="n">
        <v>40.52</v>
      </c>
      <c r="BS330" s="40" t="n">
        <v>100</v>
      </c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0"/>
      <c r="CF330" s="41"/>
      <c r="CG330" s="41"/>
      <c r="CH330" s="40"/>
      <c r="CI330" s="41"/>
      <c r="CJ330" s="41"/>
      <c r="CK330" s="40"/>
      <c r="CL330" s="41"/>
      <c r="CM330" s="41"/>
      <c r="CN330" s="40"/>
      <c r="CO330" s="42"/>
      <c r="CP330" s="42"/>
      <c r="CQ330" s="43"/>
      <c r="CR330" s="44"/>
      <c r="CS330" s="44"/>
      <c r="CT330" s="43"/>
      <c r="CU330" s="44"/>
      <c r="CV330" s="44"/>
      <c r="CW330" s="43"/>
      <c r="CX330" s="42"/>
      <c r="CY330" s="42"/>
      <c r="CZ330" s="44"/>
      <c r="DA330" s="43"/>
      <c r="DB330" s="42"/>
      <c r="DC330" s="42"/>
      <c r="DD330" s="42"/>
      <c r="DE330" s="42"/>
      <c r="DF330" s="43"/>
    </row>
    <row r="331" customFormat="false" ht="8.45" hidden="false" customHeight="true" outlineLevel="0" collapsed="false">
      <c r="A331" s="1" t="s">
        <v>774</v>
      </c>
      <c r="B331" s="55" t="n">
        <v>316</v>
      </c>
      <c r="C331" s="36" t="s">
        <v>775</v>
      </c>
      <c r="D331" s="37" t="n">
        <v>17</v>
      </c>
      <c r="E331" s="36" t="s">
        <v>708</v>
      </c>
      <c r="F331" s="36" t="s">
        <v>761</v>
      </c>
      <c r="G331" s="40" t="n">
        <v>181.09</v>
      </c>
      <c r="H331" s="39" t="n">
        <v>0</v>
      </c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0" t="n">
        <v>181.09</v>
      </c>
      <c r="BR331" s="40" t="n">
        <v>100</v>
      </c>
      <c r="BS331" s="40" t="n">
        <v>100</v>
      </c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0"/>
      <c r="CF331" s="41"/>
      <c r="CG331" s="41"/>
      <c r="CH331" s="40"/>
      <c r="CI331" s="41"/>
      <c r="CJ331" s="41"/>
      <c r="CK331" s="40"/>
      <c r="CL331" s="41"/>
      <c r="CM331" s="41"/>
      <c r="CN331" s="40"/>
      <c r="CO331" s="42"/>
      <c r="CP331" s="42"/>
      <c r="CQ331" s="43"/>
      <c r="CR331" s="44"/>
      <c r="CS331" s="44"/>
      <c r="CT331" s="43"/>
      <c r="CU331" s="44"/>
      <c r="CV331" s="44"/>
      <c r="CW331" s="43"/>
      <c r="CX331" s="42"/>
      <c r="CY331" s="42"/>
      <c r="CZ331" s="44"/>
      <c r="DA331" s="43"/>
      <c r="DB331" s="42"/>
      <c r="DC331" s="42"/>
      <c r="DD331" s="42"/>
      <c r="DE331" s="42"/>
      <c r="DF331" s="43"/>
    </row>
    <row r="332" customFormat="false" ht="8.45" hidden="false" customHeight="true" outlineLevel="0" collapsed="false">
      <c r="A332" s="1" t="s">
        <v>776</v>
      </c>
      <c r="B332" s="55" t="n">
        <v>317</v>
      </c>
      <c r="C332" s="36" t="s">
        <v>777</v>
      </c>
      <c r="D332" s="37" t="n">
        <v>37</v>
      </c>
      <c r="E332" s="36" t="s">
        <v>715</v>
      </c>
      <c r="F332" s="36" t="s">
        <v>716</v>
      </c>
      <c r="G332" s="38" t="n">
        <v>20062.62</v>
      </c>
      <c r="H332" s="39" t="n">
        <v>0.2</v>
      </c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0" t="n">
        <v>950.97</v>
      </c>
      <c r="BL332" s="39" t="n">
        <v>4.74</v>
      </c>
      <c r="BM332" s="39" t="n">
        <v>4.74</v>
      </c>
      <c r="BN332" s="38" t="n">
        <v>12711.68</v>
      </c>
      <c r="BO332" s="45" t="n">
        <v>63.36</v>
      </c>
      <c r="BP332" s="45" t="n">
        <v>68.1</v>
      </c>
      <c r="BQ332" s="50" t="n">
        <v>6399.98</v>
      </c>
      <c r="BR332" s="45" t="n">
        <v>31.9</v>
      </c>
      <c r="BS332" s="40" t="n">
        <v>100</v>
      </c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0"/>
      <c r="CF332" s="41"/>
      <c r="CG332" s="41"/>
      <c r="CH332" s="40"/>
      <c r="CI332" s="41"/>
      <c r="CJ332" s="41"/>
      <c r="CK332" s="40"/>
      <c r="CL332" s="41"/>
      <c r="CM332" s="41"/>
      <c r="CN332" s="40"/>
      <c r="CO332" s="42"/>
      <c r="CP332" s="42"/>
      <c r="CQ332" s="43"/>
      <c r="CR332" s="44"/>
      <c r="CS332" s="44"/>
      <c r="CT332" s="43"/>
      <c r="CU332" s="44"/>
      <c r="CV332" s="44"/>
      <c r="CW332" s="43"/>
      <c r="CX332" s="42"/>
      <c r="CY332" s="42"/>
      <c r="CZ332" s="44"/>
      <c r="DA332" s="43"/>
      <c r="DB332" s="42"/>
      <c r="DC332" s="42"/>
      <c r="DD332" s="42"/>
      <c r="DE332" s="42"/>
      <c r="DF332" s="43"/>
    </row>
    <row r="333" customFormat="false" ht="8.45" hidden="false" customHeight="true" outlineLevel="0" collapsed="false">
      <c r="A333" s="1" t="s">
        <v>778</v>
      </c>
      <c r="B333" s="55" t="n">
        <v>318</v>
      </c>
      <c r="C333" s="36" t="s">
        <v>779</v>
      </c>
      <c r="D333" s="37" t="n">
        <v>37</v>
      </c>
      <c r="E333" s="36" t="s">
        <v>715</v>
      </c>
      <c r="F333" s="36" t="s">
        <v>716</v>
      </c>
      <c r="G333" s="40" t="n">
        <v>746.28</v>
      </c>
      <c r="H333" s="39" t="n">
        <v>0.01</v>
      </c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5" t="n">
        <v>42.61</v>
      </c>
      <c r="BL333" s="39" t="n">
        <v>5.71</v>
      </c>
      <c r="BM333" s="39" t="n">
        <v>5.71</v>
      </c>
      <c r="BN333" s="40" t="n">
        <v>570.38</v>
      </c>
      <c r="BO333" s="45" t="n">
        <v>76.43</v>
      </c>
      <c r="BP333" s="45" t="n">
        <v>82.14</v>
      </c>
      <c r="BQ333" s="40" t="n">
        <v>133.29</v>
      </c>
      <c r="BR333" s="45" t="n">
        <v>17.86</v>
      </c>
      <c r="BS333" s="40" t="n">
        <v>100</v>
      </c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0"/>
      <c r="CF333" s="41"/>
      <c r="CG333" s="41"/>
      <c r="CH333" s="40"/>
      <c r="CI333" s="41"/>
      <c r="CJ333" s="41"/>
      <c r="CK333" s="40"/>
      <c r="CL333" s="41"/>
      <c r="CM333" s="41"/>
      <c r="CN333" s="40"/>
      <c r="CO333" s="42"/>
      <c r="CP333" s="42"/>
      <c r="CQ333" s="43"/>
      <c r="CR333" s="44"/>
      <c r="CS333" s="44"/>
      <c r="CT333" s="43"/>
      <c r="CU333" s="44"/>
      <c r="CV333" s="44"/>
      <c r="CW333" s="43"/>
      <c r="CX333" s="42"/>
      <c r="CY333" s="42"/>
      <c r="CZ333" s="44"/>
      <c r="DA333" s="43"/>
      <c r="DB333" s="42"/>
      <c r="DC333" s="42"/>
      <c r="DD333" s="42"/>
      <c r="DE333" s="42"/>
      <c r="DF333" s="43"/>
    </row>
    <row r="334" customFormat="false" ht="8.45" hidden="false" customHeight="true" outlineLevel="0" collapsed="false">
      <c r="A334" s="1" t="s">
        <v>780</v>
      </c>
      <c r="B334" s="22" t="n">
        <v>319</v>
      </c>
      <c r="C334" s="21" t="s">
        <v>781</v>
      </c>
      <c r="D334" s="54" t="n">
        <v>37</v>
      </c>
      <c r="E334" s="21" t="s">
        <v>715</v>
      </c>
      <c r="F334" s="21" t="s">
        <v>716</v>
      </c>
      <c r="G334" s="26" t="n">
        <v>13687.07</v>
      </c>
      <c r="H334" s="24" t="n">
        <v>0.14</v>
      </c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28" t="n">
        <v>682.25</v>
      </c>
      <c r="BL334" s="24" t="n">
        <v>4.98</v>
      </c>
      <c r="BM334" s="24" t="n">
        <v>4.98</v>
      </c>
      <c r="BN334" s="27" t="n">
        <v>9121.68</v>
      </c>
      <c r="BO334" s="25" t="n">
        <v>66.64</v>
      </c>
      <c r="BP334" s="25" t="n">
        <v>71.63</v>
      </c>
      <c r="BQ334" s="27" t="n">
        <v>3883.14</v>
      </c>
      <c r="BR334" s="25" t="n">
        <v>28.37</v>
      </c>
      <c r="BS334" s="28" t="n">
        <v>100</v>
      </c>
      <c r="BT334" s="18"/>
      <c r="BU334" s="18"/>
      <c r="BV334" s="18"/>
      <c r="BW334" s="18"/>
      <c r="BX334" s="18"/>
      <c r="BY334" s="18"/>
      <c r="BZ334" s="18"/>
      <c r="CA334" s="18"/>
      <c r="CB334" s="18"/>
      <c r="CC334" s="41"/>
      <c r="CD334" s="41"/>
      <c r="CE334" s="40"/>
      <c r="CF334" s="41"/>
      <c r="CG334" s="41"/>
      <c r="CH334" s="40"/>
      <c r="CI334" s="41"/>
      <c r="CJ334" s="41"/>
      <c r="CK334" s="40"/>
      <c r="CL334" s="41"/>
      <c r="CM334" s="41"/>
      <c r="CN334" s="40"/>
      <c r="CO334" s="42"/>
      <c r="CP334" s="42"/>
      <c r="CQ334" s="43"/>
      <c r="CR334" s="44"/>
      <c r="CS334" s="44"/>
      <c r="CT334" s="43"/>
      <c r="CU334" s="44"/>
      <c r="CV334" s="44"/>
      <c r="CW334" s="43"/>
      <c r="CX334" s="42"/>
      <c r="CY334" s="42"/>
      <c r="CZ334" s="44"/>
      <c r="DA334" s="43"/>
      <c r="DB334" s="42"/>
      <c r="DC334" s="42"/>
      <c r="DD334" s="42"/>
      <c r="DE334" s="42"/>
      <c r="DF334" s="43"/>
    </row>
    <row r="335" customFormat="false" ht="8.45" hidden="false" customHeight="true" outlineLevel="0" collapsed="false">
      <c r="A335" s="1" t="s">
        <v>782</v>
      </c>
      <c r="B335" s="55" t="n">
        <v>320</v>
      </c>
      <c r="C335" s="36" t="s">
        <v>783</v>
      </c>
      <c r="D335" s="37" t="n">
        <v>37</v>
      </c>
      <c r="E335" s="36" t="s">
        <v>715</v>
      </c>
      <c r="F335" s="36" t="s">
        <v>716</v>
      </c>
      <c r="G335" s="50" t="n">
        <v>9296.6</v>
      </c>
      <c r="H335" s="39" t="n">
        <v>0.09</v>
      </c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0" t="n">
        <v>475.06</v>
      </c>
      <c r="BL335" s="39" t="n">
        <v>5.11</v>
      </c>
      <c r="BM335" s="39" t="n">
        <v>5.11</v>
      </c>
      <c r="BN335" s="50" t="n">
        <v>6349.58</v>
      </c>
      <c r="BO335" s="45" t="n">
        <v>68.3</v>
      </c>
      <c r="BP335" s="45" t="n">
        <v>73.41</v>
      </c>
      <c r="BQ335" s="50" t="n">
        <v>2471.97</v>
      </c>
      <c r="BR335" s="45" t="n">
        <v>26.59</v>
      </c>
      <c r="BS335" s="40" t="n">
        <v>100</v>
      </c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0"/>
      <c r="CF335" s="41"/>
      <c r="CG335" s="41"/>
      <c r="CH335" s="40"/>
      <c r="CI335" s="41"/>
      <c r="CJ335" s="41"/>
      <c r="CK335" s="40"/>
      <c r="CL335" s="41"/>
      <c r="CM335" s="41"/>
      <c r="CN335" s="40"/>
      <c r="CO335" s="42"/>
      <c r="CP335" s="42"/>
      <c r="CQ335" s="43"/>
      <c r="CR335" s="44"/>
      <c r="CS335" s="44"/>
      <c r="CT335" s="43"/>
      <c r="CU335" s="44"/>
      <c r="CV335" s="44"/>
      <c r="CW335" s="43"/>
      <c r="CX335" s="42"/>
      <c r="CY335" s="42"/>
      <c r="CZ335" s="44"/>
      <c r="DA335" s="43"/>
      <c r="DB335" s="42"/>
      <c r="DC335" s="42"/>
      <c r="DD335" s="42"/>
      <c r="DE335" s="42"/>
      <c r="DF335" s="43"/>
    </row>
    <row r="336" customFormat="false" ht="8.45" hidden="false" customHeight="true" outlineLevel="0" collapsed="false">
      <c r="A336" s="1" t="s">
        <v>784</v>
      </c>
      <c r="B336" s="55" t="n">
        <v>321</v>
      </c>
      <c r="C336" s="36" t="s">
        <v>785</v>
      </c>
      <c r="D336" s="37" t="n">
        <v>37</v>
      </c>
      <c r="E336" s="36" t="s">
        <v>715</v>
      </c>
      <c r="F336" s="36" t="s">
        <v>716</v>
      </c>
      <c r="G336" s="50" t="n">
        <v>3081.51</v>
      </c>
      <c r="H336" s="39" t="n">
        <v>0.03</v>
      </c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0" t="n">
        <v>141.75</v>
      </c>
      <c r="BL336" s="39" t="n">
        <v>4.6</v>
      </c>
      <c r="BM336" s="39" t="n">
        <v>4.6</v>
      </c>
      <c r="BN336" s="50" t="n">
        <v>1896.67</v>
      </c>
      <c r="BO336" s="45" t="n">
        <v>61.55</v>
      </c>
      <c r="BP336" s="45" t="n">
        <v>66.15</v>
      </c>
      <c r="BQ336" s="50" t="n">
        <v>1043.09</v>
      </c>
      <c r="BR336" s="45" t="n">
        <v>33.85</v>
      </c>
      <c r="BS336" s="40" t="n">
        <v>100</v>
      </c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0"/>
      <c r="CF336" s="41"/>
      <c r="CG336" s="41"/>
      <c r="CH336" s="40"/>
      <c r="CI336" s="41"/>
      <c r="CJ336" s="41"/>
      <c r="CK336" s="40"/>
      <c r="CL336" s="41"/>
      <c r="CM336" s="41"/>
      <c r="CN336" s="40"/>
      <c r="CO336" s="42"/>
      <c r="CP336" s="42"/>
      <c r="CQ336" s="43"/>
      <c r="CR336" s="44"/>
      <c r="CS336" s="44"/>
      <c r="CT336" s="43"/>
      <c r="CU336" s="44"/>
      <c r="CV336" s="44"/>
      <c r="CW336" s="43"/>
      <c r="CX336" s="42"/>
      <c r="CY336" s="42"/>
      <c r="CZ336" s="44"/>
      <c r="DA336" s="43"/>
      <c r="DB336" s="42"/>
      <c r="DC336" s="42"/>
      <c r="DD336" s="42"/>
      <c r="DE336" s="42"/>
      <c r="DF336" s="43"/>
    </row>
    <row r="337" customFormat="false" ht="8.45" hidden="false" customHeight="true" outlineLevel="0" collapsed="false">
      <c r="A337" s="1" t="s">
        <v>786</v>
      </c>
      <c r="B337" s="55" t="n">
        <v>322</v>
      </c>
      <c r="C337" s="36" t="s">
        <v>787</v>
      </c>
      <c r="D337" s="37" t="n">
        <v>37</v>
      </c>
      <c r="E337" s="36" t="s">
        <v>715</v>
      </c>
      <c r="F337" s="36" t="s">
        <v>716</v>
      </c>
      <c r="G337" s="50" t="n">
        <v>1308.96</v>
      </c>
      <c r="H337" s="39" t="n">
        <v>0.01</v>
      </c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5" t="n">
        <v>65.45</v>
      </c>
      <c r="BL337" s="39" t="n">
        <v>5</v>
      </c>
      <c r="BM337" s="39" t="n">
        <v>5</v>
      </c>
      <c r="BN337" s="40" t="n">
        <v>875.43</v>
      </c>
      <c r="BO337" s="45" t="n">
        <v>66.88</v>
      </c>
      <c r="BP337" s="45" t="n">
        <v>71.88</v>
      </c>
      <c r="BQ337" s="40" t="n">
        <v>368.08</v>
      </c>
      <c r="BR337" s="45" t="n">
        <v>28.12</v>
      </c>
      <c r="BS337" s="40" t="n">
        <v>100</v>
      </c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0"/>
      <c r="CF337" s="41"/>
      <c r="CG337" s="41"/>
      <c r="CH337" s="40"/>
      <c r="CI337" s="41"/>
      <c r="CJ337" s="41"/>
      <c r="CK337" s="40"/>
      <c r="CL337" s="41"/>
      <c r="CM337" s="41"/>
      <c r="CN337" s="40"/>
      <c r="CO337" s="42"/>
      <c r="CP337" s="42"/>
      <c r="CQ337" s="43"/>
      <c r="CR337" s="44"/>
      <c r="CS337" s="44"/>
      <c r="CT337" s="43"/>
      <c r="CU337" s="44"/>
      <c r="CV337" s="44"/>
      <c r="CW337" s="43"/>
      <c r="CX337" s="42"/>
      <c r="CY337" s="42"/>
      <c r="CZ337" s="44"/>
      <c r="DA337" s="43"/>
      <c r="DB337" s="42"/>
      <c r="DC337" s="42"/>
      <c r="DD337" s="42"/>
      <c r="DE337" s="42"/>
      <c r="DF337" s="43"/>
    </row>
    <row r="338" customFormat="false" ht="8.45" hidden="false" customHeight="true" outlineLevel="0" collapsed="false">
      <c r="A338" s="1" t="s">
        <v>788</v>
      </c>
      <c r="B338" s="22" t="n">
        <v>323</v>
      </c>
      <c r="C338" s="21" t="s">
        <v>789</v>
      </c>
      <c r="D338" s="54" t="n">
        <v>13</v>
      </c>
      <c r="E338" s="21" t="s">
        <v>537</v>
      </c>
      <c r="F338" s="21" t="s">
        <v>461</v>
      </c>
      <c r="G338" s="28" t="n">
        <v>442.74</v>
      </c>
      <c r="H338" s="24" t="n">
        <v>0</v>
      </c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28" t="n">
        <v>442.74</v>
      </c>
      <c r="BR338" s="28" t="n">
        <v>100</v>
      </c>
      <c r="BS338" s="28" t="n">
        <v>100</v>
      </c>
      <c r="BT338" s="18"/>
      <c r="BU338" s="18"/>
      <c r="BV338" s="18"/>
      <c r="BW338" s="18"/>
      <c r="BX338" s="18"/>
      <c r="BY338" s="18"/>
      <c r="BZ338" s="18"/>
      <c r="CA338" s="18"/>
      <c r="CB338" s="18"/>
      <c r="CC338" s="41"/>
      <c r="CD338" s="41"/>
      <c r="CE338" s="40"/>
      <c r="CF338" s="41"/>
      <c r="CG338" s="41"/>
      <c r="CH338" s="40"/>
      <c r="CI338" s="41"/>
      <c r="CJ338" s="41"/>
      <c r="CK338" s="40"/>
      <c r="CL338" s="41"/>
      <c r="CM338" s="41"/>
      <c r="CN338" s="40"/>
      <c r="CO338" s="42"/>
      <c r="CP338" s="42"/>
      <c r="CQ338" s="43"/>
      <c r="CR338" s="44"/>
      <c r="CS338" s="44"/>
      <c r="CT338" s="43"/>
      <c r="CU338" s="44"/>
      <c r="CV338" s="44"/>
      <c r="CW338" s="43"/>
      <c r="CX338" s="42"/>
      <c r="CY338" s="42"/>
      <c r="CZ338" s="44"/>
      <c r="DA338" s="43"/>
      <c r="DB338" s="42"/>
      <c r="DC338" s="42"/>
      <c r="DD338" s="42"/>
      <c r="DE338" s="42"/>
      <c r="DF338" s="43"/>
    </row>
    <row r="339" customFormat="false" ht="8.45" hidden="false" customHeight="true" outlineLevel="0" collapsed="false">
      <c r="A339" s="1" t="s">
        <v>790</v>
      </c>
      <c r="B339" s="55" t="n">
        <v>324</v>
      </c>
      <c r="C339" s="36" t="s">
        <v>791</v>
      </c>
      <c r="D339" s="37" t="n">
        <v>13</v>
      </c>
      <c r="E339" s="36" t="s">
        <v>537</v>
      </c>
      <c r="F339" s="36" t="s">
        <v>461</v>
      </c>
      <c r="G339" s="40" t="n">
        <v>442.74</v>
      </c>
      <c r="H339" s="39" t="n">
        <v>0</v>
      </c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0" t="n">
        <v>442.74</v>
      </c>
      <c r="BR339" s="40" t="n">
        <v>100</v>
      </c>
      <c r="BS339" s="40" t="n">
        <v>100</v>
      </c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0"/>
      <c r="CF339" s="41"/>
      <c r="CG339" s="41"/>
      <c r="CH339" s="40"/>
      <c r="CI339" s="41"/>
      <c r="CJ339" s="41"/>
      <c r="CK339" s="40"/>
      <c r="CL339" s="41"/>
      <c r="CM339" s="41"/>
      <c r="CN339" s="40"/>
      <c r="CO339" s="42"/>
      <c r="CP339" s="42"/>
      <c r="CQ339" s="43"/>
      <c r="CR339" s="44"/>
      <c r="CS339" s="44"/>
      <c r="CT339" s="43"/>
      <c r="CU339" s="44"/>
      <c r="CV339" s="44"/>
      <c r="CW339" s="43"/>
      <c r="CX339" s="42"/>
      <c r="CY339" s="42"/>
      <c r="CZ339" s="44"/>
      <c r="DA339" s="43"/>
      <c r="DB339" s="42"/>
      <c r="DC339" s="42"/>
      <c r="DD339" s="42"/>
      <c r="DE339" s="42"/>
      <c r="DF339" s="43"/>
    </row>
    <row r="340" customFormat="false" ht="8.45" hidden="false" customHeight="true" outlineLevel="0" collapsed="false">
      <c r="A340" s="1" t="s">
        <v>792</v>
      </c>
      <c r="B340" s="22" t="n">
        <v>325</v>
      </c>
      <c r="C340" s="21" t="s">
        <v>793</v>
      </c>
      <c r="D340" s="22" t="n">
        <v>149</v>
      </c>
      <c r="E340" s="21" t="s">
        <v>292</v>
      </c>
      <c r="F340" s="21" t="s">
        <v>461</v>
      </c>
      <c r="G340" s="23" t="n">
        <v>215202.84</v>
      </c>
      <c r="H340" s="24" t="n">
        <v>2.19</v>
      </c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28" t="n">
        <v>834.87</v>
      </c>
      <c r="AZ340" s="24" t="n">
        <v>0.39</v>
      </c>
      <c r="BA340" s="24" t="n">
        <v>0.39</v>
      </c>
      <c r="BB340" s="28" t="n">
        <v>834.87</v>
      </c>
      <c r="BC340" s="24" t="n">
        <v>0.39</v>
      </c>
      <c r="BD340" s="24" t="n">
        <v>0.78</v>
      </c>
      <c r="BE340" s="26" t="n">
        <v>32163.6</v>
      </c>
      <c r="BF340" s="25" t="n">
        <v>15.04</v>
      </c>
      <c r="BG340" s="25" t="n">
        <v>15.82</v>
      </c>
      <c r="BH340" s="26" t="n">
        <v>52016.16</v>
      </c>
      <c r="BI340" s="25" t="n">
        <v>24.22</v>
      </c>
      <c r="BJ340" s="25" t="n">
        <v>40.03</v>
      </c>
      <c r="BK340" s="26" t="n">
        <v>53661.78</v>
      </c>
      <c r="BL340" s="25" t="n">
        <v>24.58</v>
      </c>
      <c r="BM340" s="25" t="n">
        <v>64.61</v>
      </c>
      <c r="BN340" s="26" t="n">
        <v>46617.48</v>
      </c>
      <c r="BO340" s="25" t="n">
        <v>21.79</v>
      </c>
      <c r="BP340" s="25" t="n">
        <v>86.41</v>
      </c>
      <c r="BQ340" s="26" t="n">
        <v>29074.08</v>
      </c>
      <c r="BR340" s="25" t="n">
        <v>13.59</v>
      </c>
      <c r="BS340" s="28" t="n">
        <v>100</v>
      </c>
      <c r="BT340" s="18"/>
      <c r="BU340" s="18"/>
      <c r="BV340" s="18"/>
      <c r="BW340" s="18"/>
      <c r="BX340" s="18"/>
      <c r="BY340" s="18"/>
      <c r="BZ340" s="18"/>
      <c r="CA340" s="18"/>
      <c r="CB340" s="18"/>
      <c r="CC340" s="41"/>
      <c r="CD340" s="41"/>
      <c r="CE340" s="40"/>
      <c r="CF340" s="41"/>
      <c r="CG340" s="41"/>
      <c r="CH340" s="40"/>
      <c r="CI340" s="41"/>
      <c r="CJ340" s="41"/>
      <c r="CK340" s="40"/>
      <c r="CL340" s="41"/>
      <c r="CM340" s="41"/>
      <c r="CN340" s="40"/>
      <c r="CO340" s="42"/>
      <c r="CP340" s="42"/>
      <c r="CQ340" s="43"/>
      <c r="CR340" s="44"/>
      <c r="CS340" s="44"/>
      <c r="CT340" s="43"/>
      <c r="CU340" s="44"/>
      <c r="CV340" s="44"/>
      <c r="CW340" s="43"/>
      <c r="CX340" s="42"/>
      <c r="CY340" s="42"/>
      <c r="CZ340" s="44"/>
      <c r="DA340" s="43"/>
      <c r="DB340" s="42"/>
      <c r="DC340" s="42"/>
      <c r="DD340" s="42"/>
      <c r="DE340" s="42"/>
      <c r="DF340" s="43"/>
    </row>
    <row r="341" customFormat="false" ht="8.45" hidden="false" customHeight="true" outlineLevel="0" collapsed="false">
      <c r="A341" s="1" t="s">
        <v>794</v>
      </c>
      <c r="B341" s="22" t="n">
        <v>326</v>
      </c>
      <c r="C341" s="21" t="s">
        <v>795</v>
      </c>
      <c r="D341" s="54" t="n">
        <v>98</v>
      </c>
      <c r="E341" s="21" t="s">
        <v>355</v>
      </c>
      <c r="F341" s="21" t="s">
        <v>461</v>
      </c>
      <c r="G341" s="26" t="n">
        <v>21332.83</v>
      </c>
      <c r="H341" s="24" t="n">
        <v>0.22</v>
      </c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27" t="n">
        <v>3106.79</v>
      </c>
      <c r="BF341" s="25" t="n">
        <v>14.56</v>
      </c>
      <c r="BG341" s="25" t="n">
        <v>14.56</v>
      </c>
      <c r="BH341" s="27" t="n">
        <v>4347.43</v>
      </c>
      <c r="BI341" s="25" t="n">
        <v>20.38</v>
      </c>
      <c r="BJ341" s="25" t="n">
        <v>34.94</v>
      </c>
      <c r="BK341" s="27" t="n">
        <v>6913.91</v>
      </c>
      <c r="BL341" s="25" t="n">
        <v>32.41</v>
      </c>
      <c r="BM341" s="25" t="n">
        <v>67.35</v>
      </c>
      <c r="BN341" s="27" t="n">
        <v>4918.91</v>
      </c>
      <c r="BO341" s="25" t="n">
        <v>23.06</v>
      </c>
      <c r="BP341" s="25" t="n">
        <v>90.41</v>
      </c>
      <c r="BQ341" s="27" t="n">
        <v>2045.78</v>
      </c>
      <c r="BR341" s="24" t="n">
        <v>9.59</v>
      </c>
      <c r="BS341" s="28" t="n">
        <v>100</v>
      </c>
      <c r="BT341" s="18"/>
      <c r="BU341" s="18"/>
      <c r="BV341" s="18"/>
      <c r="BW341" s="18"/>
      <c r="BX341" s="18"/>
      <c r="BY341" s="18"/>
      <c r="BZ341" s="18"/>
      <c r="CA341" s="18"/>
      <c r="CB341" s="18"/>
      <c r="CC341" s="41"/>
      <c r="CD341" s="41"/>
      <c r="CE341" s="40"/>
      <c r="CF341" s="41"/>
      <c r="CG341" s="41"/>
      <c r="CH341" s="40"/>
      <c r="CI341" s="41"/>
      <c r="CJ341" s="41"/>
      <c r="CK341" s="40"/>
      <c r="CL341" s="41"/>
      <c r="CM341" s="41"/>
      <c r="CN341" s="40"/>
      <c r="CO341" s="42"/>
      <c r="CP341" s="42"/>
      <c r="CQ341" s="43"/>
      <c r="CR341" s="44"/>
      <c r="CS341" s="44"/>
      <c r="CT341" s="43"/>
      <c r="CU341" s="44"/>
      <c r="CV341" s="44"/>
      <c r="CW341" s="43"/>
      <c r="CX341" s="42"/>
      <c r="CY341" s="42"/>
      <c r="CZ341" s="44"/>
      <c r="DA341" s="43"/>
      <c r="DB341" s="42"/>
      <c r="DC341" s="42"/>
      <c r="DD341" s="42"/>
      <c r="DE341" s="42"/>
      <c r="DF341" s="43"/>
    </row>
    <row r="342" customFormat="false" ht="8.45" hidden="false" customHeight="true" outlineLevel="0" collapsed="false">
      <c r="A342" s="1" t="s">
        <v>796</v>
      </c>
      <c r="B342" s="55" t="n">
        <v>327</v>
      </c>
      <c r="C342" s="36" t="s">
        <v>797</v>
      </c>
      <c r="D342" s="37" t="n">
        <v>98</v>
      </c>
      <c r="E342" s="36" t="s">
        <v>355</v>
      </c>
      <c r="F342" s="36" t="s">
        <v>461</v>
      </c>
      <c r="G342" s="38" t="n">
        <v>20781.22</v>
      </c>
      <c r="H342" s="39" t="n">
        <v>0.21</v>
      </c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50" t="n">
        <v>3106.79</v>
      </c>
      <c r="BF342" s="45" t="n">
        <v>14.95</v>
      </c>
      <c r="BG342" s="45" t="n">
        <v>14.95</v>
      </c>
      <c r="BH342" s="50" t="n">
        <v>4347.43</v>
      </c>
      <c r="BI342" s="45" t="n">
        <v>20.92</v>
      </c>
      <c r="BJ342" s="45" t="n">
        <v>35.87</v>
      </c>
      <c r="BK342" s="50" t="n">
        <v>6913.91</v>
      </c>
      <c r="BL342" s="45" t="n">
        <v>33.27</v>
      </c>
      <c r="BM342" s="45" t="n">
        <v>69.14</v>
      </c>
      <c r="BN342" s="50" t="n">
        <v>4918.91</v>
      </c>
      <c r="BO342" s="45" t="n">
        <v>23.67</v>
      </c>
      <c r="BP342" s="45" t="n">
        <v>92.81</v>
      </c>
      <c r="BQ342" s="50" t="n">
        <v>1494.17</v>
      </c>
      <c r="BR342" s="39" t="n">
        <v>7.19</v>
      </c>
      <c r="BS342" s="40" t="n">
        <v>100</v>
      </c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0"/>
      <c r="CF342" s="41"/>
      <c r="CG342" s="41"/>
      <c r="CH342" s="40"/>
      <c r="CI342" s="41"/>
      <c r="CJ342" s="41"/>
      <c r="CK342" s="40"/>
      <c r="CL342" s="41"/>
      <c r="CM342" s="41"/>
      <c r="CN342" s="40"/>
      <c r="CO342" s="42"/>
      <c r="CP342" s="42"/>
      <c r="CQ342" s="43"/>
      <c r="CR342" s="44"/>
      <c r="CS342" s="44"/>
      <c r="CT342" s="43"/>
      <c r="CU342" s="44"/>
      <c r="CV342" s="44"/>
      <c r="CW342" s="43"/>
      <c r="CX342" s="42"/>
      <c r="CY342" s="42"/>
      <c r="CZ342" s="44"/>
      <c r="DA342" s="43"/>
      <c r="DB342" s="42"/>
      <c r="DC342" s="42"/>
      <c r="DD342" s="42"/>
      <c r="DE342" s="42"/>
      <c r="DF342" s="43"/>
    </row>
    <row r="343" customFormat="false" ht="8.45" hidden="false" customHeight="true" outlineLevel="0" collapsed="false">
      <c r="A343" s="1" t="s">
        <v>798</v>
      </c>
      <c r="B343" s="55" t="n">
        <v>328</v>
      </c>
      <c r="C343" s="36" t="s">
        <v>799</v>
      </c>
      <c r="D343" s="37" t="n">
        <v>11</v>
      </c>
      <c r="E343" s="36" t="s">
        <v>708</v>
      </c>
      <c r="F343" s="36" t="s">
        <v>723</v>
      </c>
      <c r="G343" s="40" t="n">
        <v>551.61</v>
      </c>
      <c r="H343" s="39" t="n">
        <v>0.01</v>
      </c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0" t="n">
        <v>551.61</v>
      </c>
      <c r="BR343" s="40" t="n">
        <v>100</v>
      </c>
      <c r="BS343" s="40" t="n">
        <v>100</v>
      </c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0"/>
      <c r="CF343" s="41"/>
      <c r="CG343" s="41"/>
      <c r="CH343" s="40"/>
      <c r="CI343" s="41"/>
      <c r="CJ343" s="41"/>
      <c r="CK343" s="40"/>
      <c r="CL343" s="41"/>
      <c r="CM343" s="41"/>
      <c r="CN343" s="40"/>
      <c r="CO343" s="42"/>
      <c r="CP343" s="42"/>
      <c r="CQ343" s="43"/>
      <c r="CR343" s="44"/>
      <c r="CS343" s="44"/>
      <c r="CT343" s="43"/>
      <c r="CU343" s="44"/>
      <c r="CV343" s="44"/>
      <c r="CW343" s="43"/>
      <c r="CX343" s="42"/>
      <c r="CY343" s="42"/>
      <c r="CZ343" s="44"/>
      <c r="DA343" s="43"/>
      <c r="DB343" s="42"/>
      <c r="DC343" s="42"/>
      <c r="DD343" s="42"/>
      <c r="DE343" s="42"/>
      <c r="DF343" s="43"/>
    </row>
    <row r="344" customFormat="false" ht="8.45" hidden="false" customHeight="true" outlineLevel="0" collapsed="false">
      <c r="A344" s="1" t="s">
        <v>800</v>
      </c>
      <c r="B344" s="22" t="n">
        <v>329</v>
      </c>
      <c r="C344" s="21" t="s">
        <v>801</v>
      </c>
      <c r="D344" s="54" t="n">
        <v>75</v>
      </c>
      <c r="E344" s="21" t="s">
        <v>355</v>
      </c>
      <c r="F344" s="21" t="s">
        <v>406</v>
      </c>
      <c r="G344" s="27" t="n">
        <v>7698.71</v>
      </c>
      <c r="H344" s="24" t="n">
        <v>0.08</v>
      </c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27" t="n">
        <v>1889.26</v>
      </c>
      <c r="BF344" s="25" t="n">
        <v>24.54</v>
      </c>
      <c r="BG344" s="25" t="n">
        <v>24.54</v>
      </c>
      <c r="BH344" s="27" t="n">
        <v>2644.51</v>
      </c>
      <c r="BI344" s="25" t="n">
        <v>34.35</v>
      </c>
      <c r="BJ344" s="25" t="n">
        <v>58.89</v>
      </c>
      <c r="BK344" s="27" t="n">
        <v>2278.05</v>
      </c>
      <c r="BL344" s="25" t="n">
        <v>29.59</v>
      </c>
      <c r="BM344" s="25" t="n">
        <v>88.48</v>
      </c>
      <c r="BN344" s="28" t="n">
        <v>886.89</v>
      </c>
      <c r="BO344" s="25" t="n">
        <v>11.52</v>
      </c>
      <c r="BP344" s="28" t="n">
        <v>100</v>
      </c>
      <c r="BQ344" s="18"/>
      <c r="BR344" s="18"/>
      <c r="BS344" s="28" t="n">
        <v>100</v>
      </c>
      <c r="BT344" s="18"/>
      <c r="BU344" s="18"/>
      <c r="BV344" s="18"/>
      <c r="BW344" s="18"/>
      <c r="BX344" s="18"/>
      <c r="BY344" s="18"/>
      <c r="BZ344" s="18"/>
      <c r="CA344" s="18"/>
      <c r="CB344" s="18"/>
      <c r="CC344" s="41"/>
      <c r="CD344" s="41"/>
      <c r="CE344" s="40"/>
      <c r="CF344" s="41"/>
      <c r="CG344" s="41"/>
      <c r="CH344" s="40"/>
      <c r="CI344" s="41"/>
      <c r="CJ344" s="41"/>
      <c r="CK344" s="40"/>
      <c r="CL344" s="41"/>
      <c r="CM344" s="41"/>
      <c r="CN344" s="40"/>
      <c r="CO344" s="42"/>
      <c r="CP344" s="42"/>
      <c r="CQ344" s="43"/>
      <c r="CR344" s="44"/>
      <c r="CS344" s="44"/>
      <c r="CT344" s="43"/>
      <c r="CU344" s="44"/>
      <c r="CV344" s="44"/>
      <c r="CW344" s="43"/>
      <c r="CX344" s="42"/>
      <c r="CY344" s="42"/>
      <c r="CZ344" s="44"/>
      <c r="DA344" s="43"/>
      <c r="DB344" s="42"/>
      <c r="DC344" s="42"/>
      <c r="DD344" s="42"/>
      <c r="DE344" s="42"/>
      <c r="DF344" s="43"/>
    </row>
    <row r="345" customFormat="false" ht="8.45" hidden="false" customHeight="true" outlineLevel="0" collapsed="false">
      <c r="A345" s="1" t="s">
        <v>802</v>
      </c>
      <c r="B345" s="55" t="n">
        <v>330</v>
      </c>
      <c r="C345" s="36" t="s">
        <v>803</v>
      </c>
      <c r="D345" s="37" t="n">
        <v>75</v>
      </c>
      <c r="E345" s="36" t="s">
        <v>355</v>
      </c>
      <c r="F345" s="36" t="s">
        <v>406</v>
      </c>
      <c r="G345" s="50" t="n">
        <v>7698.71</v>
      </c>
      <c r="H345" s="39" t="n">
        <v>0.08</v>
      </c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50" t="n">
        <v>1889.26</v>
      </c>
      <c r="BF345" s="45" t="n">
        <v>24.54</v>
      </c>
      <c r="BG345" s="45" t="n">
        <v>24.54</v>
      </c>
      <c r="BH345" s="50" t="n">
        <v>2644.51</v>
      </c>
      <c r="BI345" s="45" t="n">
        <v>34.35</v>
      </c>
      <c r="BJ345" s="45" t="n">
        <v>58.89</v>
      </c>
      <c r="BK345" s="50" t="n">
        <v>2278.05</v>
      </c>
      <c r="BL345" s="45" t="n">
        <v>29.59</v>
      </c>
      <c r="BM345" s="45" t="n">
        <v>88.48</v>
      </c>
      <c r="BN345" s="40" t="n">
        <v>886.89</v>
      </c>
      <c r="BO345" s="45" t="n">
        <v>11.52</v>
      </c>
      <c r="BP345" s="40" t="n">
        <v>100</v>
      </c>
      <c r="BQ345" s="41"/>
      <c r="BR345" s="41"/>
      <c r="BS345" s="40" t="n">
        <v>100</v>
      </c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0"/>
      <c r="CF345" s="41"/>
      <c r="CG345" s="41"/>
      <c r="CH345" s="40"/>
      <c r="CI345" s="41"/>
      <c r="CJ345" s="41"/>
      <c r="CK345" s="40"/>
      <c r="CL345" s="41"/>
      <c r="CM345" s="41"/>
      <c r="CN345" s="40"/>
      <c r="CO345" s="42"/>
      <c r="CP345" s="42"/>
      <c r="CQ345" s="43"/>
      <c r="CR345" s="44"/>
      <c r="CS345" s="44"/>
      <c r="CT345" s="43"/>
      <c r="CU345" s="44"/>
      <c r="CV345" s="44"/>
      <c r="CW345" s="43"/>
      <c r="CX345" s="42"/>
      <c r="CY345" s="42"/>
      <c r="CZ345" s="44"/>
      <c r="DA345" s="43"/>
      <c r="DB345" s="42"/>
      <c r="DC345" s="42"/>
      <c r="DD345" s="42"/>
      <c r="DE345" s="42"/>
      <c r="DF345" s="43"/>
    </row>
    <row r="346" customFormat="false" ht="8.45" hidden="false" customHeight="true" outlineLevel="0" collapsed="false">
      <c r="A346" s="1" t="s">
        <v>804</v>
      </c>
      <c r="B346" s="22" t="n">
        <v>331</v>
      </c>
      <c r="C346" s="21" t="s">
        <v>805</v>
      </c>
      <c r="D346" s="54" t="n">
        <v>24</v>
      </c>
      <c r="E346" s="21" t="s">
        <v>428</v>
      </c>
      <c r="F346" s="21" t="s">
        <v>300</v>
      </c>
      <c r="G346" s="27" t="n">
        <v>1596.47</v>
      </c>
      <c r="H346" s="24" t="n">
        <v>0.02</v>
      </c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27" t="n">
        <v>1251.47</v>
      </c>
      <c r="BO346" s="25" t="n">
        <v>78.39</v>
      </c>
      <c r="BP346" s="25" t="n">
        <v>78.39</v>
      </c>
      <c r="BQ346" s="28" t="n">
        <v>345</v>
      </c>
      <c r="BR346" s="25" t="n">
        <v>21.61</v>
      </c>
      <c r="BS346" s="28" t="n">
        <v>100</v>
      </c>
      <c r="BT346" s="18"/>
      <c r="BU346" s="18"/>
      <c r="BV346" s="18"/>
      <c r="BW346" s="18"/>
      <c r="BX346" s="18"/>
      <c r="BY346" s="18"/>
      <c r="BZ346" s="18"/>
      <c r="CA346" s="18"/>
      <c r="CB346" s="18"/>
      <c r="CC346" s="41"/>
      <c r="CD346" s="41"/>
      <c r="CE346" s="40"/>
      <c r="CF346" s="41"/>
      <c r="CG346" s="41"/>
      <c r="CH346" s="40"/>
      <c r="CI346" s="41"/>
      <c r="CJ346" s="41"/>
      <c r="CK346" s="40"/>
      <c r="CL346" s="41"/>
      <c r="CM346" s="41"/>
      <c r="CN346" s="40"/>
      <c r="CO346" s="42"/>
      <c r="CP346" s="42"/>
      <c r="CQ346" s="43"/>
      <c r="CR346" s="44"/>
      <c r="CS346" s="44"/>
      <c r="CT346" s="43"/>
      <c r="CU346" s="44"/>
      <c r="CV346" s="44"/>
      <c r="CW346" s="43"/>
      <c r="CX346" s="42"/>
      <c r="CY346" s="42"/>
      <c r="CZ346" s="44"/>
      <c r="DA346" s="43"/>
      <c r="DB346" s="42"/>
      <c r="DC346" s="42"/>
      <c r="DD346" s="42"/>
      <c r="DE346" s="42"/>
      <c r="DF346" s="43"/>
    </row>
    <row r="347" customFormat="false" ht="8.45" hidden="false" customHeight="true" outlineLevel="0" collapsed="false">
      <c r="A347" s="1" t="s">
        <v>806</v>
      </c>
      <c r="B347" s="55" t="n">
        <v>332</v>
      </c>
      <c r="C347" s="36" t="s">
        <v>807</v>
      </c>
      <c r="D347" s="37" t="n">
        <v>24</v>
      </c>
      <c r="E347" s="36" t="s">
        <v>428</v>
      </c>
      <c r="F347" s="36" t="s">
        <v>300</v>
      </c>
      <c r="G347" s="50" t="n">
        <v>1596.47</v>
      </c>
      <c r="H347" s="39" t="n">
        <v>0.02</v>
      </c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50" t="n">
        <v>1251.47</v>
      </c>
      <c r="BO347" s="45" t="n">
        <v>78.39</v>
      </c>
      <c r="BP347" s="45" t="n">
        <v>78.39</v>
      </c>
      <c r="BQ347" s="40" t="n">
        <v>345</v>
      </c>
      <c r="BR347" s="45" t="n">
        <v>21.61</v>
      </c>
      <c r="BS347" s="40" t="n">
        <v>100</v>
      </c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0"/>
      <c r="CF347" s="41"/>
      <c r="CG347" s="41"/>
      <c r="CH347" s="40"/>
      <c r="CI347" s="41"/>
      <c r="CJ347" s="41"/>
      <c r="CK347" s="40"/>
      <c r="CL347" s="41"/>
      <c r="CM347" s="41"/>
      <c r="CN347" s="40"/>
      <c r="CO347" s="42"/>
      <c r="CP347" s="42"/>
      <c r="CQ347" s="43"/>
      <c r="CR347" s="44"/>
      <c r="CS347" s="44"/>
      <c r="CT347" s="43"/>
      <c r="CU347" s="44"/>
      <c r="CV347" s="44"/>
      <c r="CW347" s="43"/>
      <c r="CX347" s="42"/>
      <c r="CY347" s="42"/>
      <c r="CZ347" s="44"/>
      <c r="DA347" s="43"/>
      <c r="DB347" s="42"/>
      <c r="DC347" s="42"/>
      <c r="DD347" s="42"/>
      <c r="DE347" s="42"/>
      <c r="DF347" s="43"/>
    </row>
    <row r="348" customFormat="false" ht="8.45" hidden="false" customHeight="true" outlineLevel="0" collapsed="false">
      <c r="A348" s="1" t="s">
        <v>808</v>
      </c>
      <c r="B348" s="22" t="n">
        <v>333</v>
      </c>
      <c r="C348" s="21" t="s">
        <v>809</v>
      </c>
      <c r="D348" s="54" t="n">
        <v>42</v>
      </c>
      <c r="E348" s="21" t="s">
        <v>58</v>
      </c>
      <c r="F348" s="21" t="s">
        <v>406</v>
      </c>
      <c r="G348" s="27" t="n">
        <v>1749.63</v>
      </c>
      <c r="H348" s="24" t="n">
        <v>0.02</v>
      </c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 t="n">
        <v>671.66</v>
      </c>
      <c r="BL348" s="18" t="n">
        <v>38.39</v>
      </c>
      <c r="BM348" s="18" t="n">
        <v>38.39</v>
      </c>
      <c r="BN348" s="18" t="n">
        <v>1077.97</v>
      </c>
      <c r="BO348" s="18" t="n">
        <v>61.61</v>
      </c>
      <c r="BP348" s="18" t="n">
        <v>100</v>
      </c>
      <c r="BQ348" s="27"/>
      <c r="BR348" s="28"/>
      <c r="BS348" s="28" t="n">
        <v>100</v>
      </c>
      <c r="BT348" s="18"/>
      <c r="BU348" s="18"/>
      <c r="BV348" s="18"/>
      <c r="BW348" s="18"/>
      <c r="BX348" s="18"/>
      <c r="BY348" s="18"/>
      <c r="BZ348" s="18"/>
      <c r="CA348" s="18"/>
      <c r="CB348" s="18"/>
      <c r="CC348" s="41"/>
      <c r="CD348" s="41"/>
      <c r="CE348" s="40"/>
      <c r="CF348" s="41"/>
      <c r="CG348" s="41"/>
      <c r="CH348" s="40"/>
      <c r="CI348" s="41"/>
      <c r="CJ348" s="41"/>
      <c r="CK348" s="40"/>
      <c r="CL348" s="41"/>
      <c r="CM348" s="41"/>
      <c r="CN348" s="40"/>
      <c r="CO348" s="42"/>
      <c r="CP348" s="42"/>
      <c r="CQ348" s="43"/>
      <c r="CR348" s="44"/>
      <c r="CS348" s="44"/>
      <c r="CT348" s="43"/>
      <c r="CU348" s="44"/>
      <c r="CV348" s="44"/>
      <c r="CW348" s="43"/>
      <c r="CX348" s="42"/>
      <c r="CY348" s="42"/>
      <c r="CZ348" s="44"/>
      <c r="DA348" s="43"/>
      <c r="DB348" s="42"/>
      <c r="DC348" s="42"/>
      <c r="DD348" s="42"/>
      <c r="DE348" s="42"/>
      <c r="DF348" s="43"/>
    </row>
    <row r="349" customFormat="false" ht="8.45" hidden="false" customHeight="true" outlineLevel="0" collapsed="false">
      <c r="A349" s="1" t="s">
        <v>810</v>
      </c>
      <c r="B349" s="55" t="n">
        <v>334</v>
      </c>
      <c r="C349" s="36" t="s">
        <v>811</v>
      </c>
      <c r="D349" s="37" t="n">
        <v>42</v>
      </c>
      <c r="E349" s="36" t="s">
        <v>58</v>
      </c>
      <c r="F349" s="36" t="s">
        <v>406</v>
      </c>
      <c r="G349" s="40" t="n">
        <v>625.47</v>
      </c>
      <c r="H349" s="39" t="n">
        <v>0.01</v>
      </c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 t="n">
        <v>297.85</v>
      </c>
      <c r="BL349" s="41" t="n">
        <v>47.62</v>
      </c>
      <c r="BM349" s="41" t="n">
        <v>47.62</v>
      </c>
      <c r="BN349" s="41" t="n">
        <v>327.62</v>
      </c>
      <c r="BO349" s="41" t="n">
        <v>52.38</v>
      </c>
      <c r="BP349" s="41" t="n">
        <v>100</v>
      </c>
      <c r="BQ349" s="40"/>
      <c r="BR349" s="40"/>
      <c r="BS349" s="40" t="n">
        <v>100</v>
      </c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0"/>
      <c r="CF349" s="41"/>
      <c r="CG349" s="41"/>
      <c r="CH349" s="40"/>
      <c r="CI349" s="41"/>
      <c r="CJ349" s="41"/>
      <c r="CK349" s="40"/>
      <c r="CL349" s="41"/>
      <c r="CM349" s="41"/>
      <c r="CN349" s="40"/>
      <c r="CO349" s="42"/>
      <c r="CP349" s="42"/>
      <c r="CQ349" s="43"/>
      <c r="CR349" s="44"/>
      <c r="CS349" s="44"/>
      <c r="CT349" s="43"/>
      <c r="CU349" s="44"/>
      <c r="CV349" s="44"/>
      <c r="CW349" s="43"/>
      <c r="CX349" s="42"/>
      <c r="CY349" s="42"/>
      <c r="CZ349" s="44"/>
      <c r="DA349" s="43"/>
      <c r="DB349" s="42"/>
      <c r="DC349" s="42"/>
      <c r="DD349" s="42"/>
      <c r="DE349" s="42"/>
      <c r="DF349" s="43"/>
    </row>
    <row r="350" customFormat="false" ht="8.45" hidden="false" customHeight="true" outlineLevel="0" collapsed="false">
      <c r="A350" s="1" t="s">
        <v>812</v>
      </c>
      <c r="B350" s="55" t="n">
        <v>335</v>
      </c>
      <c r="C350" s="36" t="s">
        <v>813</v>
      </c>
      <c r="D350" s="37" t="n">
        <v>22</v>
      </c>
      <c r="E350" s="36" t="s">
        <v>402</v>
      </c>
      <c r="F350" s="36" t="s">
        <v>406</v>
      </c>
      <c r="G350" s="40" t="n">
        <v>339.18</v>
      </c>
      <c r="H350" s="39" t="n">
        <v>0</v>
      </c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 t="n">
        <v>339.18</v>
      </c>
      <c r="BO350" s="41" t="n">
        <v>100</v>
      </c>
      <c r="BP350" s="41" t="n">
        <v>100</v>
      </c>
      <c r="BQ350" s="40"/>
      <c r="BR350" s="40"/>
      <c r="BS350" s="40" t="n">
        <v>100</v>
      </c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0"/>
      <c r="CF350" s="41"/>
      <c r="CG350" s="41"/>
      <c r="CH350" s="40"/>
      <c r="CI350" s="41"/>
      <c r="CJ350" s="41"/>
      <c r="CK350" s="40"/>
      <c r="CL350" s="41"/>
      <c r="CM350" s="41"/>
      <c r="CN350" s="40"/>
      <c r="CO350" s="42"/>
      <c r="CP350" s="42"/>
      <c r="CQ350" s="43"/>
      <c r="CR350" s="44"/>
      <c r="CS350" s="44"/>
      <c r="CT350" s="43"/>
      <c r="CU350" s="44"/>
      <c r="CV350" s="44"/>
      <c r="CW350" s="43"/>
      <c r="CX350" s="42"/>
      <c r="CY350" s="42"/>
      <c r="CZ350" s="44"/>
      <c r="DA350" s="43"/>
      <c r="DB350" s="42"/>
      <c r="DC350" s="42"/>
      <c r="DD350" s="42"/>
      <c r="DE350" s="42"/>
      <c r="DF350" s="43"/>
    </row>
    <row r="351" customFormat="false" ht="8.45" hidden="false" customHeight="true" outlineLevel="0" collapsed="false">
      <c r="A351" s="1" t="s">
        <v>814</v>
      </c>
      <c r="B351" s="55" t="n">
        <v>336</v>
      </c>
      <c r="C351" s="36" t="s">
        <v>815</v>
      </c>
      <c r="D351" s="37" t="n">
        <v>42</v>
      </c>
      <c r="E351" s="36" t="s">
        <v>58</v>
      </c>
      <c r="F351" s="36" t="s">
        <v>406</v>
      </c>
      <c r="G351" s="40" t="n">
        <v>784.98</v>
      </c>
      <c r="H351" s="39" t="n">
        <v>0.01</v>
      </c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 t="n">
        <v>373.81</v>
      </c>
      <c r="BL351" s="41" t="n">
        <v>47.62</v>
      </c>
      <c r="BM351" s="41" t="n">
        <v>47.62</v>
      </c>
      <c r="BN351" s="41" t="n">
        <v>411.17</v>
      </c>
      <c r="BO351" s="41" t="n">
        <v>52.38</v>
      </c>
      <c r="BP351" s="41" t="n">
        <v>100</v>
      </c>
      <c r="BQ351" s="40"/>
      <c r="BR351" s="40"/>
      <c r="BS351" s="40" t="n">
        <v>100</v>
      </c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0"/>
      <c r="CF351" s="41"/>
      <c r="CG351" s="41"/>
      <c r="CH351" s="40"/>
      <c r="CI351" s="41"/>
      <c r="CJ351" s="41"/>
      <c r="CK351" s="40"/>
      <c r="CL351" s="41"/>
      <c r="CM351" s="41"/>
      <c r="CN351" s="40"/>
      <c r="CO351" s="42"/>
      <c r="CP351" s="42"/>
      <c r="CQ351" s="43"/>
      <c r="CR351" s="44"/>
      <c r="CS351" s="44"/>
      <c r="CT351" s="43"/>
      <c r="CU351" s="44"/>
      <c r="CV351" s="44"/>
      <c r="CW351" s="43"/>
      <c r="CX351" s="42"/>
      <c r="CY351" s="42"/>
      <c r="CZ351" s="44"/>
      <c r="DA351" s="43"/>
      <c r="DB351" s="42"/>
      <c r="DC351" s="42"/>
      <c r="DD351" s="42"/>
      <c r="DE351" s="42"/>
      <c r="DF351" s="43"/>
    </row>
    <row r="352" customFormat="false" ht="8.45" hidden="false" customHeight="true" outlineLevel="0" collapsed="false">
      <c r="A352" s="1" t="s">
        <v>816</v>
      </c>
      <c r="B352" s="22" t="n">
        <v>337</v>
      </c>
      <c r="C352" s="21" t="s">
        <v>817</v>
      </c>
      <c r="D352" s="54" t="n">
        <v>41</v>
      </c>
      <c r="E352" s="21" t="s">
        <v>292</v>
      </c>
      <c r="F352" s="21" t="s">
        <v>246</v>
      </c>
      <c r="G352" s="27" t="n">
        <v>1669.74</v>
      </c>
      <c r="H352" s="24" t="n">
        <v>0.02</v>
      </c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28" t="n">
        <v>834.87</v>
      </c>
      <c r="AZ352" s="25" t="n">
        <v>50</v>
      </c>
      <c r="BA352" s="25" t="n">
        <v>50</v>
      </c>
      <c r="BB352" s="28" t="n">
        <v>834.87</v>
      </c>
      <c r="BC352" s="25" t="n">
        <v>50</v>
      </c>
      <c r="BD352" s="28" t="n">
        <v>100</v>
      </c>
      <c r="BE352" s="18"/>
      <c r="BF352" s="18"/>
      <c r="BG352" s="28" t="n">
        <v>100</v>
      </c>
      <c r="BH352" s="18"/>
      <c r="BI352" s="18"/>
      <c r="BJ352" s="28" t="n">
        <v>100</v>
      </c>
      <c r="BK352" s="18"/>
      <c r="BL352" s="18"/>
      <c r="BM352" s="28" t="n">
        <v>100</v>
      </c>
      <c r="BN352" s="18"/>
      <c r="BO352" s="18"/>
      <c r="BP352" s="28" t="n">
        <v>100</v>
      </c>
      <c r="BQ352" s="18"/>
      <c r="BR352" s="18"/>
      <c r="BS352" s="28" t="n">
        <v>100</v>
      </c>
      <c r="BT352" s="18"/>
      <c r="BU352" s="18"/>
      <c r="BV352" s="18"/>
      <c r="BW352" s="18"/>
      <c r="BX352" s="18"/>
      <c r="BY352" s="18"/>
      <c r="BZ352" s="18"/>
      <c r="CA352" s="18"/>
      <c r="CB352" s="18"/>
      <c r="CC352" s="41"/>
      <c r="CD352" s="41"/>
      <c r="CE352" s="40"/>
      <c r="CF352" s="41"/>
      <c r="CG352" s="41"/>
      <c r="CH352" s="40"/>
      <c r="CI352" s="41"/>
      <c r="CJ352" s="41"/>
      <c r="CK352" s="40"/>
      <c r="CL352" s="41"/>
      <c r="CM352" s="41"/>
      <c r="CN352" s="40"/>
      <c r="CO352" s="42"/>
      <c r="CP352" s="42"/>
      <c r="CQ352" s="43"/>
      <c r="CR352" s="44"/>
      <c r="CS352" s="44"/>
      <c r="CT352" s="43"/>
      <c r="CU352" s="44"/>
      <c r="CV352" s="44"/>
      <c r="CW352" s="43"/>
      <c r="CX352" s="42"/>
      <c r="CY352" s="42"/>
      <c r="CZ352" s="44"/>
      <c r="DA352" s="43"/>
      <c r="DB352" s="42"/>
      <c r="DC352" s="42"/>
      <c r="DD352" s="42"/>
      <c r="DE352" s="42"/>
      <c r="DF352" s="43"/>
    </row>
    <row r="353" customFormat="false" ht="8.45" hidden="false" customHeight="true" outlineLevel="0" collapsed="false">
      <c r="A353" s="1" t="s">
        <v>818</v>
      </c>
      <c r="B353" s="55" t="n">
        <v>338</v>
      </c>
      <c r="C353" s="36" t="s">
        <v>819</v>
      </c>
      <c r="D353" s="37" t="n">
        <v>41</v>
      </c>
      <c r="E353" s="36" t="s">
        <v>292</v>
      </c>
      <c r="F353" s="36" t="s">
        <v>246</v>
      </c>
      <c r="G353" s="50" t="n">
        <v>1669.74</v>
      </c>
      <c r="H353" s="39" t="n">
        <v>0.02</v>
      </c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0" t="n">
        <v>834.87</v>
      </c>
      <c r="AZ353" s="45" t="n">
        <v>50</v>
      </c>
      <c r="BA353" s="45" t="n">
        <v>50</v>
      </c>
      <c r="BB353" s="40" t="n">
        <v>834.87</v>
      </c>
      <c r="BC353" s="45" t="n">
        <v>50</v>
      </c>
      <c r="BD353" s="40" t="n">
        <v>100</v>
      </c>
      <c r="BE353" s="41"/>
      <c r="BF353" s="41"/>
      <c r="BG353" s="40" t="n">
        <v>100</v>
      </c>
      <c r="BH353" s="41"/>
      <c r="BI353" s="41"/>
      <c r="BJ353" s="40" t="n">
        <v>100</v>
      </c>
      <c r="BK353" s="41"/>
      <c r="BL353" s="41"/>
      <c r="BM353" s="40" t="n">
        <v>100</v>
      </c>
      <c r="BN353" s="41"/>
      <c r="BO353" s="41"/>
      <c r="BP353" s="40" t="n">
        <v>100</v>
      </c>
      <c r="BQ353" s="41"/>
      <c r="BR353" s="41"/>
      <c r="BS353" s="40" t="n">
        <v>100</v>
      </c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0"/>
      <c r="CF353" s="41"/>
      <c r="CG353" s="41"/>
      <c r="CH353" s="40"/>
      <c r="CI353" s="41"/>
      <c r="CJ353" s="41"/>
      <c r="CK353" s="40"/>
      <c r="CL353" s="41"/>
      <c r="CM353" s="41"/>
      <c r="CN353" s="40"/>
      <c r="CO353" s="42"/>
      <c r="CP353" s="42"/>
      <c r="CQ353" s="43"/>
      <c r="CR353" s="44"/>
      <c r="CS353" s="44"/>
      <c r="CT353" s="43"/>
      <c r="CU353" s="44"/>
      <c r="CV353" s="44"/>
      <c r="CW353" s="43"/>
      <c r="CX353" s="42"/>
      <c r="CY353" s="42"/>
      <c r="CZ353" s="44"/>
      <c r="DA353" s="43"/>
      <c r="DB353" s="42"/>
      <c r="DC353" s="42"/>
      <c r="DD353" s="42"/>
      <c r="DE353" s="42"/>
      <c r="DF353" s="43"/>
    </row>
    <row r="354" customFormat="false" ht="8.45" hidden="false" customHeight="true" outlineLevel="0" collapsed="false">
      <c r="A354" s="1" t="s">
        <v>820</v>
      </c>
      <c r="B354" s="22" t="n">
        <v>339</v>
      </c>
      <c r="C354" s="21" t="s">
        <v>821</v>
      </c>
      <c r="D354" s="54" t="n">
        <v>69</v>
      </c>
      <c r="E354" s="21" t="s">
        <v>822</v>
      </c>
      <c r="F354" s="21" t="s">
        <v>461</v>
      </c>
      <c r="G354" s="26" t="n">
        <v>13455.32</v>
      </c>
      <c r="H354" s="24" t="n">
        <v>0.14</v>
      </c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28" t="n">
        <v>967.27</v>
      </c>
      <c r="BI354" s="24" t="n">
        <v>7.19</v>
      </c>
      <c r="BJ354" s="24" t="n">
        <v>7.19</v>
      </c>
      <c r="BK354" s="27" t="n">
        <v>8160.07</v>
      </c>
      <c r="BL354" s="25" t="n">
        <v>60.65</v>
      </c>
      <c r="BM354" s="25" t="n">
        <v>67.83</v>
      </c>
      <c r="BN354" s="27" t="n">
        <v>3471.2</v>
      </c>
      <c r="BO354" s="25" t="n">
        <v>25.8</v>
      </c>
      <c r="BP354" s="25" t="n">
        <v>93.63</v>
      </c>
      <c r="BQ354" s="28" t="n">
        <v>856.78</v>
      </c>
      <c r="BR354" s="24" t="n">
        <v>6.37</v>
      </c>
      <c r="BS354" s="28" t="n">
        <v>100</v>
      </c>
      <c r="BT354" s="18"/>
      <c r="BU354" s="18"/>
      <c r="BV354" s="18"/>
      <c r="BW354" s="18"/>
      <c r="BX354" s="18"/>
      <c r="BY354" s="18"/>
      <c r="BZ354" s="18"/>
      <c r="CA354" s="18"/>
      <c r="CB354" s="18"/>
      <c r="CC354" s="41"/>
      <c r="CD354" s="41"/>
      <c r="CE354" s="40"/>
      <c r="CF354" s="41"/>
      <c r="CG354" s="41"/>
      <c r="CH354" s="40"/>
      <c r="CI354" s="41"/>
      <c r="CJ354" s="41"/>
      <c r="CK354" s="40"/>
      <c r="CL354" s="41"/>
      <c r="CM354" s="41"/>
      <c r="CN354" s="40"/>
      <c r="CO354" s="42"/>
      <c r="CP354" s="42"/>
      <c r="CQ354" s="43"/>
      <c r="CR354" s="44"/>
      <c r="CS354" s="44"/>
      <c r="CT354" s="43"/>
      <c r="CU354" s="44"/>
      <c r="CV354" s="44"/>
      <c r="CW354" s="43"/>
      <c r="CX354" s="42"/>
      <c r="CY354" s="42"/>
      <c r="CZ354" s="44"/>
      <c r="DA354" s="43"/>
      <c r="DB354" s="42"/>
      <c r="DC354" s="42"/>
      <c r="DD354" s="42"/>
      <c r="DE354" s="42"/>
      <c r="DF354" s="43"/>
    </row>
    <row r="355" customFormat="false" ht="8.45" hidden="false" customHeight="true" outlineLevel="0" collapsed="false">
      <c r="A355" s="1" t="s">
        <v>823</v>
      </c>
      <c r="B355" s="55" t="n">
        <v>340</v>
      </c>
      <c r="C355" s="36" t="s">
        <v>824</v>
      </c>
      <c r="D355" s="37" t="n">
        <v>64</v>
      </c>
      <c r="E355" s="36" t="s">
        <v>352</v>
      </c>
      <c r="F355" s="36" t="s">
        <v>461</v>
      </c>
      <c r="G355" s="50" t="n">
        <v>5018.55</v>
      </c>
      <c r="H355" s="39" t="n">
        <v>0.05</v>
      </c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50" t="n">
        <v>2019.97</v>
      </c>
      <c r="BL355" s="45" t="n">
        <v>40.25</v>
      </c>
      <c r="BM355" s="45" t="n">
        <v>40.25</v>
      </c>
      <c r="BN355" s="50" t="n">
        <v>2601.11</v>
      </c>
      <c r="BO355" s="45" t="n">
        <v>51.83</v>
      </c>
      <c r="BP355" s="45" t="n">
        <v>92.08</v>
      </c>
      <c r="BQ355" s="40" t="n">
        <v>397.47</v>
      </c>
      <c r="BR355" s="39" t="n">
        <v>7.92</v>
      </c>
      <c r="BS355" s="40" t="n">
        <v>100</v>
      </c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0"/>
      <c r="CF355" s="41"/>
      <c r="CG355" s="41"/>
      <c r="CH355" s="40"/>
      <c r="CI355" s="41"/>
      <c r="CJ355" s="41"/>
      <c r="CK355" s="40"/>
      <c r="CL355" s="41"/>
      <c r="CM355" s="41"/>
      <c r="CN355" s="40"/>
      <c r="CO355" s="42"/>
      <c r="CP355" s="42"/>
      <c r="CQ355" s="43"/>
      <c r="CR355" s="44"/>
      <c r="CS355" s="44"/>
      <c r="CT355" s="43"/>
      <c r="CU355" s="44"/>
      <c r="CV355" s="44"/>
      <c r="CW355" s="43"/>
      <c r="CX355" s="42"/>
      <c r="CY355" s="42"/>
      <c r="CZ355" s="44"/>
      <c r="DA355" s="43"/>
      <c r="DB355" s="42"/>
      <c r="DC355" s="42"/>
      <c r="DD355" s="42"/>
      <c r="DE355" s="42"/>
      <c r="DF355" s="43"/>
    </row>
    <row r="356" customFormat="false" ht="8.45" hidden="false" customHeight="true" outlineLevel="0" collapsed="false">
      <c r="A356" s="1" t="s">
        <v>825</v>
      </c>
      <c r="B356" s="55" t="n">
        <v>341</v>
      </c>
      <c r="C356" s="36" t="s">
        <v>826</v>
      </c>
      <c r="D356" s="37" t="n">
        <v>24</v>
      </c>
      <c r="E356" s="36" t="s">
        <v>428</v>
      </c>
      <c r="F356" s="36" t="s">
        <v>300</v>
      </c>
      <c r="G356" s="50" t="n">
        <v>1297.51</v>
      </c>
      <c r="H356" s="39" t="n">
        <v>0.01</v>
      </c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0" t="n">
        <v>846.37</v>
      </c>
      <c r="BO356" s="45" t="n">
        <v>65.23</v>
      </c>
      <c r="BP356" s="45" t="n">
        <v>65.23</v>
      </c>
      <c r="BQ356" s="40" t="n">
        <v>451.14</v>
      </c>
      <c r="BR356" s="45" t="n">
        <v>34.77</v>
      </c>
      <c r="BS356" s="40" t="n">
        <v>100</v>
      </c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0"/>
      <c r="CF356" s="41"/>
      <c r="CG356" s="41"/>
      <c r="CH356" s="40"/>
      <c r="CI356" s="41"/>
      <c r="CJ356" s="41"/>
      <c r="CK356" s="40"/>
      <c r="CL356" s="41"/>
      <c r="CM356" s="41"/>
      <c r="CN356" s="40"/>
      <c r="CO356" s="42"/>
      <c r="CP356" s="42"/>
      <c r="CQ356" s="43"/>
      <c r="CR356" s="44"/>
      <c r="CS356" s="44"/>
      <c r="CT356" s="43"/>
      <c r="CU356" s="44"/>
      <c r="CV356" s="44"/>
      <c r="CW356" s="43"/>
      <c r="CX356" s="42"/>
      <c r="CY356" s="42"/>
      <c r="CZ356" s="44"/>
      <c r="DA356" s="43"/>
      <c r="DB356" s="42"/>
      <c r="DC356" s="42"/>
      <c r="DD356" s="42"/>
      <c r="DE356" s="42"/>
      <c r="DF356" s="43"/>
    </row>
    <row r="357" customFormat="false" ht="8.45" hidden="false" customHeight="true" outlineLevel="0" collapsed="false">
      <c r="A357" s="1" t="s">
        <v>827</v>
      </c>
      <c r="B357" s="55" t="n">
        <v>342</v>
      </c>
      <c r="C357" s="36" t="s">
        <v>828</v>
      </c>
      <c r="D357" s="37" t="n">
        <v>24</v>
      </c>
      <c r="E357" s="36" t="s">
        <v>428</v>
      </c>
      <c r="F357" s="36" t="s">
        <v>300</v>
      </c>
      <c r="G357" s="45" t="n">
        <v>31.88</v>
      </c>
      <c r="H357" s="39" t="n">
        <v>0</v>
      </c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5" t="n">
        <v>23.72</v>
      </c>
      <c r="BO357" s="45" t="n">
        <v>74.39</v>
      </c>
      <c r="BP357" s="45" t="n">
        <v>74.39</v>
      </c>
      <c r="BQ357" s="39" t="n">
        <v>8.16</v>
      </c>
      <c r="BR357" s="45" t="n">
        <v>25.61</v>
      </c>
      <c r="BS357" s="40" t="n">
        <v>100</v>
      </c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0"/>
      <c r="CF357" s="41"/>
      <c r="CG357" s="41"/>
      <c r="CH357" s="40"/>
      <c r="CI357" s="41"/>
      <c r="CJ357" s="41"/>
      <c r="CK357" s="40"/>
      <c r="CL357" s="41"/>
      <c r="CM357" s="41"/>
      <c r="CN357" s="40"/>
      <c r="CO357" s="42"/>
      <c r="CP357" s="42"/>
      <c r="CQ357" s="43"/>
      <c r="CR357" s="44"/>
      <c r="CS357" s="44"/>
      <c r="CT357" s="43"/>
      <c r="CU357" s="44"/>
      <c r="CV357" s="44"/>
      <c r="CW357" s="43"/>
      <c r="CX357" s="42"/>
      <c r="CY357" s="42"/>
      <c r="CZ357" s="44"/>
      <c r="DA357" s="43"/>
      <c r="DB357" s="42"/>
      <c r="DC357" s="42"/>
      <c r="DD357" s="42"/>
      <c r="DE357" s="42"/>
      <c r="DF357" s="43"/>
    </row>
    <row r="358" customFormat="false" ht="8.45" hidden="false" customHeight="true" outlineLevel="0" collapsed="false">
      <c r="A358" s="1" t="s">
        <v>829</v>
      </c>
      <c r="B358" s="55" t="n">
        <v>343</v>
      </c>
      <c r="C358" s="36" t="s">
        <v>830</v>
      </c>
      <c r="D358" s="37" t="n">
        <v>24</v>
      </c>
      <c r="E358" s="36" t="s">
        <v>822</v>
      </c>
      <c r="F358" s="36" t="s">
        <v>44</v>
      </c>
      <c r="G358" s="50" t="n">
        <v>6660.7</v>
      </c>
      <c r="H358" s="39" t="n">
        <v>0.07</v>
      </c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0" t="n">
        <v>875.88</v>
      </c>
      <c r="BI358" s="45" t="n">
        <v>13.15</v>
      </c>
      <c r="BJ358" s="45" t="n">
        <v>13.15</v>
      </c>
      <c r="BK358" s="50" t="n">
        <v>5784.82</v>
      </c>
      <c r="BL358" s="45" t="n">
        <v>86.85</v>
      </c>
      <c r="BM358" s="40" t="n">
        <v>100</v>
      </c>
      <c r="BN358" s="41"/>
      <c r="BO358" s="41"/>
      <c r="BP358" s="40" t="n">
        <v>100</v>
      </c>
      <c r="BQ358" s="41"/>
      <c r="BR358" s="41"/>
      <c r="BS358" s="40" t="n">
        <v>100</v>
      </c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0"/>
      <c r="CF358" s="41"/>
      <c r="CG358" s="41"/>
      <c r="CH358" s="40"/>
      <c r="CI358" s="41"/>
      <c r="CJ358" s="41"/>
      <c r="CK358" s="40"/>
      <c r="CL358" s="41"/>
      <c r="CM358" s="41"/>
      <c r="CN358" s="40"/>
      <c r="CO358" s="42"/>
      <c r="CP358" s="42"/>
      <c r="CQ358" s="43"/>
      <c r="CR358" s="44"/>
      <c r="CS358" s="44"/>
      <c r="CT358" s="43"/>
      <c r="CU358" s="44"/>
      <c r="CV358" s="44"/>
      <c r="CW358" s="43"/>
      <c r="CX358" s="42"/>
      <c r="CY358" s="42"/>
      <c r="CZ358" s="44"/>
      <c r="DA358" s="43"/>
      <c r="DB358" s="42"/>
      <c r="DC358" s="42"/>
      <c r="DD358" s="42"/>
      <c r="DE358" s="42"/>
      <c r="DF358" s="43"/>
    </row>
    <row r="359" customFormat="false" ht="8.45" hidden="false" customHeight="true" outlineLevel="0" collapsed="false">
      <c r="A359" s="1" t="s">
        <v>831</v>
      </c>
      <c r="B359" s="55" t="n">
        <v>344</v>
      </c>
      <c r="C359" s="36" t="s">
        <v>832</v>
      </c>
      <c r="D359" s="37" t="n">
        <v>24</v>
      </c>
      <c r="E359" s="36" t="s">
        <v>822</v>
      </c>
      <c r="F359" s="36" t="s">
        <v>44</v>
      </c>
      <c r="G359" s="40" t="n">
        <v>446.68</v>
      </c>
      <c r="H359" s="39" t="n">
        <v>0</v>
      </c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5" t="n">
        <v>91.39</v>
      </c>
      <c r="BI359" s="45" t="n">
        <v>20.46</v>
      </c>
      <c r="BJ359" s="45" t="n">
        <v>20.46</v>
      </c>
      <c r="BK359" s="40" t="n">
        <v>355.29</v>
      </c>
      <c r="BL359" s="45" t="n">
        <v>79.54</v>
      </c>
      <c r="BM359" s="40" t="n">
        <v>100</v>
      </c>
      <c r="BN359" s="41"/>
      <c r="BO359" s="41"/>
      <c r="BP359" s="40" t="n">
        <v>100</v>
      </c>
      <c r="BQ359" s="41"/>
      <c r="BR359" s="41"/>
      <c r="BS359" s="40" t="n">
        <v>100</v>
      </c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0"/>
      <c r="CF359" s="41"/>
      <c r="CG359" s="41"/>
      <c r="CH359" s="40"/>
      <c r="CI359" s="41"/>
      <c r="CJ359" s="41"/>
      <c r="CK359" s="40"/>
      <c r="CL359" s="41"/>
      <c r="CM359" s="41"/>
      <c r="CN359" s="40"/>
      <c r="CO359" s="42"/>
      <c r="CP359" s="42"/>
      <c r="CQ359" s="43"/>
      <c r="CR359" s="44"/>
      <c r="CS359" s="44"/>
      <c r="CT359" s="43"/>
      <c r="CU359" s="44"/>
      <c r="CV359" s="44"/>
      <c r="CW359" s="43"/>
      <c r="CX359" s="42"/>
      <c r="CY359" s="42"/>
      <c r="CZ359" s="44"/>
      <c r="DA359" s="43"/>
      <c r="DB359" s="42"/>
      <c r="DC359" s="42"/>
      <c r="DD359" s="42"/>
      <c r="DE359" s="42"/>
      <c r="DF359" s="43"/>
    </row>
    <row r="360" customFormat="false" ht="8.45" hidden="false" customHeight="true" outlineLevel="0" collapsed="false">
      <c r="A360" s="1" t="s">
        <v>833</v>
      </c>
      <c r="B360" s="22" t="n">
        <v>345</v>
      </c>
      <c r="C360" s="21" t="s">
        <v>834</v>
      </c>
      <c r="D360" s="54" t="n">
        <v>21</v>
      </c>
      <c r="E360" s="21" t="s">
        <v>326</v>
      </c>
      <c r="F360" s="21" t="s">
        <v>277</v>
      </c>
      <c r="G360" s="26" t="n">
        <v>11338.78</v>
      </c>
      <c r="H360" s="24" t="n">
        <v>0.12</v>
      </c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 t="n">
        <v>11338.78</v>
      </c>
      <c r="BI360" s="18" t="n">
        <v>100</v>
      </c>
      <c r="BJ360" s="18" t="n">
        <v>100</v>
      </c>
      <c r="BK360" s="18"/>
      <c r="BL360" s="18"/>
      <c r="BM360" s="18" t="n">
        <v>100</v>
      </c>
      <c r="BN360" s="18"/>
      <c r="BO360" s="18"/>
      <c r="BP360" s="18" t="n">
        <v>100</v>
      </c>
      <c r="BQ360" s="26"/>
      <c r="BR360" s="28"/>
      <c r="BS360" s="28" t="n">
        <v>100</v>
      </c>
      <c r="BT360" s="18"/>
      <c r="BU360" s="18"/>
      <c r="BV360" s="18"/>
      <c r="BW360" s="18"/>
      <c r="BX360" s="18"/>
      <c r="BY360" s="18"/>
      <c r="BZ360" s="18"/>
      <c r="CA360" s="18"/>
      <c r="CB360" s="18"/>
      <c r="CC360" s="41"/>
      <c r="CD360" s="41"/>
      <c r="CE360" s="40"/>
      <c r="CF360" s="41"/>
      <c r="CG360" s="41"/>
      <c r="CH360" s="40"/>
      <c r="CI360" s="41"/>
      <c r="CJ360" s="41"/>
      <c r="CK360" s="40"/>
      <c r="CL360" s="41"/>
      <c r="CM360" s="41"/>
      <c r="CN360" s="40"/>
      <c r="CO360" s="42"/>
      <c r="CP360" s="42"/>
      <c r="CQ360" s="43"/>
      <c r="CR360" s="44"/>
      <c r="CS360" s="44"/>
      <c r="CT360" s="43"/>
      <c r="CU360" s="44"/>
      <c r="CV360" s="44"/>
      <c r="CW360" s="43"/>
      <c r="CX360" s="42"/>
      <c r="CY360" s="42"/>
      <c r="CZ360" s="44"/>
      <c r="DA360" s="43"/>
      <c r="DB360" s="42"/>
      <c r="DC360" s="42"/>
      <c r="DD360" s="42"/>
      <c r="DE360" s="42"/>
      <c r="DF360" s="43"/>
    </row>
    <row r="361" customFormat="false" ht="8.45" hidden="false" customHeight="true" outlineLevel="0" collapsed="false">
      <c r="A361" s="1" t="s">
        <v>835</v>
      </c>
      <c r="B361" s="55" t="n">
        <v>346</v>
      </c>
      <c r="C361" s="36" t="s">
        <v>836</v>
      </c>
      <c r="D361" s="37" t="n">
        <v>21</v>
      </c>
      <c r="E361" s="36" t="s">
        <v>326</v>
      </c>
      <c r="F361" s="36" t="s">
        <v>277</v>
      </c>
      <c r="G361" s="40" t="n">
        <v>265.3</v>
      </c>
      <c r="H361" s="39" t="n">
        <v>0</v>
      </c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 t="n">
        <v>265.3</v>
      </c>
      <c r="BI361" s="41" t="n">
        <v>100</v>
      </c>
      <c r="BJ361" s="41" t="n">
        <v>100</v>
      </c>
      <c r="BK361" s="41"/>
      <c r="BL361" s="41"/>
      <c r="BM361" s="41" t="n">
        <v>100</v>
      </c>
      <c r="BN361" s="41"/>
      <c r="BO361" s="41"/>
      <c r="BP361" s="41" t="n">
        <v>100</v>
      </c>
      <c r="BQ361" s="40"/>
      <c r="BR361" s="40"/>
      <c r="BS361" s="40" t="n">
        <v>100</v>
      </c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0"/>
      <c r="CF361" s="41"/>
      <c r="CG361" s="41"/>
      <c r="CH361" s="40"/>
      <c r="CI361" s="41"/>
      <c r="CJ361" s="41"/>
      <c r="CK361" s="40"/>
      <c r="CL361" s="41"/>
      <c r="CM361" s="41"/>
      <c r="CN361" s="40"/>
      <c r="CO361" s="42"/>
      <c r="CP361" s="42"/>
      <c r="CQ361" s="43"/>
      <c r="CR361" s="44"/>
      <c r="CS361" s="44"/>
      <c r="CT361" s="43"/>
      <c r="CU361" s="44"/>
      <c r="CV361" s="44"/>
      <c r="CW361" s="43"/>
      <c r="CX361" s="42"/>
      <c r="CY361" s="42"/>
      <c r="CZ361" s="44"/>
      <c r="DA361" s="43"/>
      <c r="DB361" s="42"/>
      <c r="DC361" s="42"/>
      <c r="DD361" s="42"/>
      <c r="DE361" s="42"/>
      <c r="DF361" s="43"/>
    </row>
    <row r="362" customFormat="false" ht="8.45" hidden="false" customHeight="true" outlineLevel="0" collapsed="false">
      <c r="A362" s="1" t="s">
        <v>837</v>
      </c>
      <c r="B362" s="55" t="n">
        <v>347</v>
      </c>
      <c r="C362" s="36" t="s">
        <v>838</v>
      </c>
      <c r="D362" s="37" t="n">
        <v>21</v>
      </c>
      <c r="E362" s="36" t="s">
        <v>326</v>
      </c>
      <c r="F362" s="36" t="s">
        <v>277</v>
      </c>
      <c r="G362" s="38" t="n">
        <v>11073.48</v>
      </c>
      <c r="H362" s="39" t="n">
        <v>0.11</v>
      </c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 t="n">
        <v>11073.48</v>
      </c>
      <c r="BI362" s="41" t="n">
        <v>100</v>
      </c>
      <c r="BJ362" s="41" t="n">
        <v>100</v>
      </c>
      <c r="BK362" s="41"/>
      <c r="BL362" s="41"/>
      <c r="BM362" s="41" t="n">
        <v>100</v>
      </c>
      <c r="BN362" s="41"/>
      <c r="BO362" s="41"/>
      <c r="BP362" s="41" t="n">
        <v>100</v>
      </c>
      <c r="BQ362" s="38"/>
      <c r="BR362" s="40"/>
      <c r="BS362" s="40" t="n">
        <v>100</v>
      </c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0"/>
      <c r="CF362" s="41"/>
      <c r="CG362" s="41"/>
      <c r="CH362" s="40"/>
      <c r="CI362" s="41"/>
      <c r="CJ362" s="41"/>
      <c r="CK362" s="40"/>
      <c r="CL362" s="41"/>
      <c r="CM362" s="41"/>
      <c r="CN362" s="40"/>
      <c r="CO362" s="42"/>
      <c r="CP362" s="42"/>
      <c r="CQ362" s="43"/>
      <c r="CR362" s="44"/>
      <c r="CS362" s="44"/>
      <c r="CT362" s="43"/>
      <c r="CU362" s="44"/>
      <c r="CV362" s="44"/>
      <c r="CW362" s="43"/>
      <c r="CX362" s="42"/>
      <c r="CY362" s="42"/>
      <c r="CZ362" s="44"/>
      <c r="DA362" s="43"/>
      <c r="DB362" s="42"/>
      <c r="DC362" s="42"/>
      <c r="DD362" s="42"/>
      <c r="DE362" s="42"/>
      <c r="DF362" s="43"/>
    </row>
    <row r="363" customFormat="false" ht="8.45" hidden="false" customHeight="true" outlineLevel="0" collapsed="false">
      <c r="A363" s="1" t="s">
        <v>839</v>
      </c>
      <c r="B363" s="22" t="n">
        <v>348</v>
      </c>
      <c r="C363" s="21" t="s">
        <v>840</v>
      </c>
      <c r="D363" s="54" t="n">
        <v>99</v>
      </c>
      <c r="E363" s="21" t="s">
        <v>383</v>
      </c>
      <c r="F363" s="21" t="s">
        <v>761</v>
      </c>
      <c r="G363" s="23" t="n">
        <v>156361.36</v>
      </c>
      <c r="H363" s="24" t="n">
        <v>1.59</v>
      </c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26" t="n">
        <v>27167.54</v>
      </c>
      <c r="BF363" s="25" t="n">
        <v>17.52</v>
      </c>
      <c r="BG363" s="25" t="n">
        <v>17.52</v>
      </c>
      <c r="BH363" s="26" t="n">
        <v>32718.17</v>
      </c>
      <c r="BI363" s="25" t="n">
        <v>20.96</v>
      </c>
      <c r="BJ363" s="25" t="n">
        <v>38.48</v>
      </c>
      <c r="BK363" s="26" t="n">
        <v>35638.09</v>
      </c>
      <c r="BL363" s="25" t="n">
        <v>22.28</v>
      </c>
      <c r="BM363" s="25" t="n">
        <v>60.77</v>
      </c>
      <c r="BN363" s="26" t="n">
        <v>35011.03</v>
      </c>
      <c r="BO363" s="25" t="n">
        <v>22.58</v>
      </c>
      <c r="BP363" s="25" t="n">
        <v>83.34</v>
      </c>
      <c r="BQ363" s="26" t="n">
        <v>25826.53</v>
      </c>
      <c r="BR363" s="25" t="n">
        <v>16.66</v>
      </c>
      <c r="BS363" s="28" t="n">
        <v>100</v>
      </c>
      <c r="BT363" s="18"/>
      <c r="BU363" s="18"/>
      <c r="BV363" s="18"/>
      <c r="BW363" s="18"/>
      <c r="BX363" s="18"/>
      <c r="BY363" s="18"/>
      <c r="BZ363" s="18"/>
      <c r="CA363" s="18"/>
      <c r="CB363" s="18"/>
      <c r="CC363" s="41"/>
      <c r="CD363" s="41"/>
      <c r="CE363" s="40"/>
      <c r="CF363" s="41"/>
      <c r="CG363" s="41"/>
      <c r="CH363" s="40"/>
      <c r="CI363" s="41"/>
      <c r="CJ363" s="41"/>
      <c r="CK363" s="40"/>
      <c r="CL363" s="41"/>
      <c r="CM363" s="41"/>
      <c r="CN363" s="40"/>
      <c r="CO363" s="42"/>
      <c r="CP363" s="42"/>
      <c r="CQ363" s="43"/>
      <c r="CR363" s="44"/>
      <c r="CS363" s="44"/>
      <c r="CT363" s="43"/>
      <c r="CU363" s="44"/>
      <c r="CV363" s="44"/>
      <c r="CW363" s="43"/>
      <c r="CX363" s="42"/>
      <c r="CY363" s="42"/>
      <c r="CZ363" s="44"/>
      <c r="DA363" s="43"/>
      <c r="DB363" s="42"/>
      <c r="DC363" s="42"/>
      <c r="DD363" s="42"/>
      <c r="DE363" s="42"/>
      <c r="DF363" s="43"/>
    </row>
    <row r="364" customFormat="false" ht="8.45" hidden="false" customHeight="true" outlineLevel="0" collapsed="false">
      <c r="A364" s="1" t="s">
        <v>841</v>
      </c>
      <c r="B364" s="55" t="n">
        <v>349</v>
      </c>
      <c r="C364" s="36" t="s">
        <v>842</v>
      </c>
      <c r="D364" s="37" t="n">
        <v>24</v>
      </c>
      <c r="E364" s="36" t="s">
        <v>428</v>
      </c>
      <c r="F364" s="36" t="s">
        <v>300</v>
      </c>
      <c r="G364" s="40" t="n">
        <v>245.84</v>
      </c>
      <c r="H364" s="39" t="n">
        <v>0</v>
      </c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0" t="n">
        <v>169.16</v>
      </c>
      <c r="BO364" s="45" t="n">
        <v>68.81</v>
      </c>
      <c r="BP364" s="45" t="n">
        <v>68.81</v>
      </c>
      <c r="BQ364" s="45" t="n">
        <v>76.68</v>
      </c>
      <c r="BR364" s="45" t="n">
        <v>31.19</v>
      </c>
      <c r="BS364" s="40" t="n">
        <v>100</v>
      </c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0"/>
      <c r="CF364" s="41"/>
      <c r="CG364" s="41"/>
      <c r="CH364" s="40"/>
      <c r="CI364" s="41"/>
      <c r="CJ364" s="41"/>
      <c r="CK364" s="40"/>
      <c r="CL364" s="41"/>
      <c r="CM364" s="41"/>
      <c r="CN364" s="40"/>
      <c r="CO364" s="42"/>
      <c r="CP364" s="42"/>
      <c r="CQ364" s="43"/>
      <c r="CR364" s="44"/>
      <c r="CS364" s="44"/>
      <c r="CT364" s="43"/>
      <c r="CU364" s="44"/>
      <c r="CV364" s="44"/>
      <c r="CW364" s="43"/>
      <c r="CX364" s="42"/>
      <c r="CY364" s="42"/>
      <c r="CZ364" s="44"/>
      <c r="DA364" s="43"/>
      <c r="DB364" s="42"/>
      <c r="DC364" s="42"/>
      <c r="DD364" s="42"/>
      <c r="DE364" s="42"/>
      <c r="DF364" s="43"/>
    </row>
    <row r="365" customFormat="false" ht="8.45" hidden="false" customHeight="true" outlineLevel="0" collapsed="false">
      <c r="A365" s="1" t="s">
        <v>843</v>
      </c>
      <c r="B365" s="55" t="n">
        <v>350</v>
      </c>
      <c r="C365" s="36" t="s">
        <v>844</v>
      </c>
      <c r="D365" s="37" t="n">
        <v>24</v>
      </c>
      <c r="E365" s="36" t="s">
        <v>428</v>
      </c>
      <c r="F365" s="36" t="s">
        <v>300</v>
      </c>
      <c r="G365" s="40" t="n">
        <v>204.46</v>
      </c>
      <c r="H365" s="39" t="n">
        <v>0</v>
      </c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0" t="n">
        <v>127.79</v>
      </c>
      <c r="BO365" s="45" t="n">
        <v>62.5</v>
      </c>
      <c r="BP365" s="45" t="n">
        <v>62.5</v>
      </c>
      <c r="BQ365" s="45" t="n">
        <v>76.67</v>
      </c>
      <c r="BR365" s="45" t="n">
        <v>37.5</v>
      </c>
      <c r="BS365" s="40" t="n">
        <v>100</v>
      </c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0"/>
      <c r="CF365" s="41"/>
      <c r="CG365" s="41"/>
      <c r="CH365" s="40"/>
      <c r="CI365" s="41"/>
      <c r="CJ365" s="41"/>
      <c r="CK365" s="40"/>
      <c r="CL365" s="41"/>
      <c r="CM365" s="41"/>
      <c r="CN365" s="40"/>
      <c r="CO365" s="42"/>
      <c r="CP365" s="42"/>
      <c r="CQ365" s="43"/>
      <c r="CR365" s="44"/>
      <c r="CS365" s="44"/>
      <c r="CT365" s="43"/>
      <c r="CU365" s="44"/>
      <c r="CV365" s="44"/>
      <c r="CW365" s="43"/>
      <c r="CX365" s="42"/>
      <c r="CY365" s="42"/>
      <c r="CZ365" s="44"/>
      <c r="DA365" s="43"/>
      <c r="DB365" s="42"/>
      <c r="DC365" s="42"/>
      <c r="DD365" s="42"/>
      <c r="DE365" s="42"/>
      <c r="DF365" s="43"/>
    </row>
    <row r="366" customFormat="false" ht="8.45" hidden="false" customHeight="true" outlineLevel="0" collapsed="false">
      <c r="A366" s="1" t="s">
        <v>845</v>
      </c>
      <c r="B366" s="55" t="n">
        <v>351</v>
      </c>
      <c r="C366" s="36" t="s">
        <v>846</v>
      </c>
      <c r="D366" s="37" t="n">
        <v>20</v>
      </c>
      <c r="E366" s="36" t="s">
        <v>58</v>
      </c>
      <c r="F366" s="36" t="s">
        <v>44</v>
      </c>
      <c r="G366" s="40" t="n">
        <v>339.66</v>
      </c>
      <c r="H366" s="39" t="n">
        <v>0</v>
      </c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0" t="n">
        <v>339.66</v>
      </c>
      <c r="BL366" s="40" t="n">
        <v>100</v>
      </c>
      <c r="BM366" s="40" t="n">
        <v>100</v>
      </c>
      <c r="BN366" s="41"/>
      <c r="BO366" s="41"/>
      <c r="BP366" s="40" t="n">
        <v>100</v>
      </c>
      <c r="BQ366" s="41"/>
      <c r="BR366" s="41"/>
      <c r="BS366" s="40" t="n">
        <v>100</v>
      </c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0"/>
      <c r="CF366" s="41"/>
      <c r="CG366" s="41"/>
      <c r="CH366" s="40"/>
      <c r="CI366" s="41"/>
      <c r="CJ366" s="41"/>
      <c r="CK366" s="40"/>
      <c r="CL366" s="41"/>
      <c r="CM366" s="41"/>
      <c r="CN366" s="40"/>
      <c r="CO366" s="42"/>
      <c r="CP366" s="42"/>
      <c r="CQ366" s="43"/>
      <c r="CR366" s="44"/>
      <c r="CS366" s="44"/>
      <c r="CT366" s="43"/>
      <c r="CU366" s="44"/>
      <c r="CV366" s="44"/>
      <c r="CW366" s="43"/>
      <c r="CX366" s="42"/>
      <c r="CY366" s="42"/>
      <c r="CZ366" s="44"/>
      <c r="DA366" s="43"/>
      <c r="DB366" s="42"/>
      <c r="DC366" s="42"/>
      <c r="DD366" s="42"/>
      <c r="DE366" s="42"/>
      <c r="DF366" s="43"/>
    </row>
    <row r="367" customFormat="false" ht="8.45" hidden="false" customHeight="true" outlineLevel="0" collapsed="false">
      <c r="A367" s="1" t="s">
        <v>847</v>
      </c>
      <c r="B367" s="55" t="n">
        <v>352</v>
      </c>
      <c r="C367" s="36" t="s">
        <v>848</v>
      </c>
      <c r="D367" s="37" t="n">
        <v>24</v>
      </c>
      <c r="E367" s="36" t="s">
        <v>822</v>
      </c>
      <c r="F367" s="36" t="s">
        <v>44</v>
      </c>
      <c r="G367" s="50" t="n">
        <v>6134.97</v>
      </c>
      <c r="H367" s="39" t="n">
        <v>0.06</v>
      </c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50" t="n">
        <v>1022.7</v>
      </c>
      <c r="BI367" s="45" t="n">
        <v>16.67</v>
      </c>
      <c r="BJ367" s="45" t="n">
        <v>16.67</v>
      </c>
      <c r="BK367" s="50" t="n">
        <v>5112.27</v>
      </c>
      <c r="BL367" s="45" t="n">
        <v>83.33</v>
      </c>
      <c r="BM367" s="40" t="n">
        <v>100</v>
      </c>
      <c r="BN367" s="41"/>
      <c r="BO367" s="41"/>
      <c r="BP367" s="40" t="n">
        <v>100</v>
      </c>
      <c r="BQ367" s="41"/>
      <c r="BR367" s="41"/>
      <c r="BS367" s="40" t="n">
        <v>100</v>
      </c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0"/>
      <c r="CF367" s="41"/>
      <c r="CG367" s="41"/>
      <c r="CH367" s="40"/>
      <c r="CI367" s="41"/>
      <c r="CJ367" s="41"/>
      <c r="CK367" s="40"/>
      <c r="CL367" s="41"/>
      <c r="CM367" s="41"/>
      <c r="CN367" s="40"/>
      <c r="CO367" s="42"/>
      <c r="CP367" s="42"/>
      <c r="CQ367" s="43"/>
      <c r="CR367" s="44"/>
      <c r="CS367" s="44"/>
      <c r="CT367" s="43"/>
      <c r="CU367" s="44"/>
      <c r="CV367" s="44"/>
      <c r="CW367" s="43"/>
      <c r="CX367" s="42"/>
      <c r="CY367" s="42"/>
      <c r="CZ367" s="44"/>
      <c r="DA367" s="43"/>
      <c r="DB367" s="42"/>
      <c r="DC367" s="42"/>
      <c r="DD367" s="42"/>
      <c r="DE367" s="42"/>
      <c r="DF367" s="43"/>
    </row>
    <row r="368" customFormat="false" ht="8.45" hidden="false" customHeight="true" outlineLevel="0" collapsed="false">
      <c r="A368" s="1" t="s">
        <v>849</v>
      </c>
      <c r="B368" s="55" t="n">
        <v>353</v>
      </c>
      <c r="C368" s="36" t="s">
        <v>850</v>
      </c>
      <c r="D368" s="37" t="n">
        <v>99</v>
      </c>
      <c r="E368" s="36" t="s">
        <v>383</v>
      </c>
      <c r="F368" s="36" t="s">
        <v>761</v>
      </c>
      <c r="G368" s="59" t="n">
        <v>149436.43</v>
      </c>
      <c r="H368" s="39" t="n">
        <v>1.52</v>
      </c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38" t="n">
        <v>27167.54</v>
      </c>
      <c r="BF368" s="45" t="n">
        <v>18.18</v>
      </c>
      <c r="BG368" s="45" t="n">
        <v>18.18</v>
      </c>
      <c r="BH368" s="38" t="n">
        <v>31695.47</v>
      </c>
      <c r="BI368" s="45" t="n">
        <v>21.21</v>
      </c>
      <c r="BJ368" s="45" t="n">
        <v>39.39</v>
      </c>
      <c r="BK368" s="38" t="n">
        <v>30186.16</v>
      </c>
      <c r="BL368" s="45" t="n">
        <v>20.2</v>
      </c>
      <c r="BM368" s="45" t="n">
        <v>59.59</v>
      </c>
      <c r="BN368" s="38" t="n">
        <v>34714.08</v>
      </c>
      <c r="BO368" s="45" t="n">
        <v>23.23</v>
      </c>
      <c r="BP368" s="45" t="n">
        <v>82.82</v>
      </c>
      <c r="BQ368" s="38" t="n">
        <v>25673.18</v>
      </c>
      <c r="BR368" s="45" t="n">
        <v>17.18</v>
      </c>
      <c r="BS368" s="40" t="n">
        <v>100</v>
      </c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0"/>
      <c r="CF368" s="41"/>
      <c r="CG368" s="41"/>
      <c r="CH368" s="40"/>
      <c r="CI368" s="41"/>
      <c r="CJ368" s="41"/>
      <c r="CK368" s="40"/>
      <c r="CL368" s="41"/>
      <c r="CM368" s="41"/>
      <c r="CN368" s="40"/>
      <c r="CO368" s="42"/>
      <c r="CP368" s="42"/>
      <c r="CQ368" s="43"/>
      <c r="CR368" s="44"/>
      <c r="CS368" s="44"/>
      <c r="CT368" s="43"/>
      <c r="CU368" s="44"/>
      <c r="CV368" s="44"/>
      <c r="CW368" s="43"/>
      <c r="CX368" s="42"/>
      <c r="CY368" s="42"/>
      <c r="CZ368" s="44"/>
      <c r="DA368" s="43"/>
      <c r="DB368" s="42"/>
      <c r="DC368" s="42"/>
      <c r="DD368" s="42"/>
      <c r="DE368" s="42"/>
      <c r="DF368" s="43"/>
    </row>
    <row r="369" customFormat="false" ht="8.45" hidden="false" customHeight="true" outlineLevel="0" collapsed="false">
      <c r="A369" s="1" t="s">
        <v>851</v>
      </c>
      <c r="B369" s="22" t="n">
        <v>354</v>
      </c>
      <c r="C369" s="21" t="s">
        <v>852</v>
      </c>
      <c r="D369" s="54" t="n">
        <v>99</v>
      </c>
      <c r="E369" s="21" t="s">
        <v>501</v>
      </c>
      <c r="F369" s="21" t="s">
        <v>461</v>
      </c>
      <c r="G369" s="23" t="n">
        <v>181327.01</v>
      </c>
      <c r="H369" s="24" t="n">
        <v>1.85</v>
      </c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27" t="n">
        <v>4169.25</v>
      </c>
      <c r="BF369" s="24" t="n">
        <v>2.34</v>
      </c>
      <c r="BG369" s="24" t="n">
        <v>2.34</v>
      </c>
      <c r="BH369" s="18" t="n">
        <v>4169.25</v>
      </c>
      <c r="BI369" s="18" t="n">
        <v>2.34</v>
      </c>
      <c r="BJ369" s="24" t="n">
        <v>4.68</v>
      </c>
      <c r="BK369" s="18"/>
      <c r="BL369" s="18"/>
      <c r="BM369" s="24" t="n">
        <v>4.68</v>
      </c>
      <c r="BN369" s="28" t="n">
        <v>3892.25</v>
      </c>
      <c r="BO369" s="24" t="n">
        <v>2.14</v>
      </c>
      <c r="BP369" s="24" t="n">
        <v>6.82</v>
      </c>
      <c r="BQ369" s="23" t="n">
        <v>169096.26</v>
      </c>
      <c r="BR369" s="25" t="n">
        <v>93.18</v>
      </c>
      <c r="BS369" s="28" t="n">
        <v>100</v>
      </c>
      <c r="BT369" s="18"/>
      <c r="BU369" s="18"/>
      <c r="BV369" s="18"/>
      <c r="BW369" s="18"/>
      <c r="BX369" s="18"/>
      <c r="BY369" s="18"/>
      <c r="BZ369" s="18"/>
      <c r="CA369" s="18"/>
      <c r="CB369" s="18"/>
      <c r="CC369" s="41"/>
      <c r="CD369" s="41"/>
      <c r="CE369" s="40"/>
      <c r="CF369" s="41"/>
      <c r="CG369" s="41"/>
      <c r="CH369" s="40"/>
      <c r="CI369" s="41"/>
      <c r="CJ369" s="41"/>
      <c r="CK369" s="40"/>
      <c r="CL369" s="41"/>
      <c r="CM369" s="41"/>
      <c r="CN369" s="40"/>
      <c r="CO369" s="42"/>
      <c r="CP369" s="42"/>
      <c r="CQ369" s="43"/>
      <c r="CR369" s="44"/>
      <c r="CS369" s="44"/>
      <c r="CT369" s="43"/>
      <c r="CU369" s="44"/>
      <c r="CV369" s="44"/>
      <c r="CW369" s="43"/>
      <c r="CX369" s="42"/>
      <c r="CY369" s="42"/>
      <c r="CZ369" s="44"/>
      <c r="DA369" s="43"/>
      <c r="DB369" s="42"/>
      <c r="DC369" s="42"/>
      <c r="DD369" s="42"/>
      <c r="DE369" s="42"/>
      <c r="DF369" s="43"/>
    </row>
    <row r="370" customFormat="false" ht="8.45" hidden="false" customHeight="true" outlineLevel="0" collapsed="false">
      <c r="A370" s="1" t="s">
        <v>853</v>
      </c>
      <c r="B370" s="22" t="n">
        <v>355</v>
      </c>
      <c r="C370" s="21" t="s">
        <v>854</v>
      </c>
      <c r="D370" s="54" t="n">
        <v>35</v>
      </c>
      <c r="E370" s="21" t="s">
        <v>344</v>
      </c>
      <c r="F370" s="21" t="s">
        <v>461</v>
      </c>
      <c r="G370" s="26" t="n">
        <v>17533.81</v>
      </c>
      <c r="H370" s="24" t="n">
        <v>0.18</v>
      </c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 t="n">
        <v>3506.76</v>
      </c>
      <c r="BO370" s="18" t="n">
        <v>20</v>
      </c>
      <c r="BP370" s="18" t="n">
        <v>20</v>
      </c>
      <c r="BQ370" s="26" t="n">
        <v>14027.05</v>
      </c>
      <c r="BR370" s="28" t="n">
        <v>80</v>
      </c>
      <c r="BS370" s="28" t="n">
        <v>100</v>
      </c>
      <c r="BT370" s="18"/>
      <c r="BU370" s="18"/>
      <c r="BV370" s="18"/>
      <c r="BW370" s="18"/>
      <c r="BX370" s="18"/>
      <c r="BY370" s="18"/>
      <c r="BZ370" s="18"/>
      <c r="CA370" s="18"/>
      <c r="CB370" s="18"/>
      <c r="CC370" s="41"/>
      <c r="CD370" s="41"/>
      <c r="CE370" s="40"/>
      <c r="CF370" s="41"/>
      <c r="CG370" s="41"/>
      <c r="CH370" s="40"/>
      <c r="CI370" s="41"/>
      <c r="CJ370" s="41"/>
      <c r="CK370" s="40"/>
      <c r="CL370" s="41"/>
      <c r="CM370" s="41"/>
      <c r="CN370" s="40"/>
      <c r="CO370" s="42"/>
      <c r="CP370" s="42"/>
      <c r="CQ370" s="43"/>
      <c r="CR370" s="44"/>
      <c r="CS370" s="44"/>
      <c r="CT370" s="43"/>
      <c r="CU370" s="44"/>
      <c r="CV370" s="44"/>
      <c r="CW370" s="43"/>
      <c r="CX370" s="42"/>
      <c r="CY370" s="42"/>
      <c r="CZ370" s="44"/>
      <c r="DA370" s="43"/>
      <c r="DB370" s="42"/>
      <c r="DC370" s="42"/>
      <c r="DD370" s="42"/>
      <c r="DE370" s="42"/>
      <c r="DF370" s="43"/>
    </row>
    <row r="371" customFormat="false" ht="8.45" hidden="false" customHeight="true" outlineLevel="0" collapsed="false">
      <c r="A371" s="1" t="s">
        <v>855</v>
      </c>
      <c r="B371" s="55" t="n">
        <v>356</v>
      </c>
      <c r="C371" s="36" t="s">
        <v>856</v>
      </c>
      <c r="D371" s="37" t="n">
        <v>35</v>
      </c>
      <c r="E371" s="36" t="s">
        <v>344</v>
      </c>
      <c r="F371" s="36" t="s">
        <v>461</v>
      </c>
      <c r="G371" s="50" t="n">
        <v>2533.81</v>
      </c>
      <c r="H371" s="39" t="n">
        <v>0.03</v>
      </c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 t="n">
        <v>506.76</v>
      </c>
      <c r="BO371" s="41" t="n">
        <v>20</v>
      </c>
      <c r="BP371" s="41" t="n">
        <v>20</v>
      </c>
      <c r="BQ371" s="50" t="n">
        <v>2027.05</v>
      </c>
      <c r="BR371" s="40" t="n">
        <v>80</v>
      </c>
      <c r="BS371" s="40" t="n">
        <v>100</v>
      </c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0"/>
      <c r="CF371" s="41"/>
      <c r="CG371" s="41"/>
      <c r="CH371" s="40"/>
      <c r="CI371" s="41"/>
      <c r="CJ371" s="41"/>
      <c r="CK371" s="40"/>
      <c r="CL371" s="41"/>
      <c r="CM371" s="41"/>
      <c r="CN371" s="40"/>
      <c r="CO371" s="42"/>
      <c r="CP371" s="42"/>
      <c r="CQ371" s="43"/>
      <c r="CR371" s="44"/>
      <c r="CS371" s="44"/>
      <c r="CT371" s="43"/>
      <c r="CU371" s="44"/>
      <c r="CV371" s="44"/>
      <c r="CW371" s="43"/>
      <c r="CX371" s="42"/>
      <c r="CY371" s="42"/>
      <c r="CZ371" s="44"/>
      <c r="DA371" s="43"/>
      <c r="DB371" s="42"/>
      <c r="DC371" s="42"/>
      <c r="DD371" s="42"/>
      <c r="DE371" s="42"/>
      <c r="DF371" s="43"/>
    </row>
    <row r="372" customFormat="false" ht="8.45" hidden="false" customHeight="true" outlineLevel="0" collapsed="false">
      <c r="A372" s="1" t="s">
        <v>857</v>
      </c>
      <c r="B372" s="55" t="n">
        <v>357</v>
      </c>
      <c r="C372" s="36" t="s">
        <v>858</v>
      </c>
      <c r="D372" s="37" t="n">
        <v>35</v>
      </c>
      <c r="E372" s="36" t="s">
        <v>344</v>
      </c>
      <c r="F372" s="36" t="s">
        <v>461</v>
      </c>
      <c r="G372" s="38" t="n">
        <v>15000</v>
      </c>
      <c r="H372" s="39" t="n">
        <v>0.15</v>
      </c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 t="n">
        <v>3000</v>
      </c>
      <c r="BO372" s="41" t="n">
        <v>20</v>
      </c>
      <c r="BP372" s="41" t="n">
        <v>20</v>
      </c>
      <c r="BQ372" s="38" t="n">
        <v>12000</v>
      </c>
      <c r="BR372" s="40" t="n">
        <v>80</v>
      </c>
      <c r="BS372" s="40" t="n">
        <v>100</v>
      </c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0"/>
      <c r="CF372" s="41"/>
      <c r="CG372" s="41"/>
      <c r="CH372" s="40"/>
      <c r="CI372" s="41"/>
      <c r="CJ372" s="41"/>
      <c r="CK372" s="40"/>
      <c r="CL372" s="41"/>
      <c r="CM372" s="41"/>
      <c r="CN372" s="40"/>
      <c r="CO372" s="42"/>
      <c r="CP372" s="42"/>
      <c r="CQ372" s="43"/>
      <c r="CR372" s="44"/>
      <c r="CS372" s="44"/>
      <c r="CT372" s="43"/>
      <c r="CU372" s="44"/>
      <c r="CV372" s="44"/>
      <c r="CW372" s="43"/>
      <c r="CX372" s="42"/>
      <c r="CY372" s="42"/>
      <c r="CZ372" s="44"/>
      <c r="DA372" s="43"/>
      <c r="DB372" s="42"/>
      <c r="DC372" s="42"/>
      <c r="DD372" s="42"/>
      <c r="DE372" s="42"/>
      <c r="DF372" s="43"/>
    </row>
    <row r="373" customFormat="false" ht="8.45" hidden="false" customHeight="true" outlineLevel="0" collapsed="false">
      <c r="A373" s="1" t="s">
        <v>859</v>
      </c>
      <c r="B373" s="22" t="n">
        <v>358</v>
      </c>
      <c r="C373" s="21" t="s">
        <v>860</v>
      </c>
      <c r="D373" s="54" t="n">
        <v>22</v>
      </c>
      <c r="E373" s="21" t="s">
        <v>708</v>
      </c>
      <c r="F373" s="21" t="s">
        <v>461</v>
      </c>
      <c r="G373" s="26" t="n">
        <v>20681.41</v>
      </c>
      <c r="H373" s="24" t="n">
        <v>0.21</v>
      </c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26" t="n">
        <v>20681.41</v>
      </c>
      <c r="BR373" s="28" t="n">
        <v>100</v>
      </c>
      <c r="BS373" s="28" t="n">
        <v>100</v>
      </c>
      <c r="BT373" s="18"/>
      <c r="BU373" s="18"/>
      <c r="BV373" s="18"/>
      <c r="BW373" s="18"/>
      <c r="BX373" s="18"/>
      <c r="BY373" s="18"/>
      <c r="BZ373" s="18"/>
      <c r="CA373" s="18"/>
      <c r="CB373" s="18"/>
      <c r="CC373" s="41"/>
      <c r="CD373" s="41"/>
      <c r="CE373" s="40"/>
      <c r="CF373" s="41"/>
      <c r="CG373" s="41"/>
      <c r="CH373" s="40"/>
      <c r="CI373" s="41"/>
      <c r="CJ373" s="41"/>
      <c r="CK373" s="40"/>
      <c r="CL373" s="41"/>
      <c r="CM373" s="41"/>
      <c r="CN373" s="40"/>
      <c r="CO373" s="42"/>
      <c r="CP373" s="42"/>
      <c r="CQ373" s="43"/>
      <c r="CR373" s="44"/>
      <c r="CS373" s="44"/>
      <c r="CT373" s="43"/>
      <c r="CU373" s="44"/>
      <c r="CV373" s="44"/>
      <c r="CW373" s="43"/>
      <c r="CX373" s="42"/>
      <c r="CY373" s="42"/>
      <c r="CZ373" s="44"/>
      <c r="DA373" s="43"/>
      <c r="DB373" s="42"/>
      <c r="DC373" s="42"/>
      <c r="DD373" s="42"/>
      <c r="DE373" s="42"/>
      <c r="DF373" s="43"/>
    </row>
    <row r="374" customFormat="false" ht="8.45" hidden="false" customHeight="true" outlineLevel="0" collapsed="false">
      <c r="A374" s="1" t="s">
        <v>861</v>
      </c>
      <c r="B374" s="55" t="n">
        <v>359</v>
      </c>
      <c r="C374" s="36" t="s">
        <v>862</v>
      </c>
      <c r="D374" s="37" t="n">
        <v>22</v>
      </c>
      <c r="E374" s="36" t="s">
        <v>708</v>
      </c>
      <c r="F374" s="36" t="s">
        <v>461</v>
      </c>
      <c r="G374" s="38" t="n">
        <v>13175.1</v>
      </c>
      <c r="H374" s="39" t="n">
        <v>0.13</v>
      </c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38" t="n">
        <v>13175.1</v>
      </c>
      <c r="BR374" s="40" t="n">
        <v>100</v>
      </c>
      <c r="BS374" s="40" t="n">
        <v>100</v>
      </c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0"/>
      <c r="CF374" s="41"/>
      <c r="CG374" s="41"/>
      <c r="CH374" s="40"/>
      <c r="CI374" s="41"/>
      <c r="CJ374" s="41"/>
      <c r="CK374" s="40"/>
      <c r="CL374" s="41"/>
      <c r="CM374" s="41"/>
      <c r="CN374" s="40"/>
      <c r="CO374" s="42"/>
      <c r="CP374" s="42"/>
      <c r="CQ374" s="43"/>
      <c r="CR374" s="44"/>
      <c r="CS374" s="44"/>
      <c r="CT374" s="43"/>
      <c r="CU374" s="44"/>
      <c r="CV374" s="44"/>
      <c r="CW374" s="43"/>
      <c r="CX374" s="42"/>
      <c r="CY374" s="42"/>
      <c r="CZ374" s="44"/>
      <c r="DA374" s="43"/>
      <c r="DB374" s="42"/>
      <c r="DC374" s="42"/>
      <c r="DD374" s="42"/>
      <c r="DE374" s="42"/>
      <c r="DF374" s="43"/>
    </row>
    <row r="375" customFormat="false" ht="8.45" hidden="false" customHeight="true" outlineLevel="0" collapsed="false">
      <c r="A375" s="1" t="s">
        <v>863</v>
      </c>
      <c r="B375" s="55" t="n">
        <v>360</v>
      </c>
      <c r="C375" s="36" t="s">
        <v>864</v>
      </c>
      <c r="D375" s="37" t="n">
        <v>22</v>
      </c>
      <c r="E375" s="36" t="s">
        <v>708</v>
      </c>
      <c r="F375" s="36" t="s">
        <v>461</v>
      </c>
      <c r="G375" s="50" t="n">
        <v>7506.31</v>
      </c>
      <c r="H375" s="39" t="n">
        <v>0.08</v>
      </c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50" t="n">
        <v>7506.31</v>
      </c>
      <c r="BR375" s="40" t="n">
        <v>100</v>
      </c>
      <c r="BS375" s="40" t="n">
        <v>100</v>
      </c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0"/>
      <c r="CF375" s="41"/>
      <c r="CG375" s="41"/>
      <c r="CH375" s="40"/>
      <c r="CI375" s="41"/>
      <c r="CJ375" s="41"/>
      <c r="CK375" s="40"/>
      <c r="CL375" s="41"/>
      <c r="CM375" s="41"/>
      <c r="CN375" s="40"/>
      <c r="CO375" s="42"/>
      <c r="CP375" s="42"/>
      <c r="CQ375" s="43"/>
      <c r="CR375" s="44"/>
      <c r="CS375" s="44"/>
      <c r="CT375" s="43"/>
      <c r="CU375" s="44"/>
      <c r="CV375" s="44"/>
      <c r="CW375" s="43"/>
      <c r="CX375" s="42"/>
      <c r="CY375" s="42"/>
      <c r="CZ375" s="44"/>
      <c r="DA375" s="43"/>
      <c r="DB375" s="42"/>
      <c r="DC375" s="42"/>
      <c r="DD375" s="42"/>
      <c r="DE375" s="42"/>
      <c r="DF375" s="43"/>
    </row>
    <row r="376" customFormat="false" ht="8.45" hidden="false" customHeight="true" outlineLevel="0" collapsed="false">
      <c r="A376" s="1" t="s">
        <v>865</v>
      </c>
      <c r="B376" s="22" t="n">
        <v>361</v>
      </c>
      <c r="C376" s="21" t="s">
        <v>866</v>
      </c>
      <c r="D376" s="54" t="n">
        <v>99</v>
      </c>
      <c r="E376" s="21" t="s">
        <v>501</v>
      </c>
      <c r="F376" s="21" t="s">
        <v>461</v>
      </c>
      <c r="G376" s="23" t="n">
        <v>143111.79</v>
      </c>
      <c r="H376" s="24" t="n">
        <v>1.46</v>
      </c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27" t="n">
        <v>4169.25</v>
      </c>
      <c r="BF376" s="24" t="n">
        <v>2.97</v>
      </c>
      <c r="BG376" s="24" t="n">
        <v>2.97</v>
      </c>
      <c r="BH376" s="18" t="n">
        <v>4169.25</v>
      </c>
      <c r="BI376" s="18" t="n">
        <v>2.97</v>
      </c>
      <c r="BJ376" s="24" t="n">
        <v>5.94</v>
      </c>
      <c r="BK376" s="18"/>
      <c r="BL376" s="18"/>
      <c r="BM376" s="24" t="n">
        <v>5.94</v>
      </c>
      <c r="BN376" s="28" t="n">
        <v>385.49</v>
      </c>
      <c r="BO376" s="24" t="n">
        <v>0.27</v>
      </c>
      <c r="BP376" s="24" t="n">
        <v>6.22</v>
      </c>
      <c r="BQ376" s="23" t="n">
        <v>134387.8</v>
      </c>
      <c r="BR376" s="25" t="n">
        <v>93.78</v>
      </c>
      <c r="BS376" s="28" t="n">
        <v>100</v>
      </c>
      <c r="BT376" s="18"/>
      <c r="BU376" s="18"/>
      <c r="BV376" s="18"/>
      <c r="BW376" s="18"/>
      <c r="BX376" s="18"/>
      <c r="BY376" s="18"/>
      <c r="BZ376" s="18"/>
      <c r="CA376" s="18"/>
      <c r="CB376" s="18"/>
      <c r="CC376" s="41"/>
      <c r="CD376" s="41"/>
      <c r="CE376" s="40"/>
      <c r="CF376" s="41"/>
      <c r="CG376" s="41"/>
      <c r="CH376" s="40"/>
      <c r="CI376" s="41"/>
      <c r="CJ376" s="41"/>
      <c r="CK376" s="40"/>
      <c r="CL376" s="41"/>
      <c r="CM376" s="41"/>
      <c r="CN376" s="40"/>
      <c r="CO376" s="42"/>
      <c r="CP376" s="42"/>
      <c r="CQ376" s="43"/>
      <c r="CR376" s="44"/>
      <c r="CS376" s="44"/>
      <c r="CT376" s="43"/>
      <c r="CU376" s="44"/>
      <c r="CV376" s="44"/>
      <c r="CW376" s="43"/>
      <c r="CX376" s="42"/>
      <c r="CY376" s="42"/>
      <c r="CZ376" s="44"/>
      <c r="DA376" s="43"/>
      <c r="DB376" s="42"/>
      <c r="DC376" s="42"/>
      <c r="DD376" s="42"/>
      <c r="DE376" s="42"/>
      <c r="DF376" s="43"/>
    </row>
    <row r="377" customFormat="false" ht="8.45" hidden="false" customHeight="true" outlineLevel="0" collapsed="false">
      <c r="A377" s="1" t="s">
        <v>867</v>
      </c>
      <c r="B377" s="55" t="n">
        <v>362</v>
      </c>
      <c r="C377" s="36" t="s">
        <v>868</v>
      </c>
      <c r="D377" s="37" t="n">
        <v>13</v>
      </c>
      <c r="E377" s="36" t="s">
        <v>537</v>
      </c>
      <c r="F377" s="36" t="s">
        <v>461</v>
      </c>
      <c r="G377" s="40" t="n">
        <v>145.42</v>
      </c>
      <c r="H377" s="39" t="n">
        <v>0</v>
      </c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0" t="n">
        <v>145.42</v>
      </c>
      <c r="BR377" s="40" t="n">
        <v>100</v>
      </c>
      <c r="BS377" s="40" t="n">
        <v>100</v>
      </c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0"/>
      <c r="CF377" s="41"/>
      <c r="CG377" s="41"/>
      <c r="CH377" s="40"/>
      <c r="CI377" s="41"/>
      <c r="CJ377" s="41"/>
      <c r="CK377" s="40"/>
      <c r="CL377" s="41"/>
      <c r="CM377" s="41"/>
      <c r="CN377" s="40"/>
      <c r="CO377" s="42"/>
      <c r="CP377" s="42"/>
      <c r="CQ377" s="43"/>
      <c r="CR377" s="44"/>
      <c r="CS377" s="44"/>
      <c r="CT377" s="43"/>
      <c r="CU377" s="44"/>
      <c r="CV377" s="44"/>
      <c r="CW377" s="43"/>
      <c r="CX377" s="42"/>
      <c r="CY377" s="42"/>
      <c r="CZ377" s="44"/>
      <c r="DA377" s="43"/>
      <c r="DB377" s="42"/>
      <c r="DC377" s="42"/>
      <c r="DD377" s="42"/>
      <c r="DE377" s="42"/>
      <c r="DF377" s="43"/>
    </row>
    <row r="378" customFormat="false" ht="8.45" hidden="false" customHeight="true" outlineLevel="0" collapsed="false">
      <c r="A378" s="1" t="s">
        <v>869</v>
      </c>
      <c r="B378" s="55" t="n">
        <v>363</v>
      </c>
      <c r="C378" s="36" t="s">
        <v>870</v>
      </c>
      <c r="D378" s="37" t="n">
        <v>13</v>
      </c>
      <c r="E378" s="36" t="s">
        <v>537</v>
      </c>
      <c r="F378" s="36" t="s">
        <v>461</v>
      </c>
      <c r="G378" s="50" t="n">
        <v>6000</v>
      </c>
      <c r="H378" s="39" t="n">
        <v>0.06</v>
      </c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50" t="n">
        <v>6000</v>
      </c>
      <c r="BR378" s="40" t="n">
        <v>100</v>
      </c>
      <c r="BS378" s="40" t="n">
        <v>100</v>
      </c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0"/>
      <c r="CF378" s="41"/>
      <c r="CG378" s="41"/>
      <c r="CH378" s="40"/>
      <c r="CI378" s="41"/>
      <c r="CJ378" s="41"/>
      <c r="CK378" s="40"/>
      <c r="CL378" s="41"/>
      <c r="CM378" s="41"/>
      <c r="CN378" s="40"/>
      <c r="CO378" s="42"/>
      <c r="CP378" s="42"/>
      <c r="CQ378" s="43"/>
      <c r="CR378" s="44"/>
      <c r="CS378" s="44"/>
      <c r="CT378" s="43"/>
      <c r="CU378" s="44"/>
      <c r="CV378" s="44"/>
      <c r="CW378" s="43"/>
      <c r="CX378" s="42"/>
      <c r="CY378" s="42"/>
      <c r="CZ378" s="44"/>
      <c r="DA378" s="43"/>
      <c r="DB378" s="42"/>
      <c r="DC378" s="42"/>
      <c r="DD378" s="42"/>
      <c r="DE378" s="42"/>
      <c r="DF378" s="43"/>
    </row>
    <row r="379" customFormat="false" ht="8.45" hidden="false" customHeight="true" outlineLevel="0" collapsed="false">
      <c r="A379" s="1" t="s">
        <v>871</v>
      </c>
      <c r="B379" s="55" t="n">
        <v>364</v>
      </c>
      <c r="C379" s="36" t="s">
        <v>872</v>
      </c>
      <c r="D379" s="37" t="n">
        <v>13</v>
      </c>
      <c r="E379" s="36" t="s">
        <v>537</v>
      </c>
      <c r="F379" s="36" t="s">
        <v>461</v>
      </c>
      <c r="G379" s="38" t="n">
        <v>50000</v>
      </c>
      <c r="H379" s="39" t="n">
        <v>0.51</v>
      </c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38" t="n">
        <v>50000</v>
      </c>
      <c r="BR379" s="40" t="n">
        <v>100</v>
      </c>
      <c r="BS379" s="40" t="n">
        <v>100</v>
      </c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0"/>
      <c r="CF379" s="41"/>
      <c r="CG379" s="41"/>
      <c r="CH379" s="40"/>
      <c r="CI379" s="41"/>
      <c r="CJ379" s="41"/>
      <c r="CK379" s="40"/>
      <c r="CL379" s="41"/>
      <c r="CM379" s="41"/>
      <c r="CN379" s="40"/>
      <c r="CO379" s="42"/>
      <c r="CP379" s="42"/>
      <c r="CQ379" s="43"/>
      <c r="CR379" s="44"/>
      <c r="CS379" s="44"/>
      <c r="CT379" s="43"/>
      <c r="CU379" s="44"/>
      <c r="CV379" s="44"/>
      <c r="CW379" s="43"/>
      <c r="CX379" s="42"/>
      <c r="CY379" s="42"/>
      <c r="CZ379" s="44"/>
      <c r="DA379" s="43"/>
      <c r="DB379" s="42"/>
      <c r="DC379" s="42"/>
      <c r="DD379" s="42"/>
      <c r="DE379" s="42"/>
      <c r="DF379" s="43"/>
    </row>
    <row r="380" customFormat="false" ht="8.45" hidden="false" customHeight="true" outlineLevel="0" collapsed="false">
      <c r="A380" s="1" t="s">
        <v>873</v>
      </c>
      <c r="B380" s="55" t="n">
        <v>365</v>
      </c>
      <c r="C380" s="36" t="s">
        <v>874</v>
      </c>
      <c r="D380" s="37" t="n">
        <v>13</v>
      </c>
      <c r="E380" s="36" t="s">
        <v>537</v>
      </c>
      <c r="F380" s="36" t="s">
        <v>461</v>
      </c>
      <c r="G380" s="40" t="n">
        <v>430</v>
      </c>
      <c r="H380" s="39" t="n">
        <v>0</v>
      </c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0" t="n">
        <v>430</v>
      </c>
      <c r="BR380" s="40" t="n">
        <v>100</v>
      </c>
      <c r="BS380" s="40" t="n">
        <v>100</v>
      </c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0"/>
      <c r="CF380" s="41"/>
      <c r="CG380" s="41"/>
      <c r="CH380" s="40"/>
      <c r="CI380" s="41"/>
      <c r="CJ380" s="41"/>
      <c r="CK380" s="40"/>
      <c r="CL380" s="41"/>
      <c r="CM380" s="41"/>
      <c r="CN380" s="40"/>
      <c r="CO380" s="42"/>
      <c r="CP380" s="42"/>
      <c r="CQ380" s="43"/>
      <c r="CR380" s="44"/>
      <c r="CS380" s="44"/>
      <c r="CT380" s="43"/>
      <c r="CU380" s="44"/>
      <c r="CV380" s="44"/>
      <c r="CW380" s="43"/>
      <c r="CX380" s="42"/>
      <c r="CY380" s="42"/>
      <c r="CZ380" s="44"/>
      <c r="DA380" s="43"/>
      <c r="DB380" s="42"/>
      <c r="DC380" s="42"/>
      <c r="DD380" s="42"/>
      <c r="DE380" s="42"/>
      <c r="DF380" s="43"/>
    </row>
    <row r="381" customFormat="false" ht="8.45" hidden="false" customHeight="true" outlineLevel="0" collapsed="false">
      <c r="A381" s="1" t="s">
        <v>875</v>
      </c>
      <c r="B381" s="55" t="n">
        <v>366</v>
      </c>
      <c r="C381" s="36" t="s">
        <v>876</v>
      </c>
      <c r="D381" s="37" t="n">
        <v>34</v>
      </c>
      <c r="E381" s="36" t="s">
        <v>501</v>
      </c>
      <c r="F381" s="36" t="s">
        <v>277</v>
      </c>
      <c r="G381" s="50" t="n">
        <v>8338.5</v>
      </c>
      <c r="H381" s="39" t="n">
        <v>0.08</v>
      </c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50" t="n">
        <v>4169.25</v>
      </c>
      <c r="BF381" s="40" t="n">
        <v>50</v>
      </c>
      <c r="BG381" s="40" t="n">
        <v>50</v>
      </c>
      <c r="BH381" s="41" t="n">
        <v>4169.25</v>
      </c>
      <c r="BI381" s="41" t="n">
        <v>50</v>
      </c>
      <c r="BJ381" s="40" t="n">
        <v>100</v>
      </c>
      <c r="BK381" s="41"/>
      <c r="BL381" s="41"/>
      <c r="BM381" s="40" t="n">
        <v>100</v>
      </c>
      <c r="BN381" s="41"/>
      <c r="BO381" s="41"/>
      <c r="BP381" s="40" t="n">
        <v>100</v>
      </c>
      <c r="BQ381" s="41"/>
      <c r="BR381" s="41"/>
      <c r="BS381" s="40" t="n">
        <v>100</v>
      </c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0"/>
      <c r="CF381" s="41"/>
      <c r="CG381" s="41"/>
      <c r="CH381" s="40"/>
      <c r="CI381" s="41"/>
      <c r="CJ381" s="41"/>
      <c r="CK381" s="40"/>
      <c r="CL381" s="41"/>
      <c r="CM381" s="41"/>
      <c r="CN381" s="40"/>
      <c r="CO381" s="42"/>
      <c r="CP381" s="42"/>
      <c r="CQ381" s="43"/>
      <c r="CR381" s="44"/>
      <c r="CS381" s="44"/>
      <c r="CT381" s="43"/>
      <c r="CU381" s="44"/>
      <c r="CV381" s="44"/>
      <c r="CW381" s="43"/>
      <c r="CX381" s="42"/>
      <c r="CY381" s="42"/>
      <c r="CZ381" s="44"/>
      <c r="DA381" s="43"/>
      <c r="DB381" s="42"/>
      <c r="DC381" s="42"/>
      <c r="DD381" s="42"/>
      <c r="DE381" s="42"/>
      <c r="DF381" s="43"/>
    </row>
    <row r="382" customFormat="false" ht="8.45" hidden="false" customHeight="true" outlineLevel="0" collapsed="false">
      <c r="A382" s="1" t="s">
        <v>877</v>
      </c>
      <c r="B382" s="55" t="n">
        <v>367</v>
      </c>
      <c r="C382" s="36" t="s">
        <v>878</v>
      </c>
      <c r="D382" s="37" t="n">
        <v>17</v>
      </c>
      <c r="E382" s="36" t="s">
        <v>708</v>
      </c>
      <c r="F382" s="36" t="s">
        <v>761</v>
      </c>
      <c r="G382" s="50" t="n">
        <v>1290</v>
      </c>
      <c r="H382" s="39" t="n">
        <v>0.01</v>
      </c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50" t="n">
        <v>1290</v>
      </c>
      <c r="BR382" s="40" t="n">
        <v>100</v>
      </c>
      <c r="BS382" s="40" t="n">
        <v>100</v>
      </c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0"/>
      <c r="CF382" s="41"/>
      <c r="CG382" s="41"/>
      <c r="CH382" s="40"/>
      <c r="CI382" s="41"/>
      <c r="CJ382" s="41"/>
      <c r="CK382" s="40"/>
      <c r="CL382" s="41"/>
      <c r="CM382" s="41"/>
      <c r="CN382" s="40"/>
      <c r="CO382" s="42"/>
      <c r="CP382" s="42"/>
      <c r="CQ382" s="43"/>
      <c r="CR382" s="44"/>
      <c r="CS382" s="44"/>
      <c r="CT382" s="43"/>
      <c r="CU382" s="44"/>
      <c r="CV382" s="44"/>
      <c r="CW382" s="43"/>
      <c r="CX382" s="42"/>
      <c r="CY382" s="42"/>
      <c r="CZ382" s="44"/>
      <c r="DA382" s="43"/>
      <c r="DB382" s="42"/>
      <c r="DC382" s="42"/>
      <c r="DD382" s="42"/>
      <c r="DE382" s="42"/>
      <c r="DF382" s="43"/>
    </row>
    <row r="383" customFormat="false" ht="8.45" hidden="false" customHeight="true" outlineLevel="0" collapsed="false">
      <c r="A383" s="1" t="s">
        <v>879</v>
      </c>
      <c r="B383" s="55" t="n">
        <v>368</v>
      </c>
      <c r="C383" s="36" t="s">
        <v>880</v>
      </c>
      <c r="D383" s="37" t="n">
        <v>17</v>
      </c>
      <c r="E383" s="36" t="s">
        <v>708</v>
      </c>
      <c r="F383" s="36" t="s">
        <v>761</v>
      </c>
      <c r="G383" s="38" t="n">
        <v>28700</v>
      </c>
      <c r="H383" s="39" t="n">
        <v>0.29</v>
      </c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38" t="n">
        <v>28700</v>
      </c>
      <c r="BR383" s="40" t="n">
        <v>100</v>
      </c>
      <c r="BS383" s="40" t="n">
        <v>100</v>
      </c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0"/>
      <c r="CF383" s="41"/>
      <c r="CG383" s="41"/>
      <c r="CH383" s="40"/>
      <c r="CI383" s="41"/>
      <c r="CJ383" s="41"/>
      <c r="CK383" s="40"/>
      <c r="CL383" s="41"/>
      <c r="CM383" s="41"/>
      <c r="CN383" s="40"/>
      <c r="CO383" s="42"/>
      <c r="CP383" s="42"/>
      <c r="CQ383" s="43"/>
      <c r="CR383" s="44"/>
      <c r="CS383" s="44"/>
      <c r="CT383" s="43"/>
      <c r="CU383" s="44"/>
      <c r="CV383" s="44"/>
      <c r="CW383" s="43"/>
      <c r="CX383" s="42"/>
      <c r="CY383" s="42"/>
      <c r="CZ383" s="44"/>
      <c r="DA383" s="43"/>
      <c r="DB383" s="42"/>
      <c r="DC383" s="42"/>
      <c r="DD383" s="42"/>
      <c r="DE383" s="42"/>
      <c r="DF383" s="43"/>
    </row>
    <row r="384" customFormat="false" ht="8.45" hidden="false" customHeight="true" outlineLevel="0" collapsed="false">
      <c r="A384" s="1" t="s">
        <v>881</v>
      </c>
      <c r="B384" s="55" t="n">
        <v>369</v>
      </c>
      <c r="C384" s="36" t="s">
        <v>882</v>
      </c>
      <c r="D384" s="37" t="n">
        <v>17</v>
      </c>
      <c r="E384" s="36" t="s">
        <v>708</v>
      </c>
      <c r="F384" s="36" t="s">
        <v>761</v>
      </c>
      <c r="G384" s="50" t="n">
        <v>6066.66</v>
      </c>
      <c r="H384" s="39" t="n">
        <v>0.06</v>
      </c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50" t="n">
        <v>6066.66</v>
      </c>
      <c r="BR384" s="40" t="n">
        <v>100</v>
      </c>
      <c r="BS384" s="40" t="n">
        <v>100</v>
      </c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0"/>
      <c r="CF384" s="41"/>
      <c r="CG384" s="41"/>
      <c r="CH384" s="40"/>
      <c r="CI384" s="41"/>
      <c r="CJ384" s="41"/>
      <c r="CK384" s="40"/>
      <c r="CL384" s="41"/>
      <c r="CM384" s="41"/>
      <c r="CN384" s="40"/>
      <c r="CO384" s="42"/>
      <c r="CP384" s="42"/>
      <c r="CQ384" s="43"/>
      <c r="CR384" s="44"/>
      <c r="CS384" s="44"/>
      <c r="CT384" s="43"/>
      <c r="CU384" s="44"/>
      <c r="CV384" s="44"/>
      <c r="CW384" s="43"/>
      <c r="CX384" s="42"/>
      <c r="CY384" s="42"/>
      <c r="CZ384" s="44"/>
      <c r="DA384" s="43"/>
      <c r="DB384" s="42"/>
      <c r="DC384" s="42"/>
      <c r="DD384" s="42"/>
      <c r="DE384" s="42"/>
      <c r="DF384" s="43"/>
    </row>
    <row r="385" customFormat="false" ht="8.45" hidden="false" customHeight="true" outlineLevel="0" collapsed="false">
      <c r="A385" s="1" t="s">
        <v>883</v>
      </c>
      <c r="B385" s="55" t="n">
        <v>370</v>
      </c>
      <c r="C385" s="36" t="s">
        <v>884</v>
      </c>
      <c r="D385" s="37" t="n">
        <v>17</v>
      </c>
      <c r="E385" s="36" t="s">
        <v>708</v>
      </c>
      <c r="F385" s="36" t="s">
        <v>761</v>
      </c>
      <c r="G385" s="50" t="n">
        <v>1491.23</v>
      </c>
      <c r="H385" s="39" t="n">
        <v>0.02</v>
      </c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50" t="n">
        <v>1491.23</v>
      </c>
      <c r="BR385" s="40" t="n">
        <v>100</v>
      </c>
      <c r="BS385" s="40" t="n">
        <v>100</v>
      </c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0"/>
      <c r="CF385" s="41"/>
      <c r="CG385" s="41"/>
      <c r="CH385" s="40"/>
      <c r="CI385" s="41"/>
      <c r="CJ385" s="41"/>
      <c r="CK385" s="40"/>
      <c r="CL385" s="41"/>
      <c r="CM385" s="41"/>
      <c r="CN385" s="40"/>
      <c r="CO385" s="42"/>
      <c r="CP385" s="42"/>
      <c r="CQ385" s="43"/>
      <c r="CR385" s="44"/>
      <c r="CS385" s="44"/>
      <c r="CT385" s="43"/>
      <c r="CU385" s="44"/>
      <c r="CV385" s="44"/>
      <c r="CW385" s="43"/>
      <c r="CX385" s="42"/>
      <c r="CY385" s="42"/>
      <c r="CZ385" s="44"/>
      <c r="DA385" s="43"/>
      <c r="DB385" s="42"/>
      <c r="DC385" s="42"/>
      <c r="DD385" s="42"/>
      <c r="DE385" s="42"/>
      <c r="DF385" s="43"/>
    </row>
    <row r="386" customFormat="false" ht="8.45" hidden="false" customHeight="true" outlineLevel="0" collapsed="false">
      <c r="A386" s="1" t="s">
        <v>885</v>
      </c>
      <c r="B386" s="55" t="n">
        <v>371</v>
      </c>
      <c r="C386" s="36" t="s">
        <v>886</v>
      </c>
      <c r="D386" s="37" t="n">
        <v>23</v>
      </c>
      <c r="E386" s="36" t="s">
        <v>402</v>
      </c>
      <c r="F386" s="36" t="s">
        <v>397</v>
      </c>
      <c r="G386" s="40" t="n">
        <v>265.3</v>
      </c>
      <c r="H386" s="39" t="n">
        <v>0</v>
      </c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0" t="n">
        <v>265.3</v>
      </c>
      <c r="BO386" s="40" t="n">
        <v>100</v>
      </c>
      <c r="BP386" s="40" t="n">
        <v>100</v>
      </c>
      <c r="BQ386" s="41"/>
      <c r="BR386" s="41"/>
      <c r="BS386" s="40" t="n">
        <v>100</v>
      </c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0"/>
      <c r="CF386" s="41"/>
      <c r="CG386" s="41"/>
      <c r="CH386" s="40"/>
      <c r="CI386" s="41"/>
      <c r="CJ386" s="41"/>
      <c r="CK386" s="40"/>
      <c r="CL386" s="41"/>
      <c r="CM386" s="41"/>
      <c r="CN386" s="40"/>
      <c r="CO386" s="42"/>
      <c r="CP386" s="42"/>
      <c r="CQ386" s="43"/>
      <c r="CR386" s="44"/>
      <c r="CS386" s="44"/>
      <c r="CT386" s="43"/>
      <c r="CU386" s="44"/>
      <c r="CV386" s="44"/>
      <c r="CW386" s="43"/>
      <c r="CX386" s="42"/>
      <c r="CY386" s="42"/>
      <c r="CZ386" s="44"/>
      <c r="DA386" s="43"/>
      <c r="DB386" s="42"/>
      <c r="DC386" s="42"/>
      <c r="DD386" s="42"/>
      <c r="DE386" s="42"/>
      <c r="DF386" s="43"/>
    </row>
    <row r="387" customFormat="false" ht="8.45" hidden="false" customHeight="true" outlineLevel="0" collapsed="false">
      <c r="A387" s="1" t="s">
        <v>887</v>
      </c>
      <c r="B387" s="55" t="n">
        <v>372</v>
      </c>
      <c r="C387" s="36" t="s">
        <v>888</v>
      </c>
      <c r="D387" s="37" t="n">
        <v>23</v>
      </c>
      <c r="E387" s="36" t="s">
        <v>402</v>
      </c>
      <c r="F387" s="36" t="s">
        <v>397</v>
      </c>
      <c r="G387" s="40" t="n">
        <v>120.19</v>
      </c>
      <c r="H387" s="39" t="n">
        <v>0</v>
      </c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0" t="n">
        <v>120.19</v>
      </c>
      <c r="BO387" s="40" t="n">
        <v>100</v>
      </c>
      <c r="BP387" s="40" t="n">
        <v>100</v>
      </c>
      <c r="BQ387" s="41"/>
      <c r="BR387" s="41"/>
      <c r="BS387" s="40" t="n">
        <v>100</v>
      </c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0"/>
      <c r="CG387" s="40"/>
      <c r="CH387" s="40"/>
      <c r="CI387" s="41"/>
      <c r="CJ387" s="41"/>
      <c r="CK387" s="40"/>
      <c r="CL387" s="41"/>
      <c r="CM387" s="41"/>
      <c r="CN387" s="40"/>
      <c r="CO387" s="42"/>
      <c r="CP387" s="42"/>
      <c r="CQ387" s="43"/>
      <c r="CR387" s="44"/>
      <c r="CS387" s="44"/>
      <c r="CT387" s="43"/>
      <c r="CU387" s="44"/>
      <c r="CV387" s="44"/>
      <c r="CW387" s="43"/>
      <c r="CX387" s="42"/>
      <c r="CY387" s="42"/>
      <c r="CZ387" s="44"/>
      <c r="DA387" s="43"/>
      <c r="DB387" s="42"/>
      <c r="DC387" s="42"/>
      <c r="DD387" s="42"/>
      <c r="DE387" s="42"/>
      <c r="DF387" s="43"/>
    </row>
    <row r="388" customFormat="false" ht="8.45" hidden="false" customHeight="true" outlineLevel="0" collapsed="false">
      <c r="A388" s="1" t="s">
        <v>889</v>
      </c>
      <c r="B388" s="55" t="n">
        <v>373</v>
      </c>
      <c r="C388" s="36" t="s">
        <v>890</v>
      </c>
      <c r="D388" s="37" t="n">
        <v>17</v>
      </c>
      <c r="E388" s="36" t="s">
        <v>708</v>
      </c>
      <c r="F388" s="36" t="s">
        <v>761</v>
      </c>
      <c r="G388" s="38" t="n">
        <v>22723.2</v>
      </c>
      <c r="H388" s="39" t="n">
        <v>0.23</v>
      </c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38" t="n">
        <v>22723.2</v>
      </c>
      <c r="BR388" s="40" t="n">
        <v>100</v>
      </c>
      <c r="BS388" s="40" t="n">
        <v>100</v>
      </c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0"/>
      <c r="CF388" s="41"/>
      <c r="CG388" s="41"/>
      <c r="CH388" s="40"/>
      <c r="CI388" s="41"/>
      <c r="CJ388" s="41"/>
      <c r="CK388" s="40"/>
      <c r="CL388" s="41"/>
      <c r="CM388" s="41"/>
      <c r="CN388" s="40"/>
      <c r="CO388" s="42"/>
      <c r="CP388" s="42"/>
      <c r="CQ388" s="43"/>
      <c r="CR388" s="44"/>
      <c r="CS388" s="44"/>
      <c r="CT388" s="43"/>
      <c r="CU388" s="44"/>
      <c r="CV388" s="44"/>
      <c r="CW388" s="43"/>
      <c r="CX388" s="42"/>
      <c r="CY388" s="42"/>
      <c r="CZ388" s="44"/>
      <c r="DA388" s="43"/>
      <c r="DB388" s="42"/>
      <c r="DC388" s="42"/>
      <c r="DD388" s="42"/>
      <c r="DE388" s="42"/>
      <c r="DF388" s="43"/>
    </row>
    <row r="389" customFormat="false" ht="8.45" hidden="false" customHeight="true" outlineLevel="0" collapsed="false">
      <c r="A389" s="1" t="s">
        <v>891</v>
      </c>
      <c r="B389" s="55" t="n">
        <v>374</v>
      </c>
      <c r="C389" s="36" t="s">
        <v>892</v>
      </c>
      <c r="D389" s="37" t="n">
        <v>17</v>
      </c>
      <c r="E389" s="36" t="s">
        <v>708</v>
      </c>
      <c r="F389" s="36" t="s">
        <v>761</v>
      </c>
      <c r="G389" s="38" t="n">
        <v>17541.29</v>
      </c>
      <c r="H389" s="39" t="n">
        <v>0.18</v>
      </c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38" t="n">
        <v>17541.29</v>
      </c>
      <c r="BR389" s="40" t="n">
        <v>100</v>
      </c>
      <c r="BS389" s="40" t="n">
        <v>100</v>
      </c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0"/>
      <c r="CF389" s="41"/>
      <c r="CG389" s="41"/>
      <c r="CH389" s="40"/>
      <c r="CI389" s="41"/>
      <c r="CJ389" s="41"/>
      <c r="CK389" s="40"/>
      <c r="CL389" s="41"/>
      <c r="CM389" s="41"/>
      <c r="CN389" s="40"/>
      <c r="CO389" s="42"/>
      <c r="CP389" s="42"/>
      <c r="CQ389" s="43"/>
      <c r="CR389" s="44"/>
      <c r="CS389" s="44"/>
      <c r="CT389" s="43"/>
      <c r="CU389" s="44"/>
      <c r="CV389" s="44"/>
      <c r="CW389" s="43"/>
      <c r="CX389" s="42"/>
      <c r="CY389" s="42"/>
      <c r="CZ389" s="44"/>
      <c r="DA389" s="43"/>
      <c r="DB389" s="42"/>
      <c r="DC389" s="42"/>
      <c r="DD389" s="42"/>
      <c r="DE389" s="42"/>
      <c r="DF389" s="43"/>
    </row>
    <row r="390" customFormat="false" ht="8.45" hidden="false" customHeight="true" outlineLevel="0" collapsed="false">
      <c r="B390" s="70" t="s">
        <v>893</v>
      </c>
      <c r="C390" s="70" t="s">
        <v>894</v>
      </c>
      <c r="D390" s="70"/>
      <c r="E390" s="70"/>
      <c r="F390" s="70"/>
      <c r="G390" s="71" t="n">
        <v>6525736.06</v>
      </c>
      <c r="H390" s="17"/>
      <c r="I390" s="72" t="n">
        <v>455833.52</v>
      </c>
      <c r="J390" s="73" t="n">
        <v>6.99</v>
      </c>
      <c r="K390" s="17"/>
      <c r="L390" s="72" t="n">
        <v>195694.67</v>
      </c>
      <c r="M390" s="73" t="n">
        <v>3</v>
      </c>
      <c r="N390" s="17"/>
      <c r="O390" s="72" t="n">
        <v>187686.38</v>
      </c>
      <c r="P390" s="73" t="n">
        <v>2.88</v>
      </c>
      <c r="Q390" s="17"/>
      <c r="R390" s="72" t="n">
        <v>109476.57</v>
      </c>
      <c r="S390" s="73" t="n">
        <v>1.68</v>
      </c>
      <c r="T390" s="17"/>
      <c r="U390" s="72" t="n">
        <v>221702.16</v>
      </c>
      <c r="V390" s="73" t="n">
        <v>3.4</v>
      </c>
      <c r="W390" s="17"/>
      <c r="X390" s="72" t="n">
        <v>187574.75</v>
      </c>
      <c r="Y390" s="73" t="n">
        <v>2.87</v>
      </c>
      <c r="Z390" s="17"/>
      <c r="AA390" s="72" t="n">
        <v>183147.25</v>
      </c>
      <c r="AB390" s="73" t="n">
        <v>2.81</v>
      </c>
      <c r="AC390" s="17"/>
      <c r="AD390" s="72" t="n">
        <v>317850.74</v>
      </c>
      <c r="AE390" s="73" t="n">
        <v>4.87</v>
      </c>
      <c r="AF390" s="17"/>
      <c r="AG390" s="72" t="n">
        <v>332989.11</v>
      </c>
      <c r="AH390" s="73" t="n">
        <v>5.1</v>
      </c>
      <c r="AI390" s="17"/>
      <c r="AJ390" s="72" t="n">
        <v>240782.79</v>
      </c>
      <c r="AK390" s="73" t="n">
        <v>3.69</v>
      </c>
      <c r="AL390" s="17"/>
      <c r="AM390" s="72" t="n">
        <v>89052.41</v>
      </c>
      <c r="AN390" s="73" t="n">
        <v>1.36</v>
      </c>
      <c r="AO390" s="17"/>
      <c r="AP390" s="72" t="n">
        <v>113457.52</v>
      </c>
      <c r="AQ390" s="73" t="n">
        <v>1.74</v>
      </c>
      <c r="AR390" s="17"/>
      <c r="AS390" s="72" t="n">
        <v>267489</v>
      </c>
      <c r="AT390" s="73" t="n">
        <v>4.1</v>
      </c>
      <c r="AU390" s="17"/>
      <c r="AV390" s="72" t="n">
        <v>257104.58</v>
      </c>
      <c r="AW390" s="73" t="n">
        <v>3.94</v>
      </c>
      <c r="AX390" s="17"/>
      <c r="AY390" s="72" t="n">
        <v>375303.26</v>
      </c>
      <c r="AZ390" s="73" t="n">
        <v>5.75</v>
      </c>
      <c r="BA390" s="17"/>
      <c r="BB390" s="72" t="n">
        <v>747376.23</v>
      </c>
      <c r="BC390" s="73" t="n">
        <v>11.45</v>
      </c>
      <c r="BD390" s="17"/>
      <c r="BE390" s="72" t="n">
        <v>569947.28</v>
      </c>
      <c r="BF390" s="73" t="n">
        <v>8.73</v>
      </c>
      <c r="BG390" s="17"/>
      <c r="BH390" s="72" t="n">
        <v>391258.18</v>
      </c>
      <c r="BI390" s="73" t="n">
        <v>6</v>
      </c>
      <c r="BJ390" s="17"/>
      <c r="BK390" s="72" t="n">
        <v>323090.99</v>
      </c>
      <c r="BL390" s="73" t="n">
        <v>4.95</v>
      </c>
      <c r="BM390" s="17"/>
      <c r="BN390" s="72" t="n">
        <v>588849.75</v>
      </c>
      <c r="BO390" s="74" t="n">
        <v>9.02</v>
      </c>
      <c r="BP390" s="17"/>
      <c r="BQ390" s="72" t="n">
        <v>370068.93</v>
      </c>
      <c r="BR390" s="73" t="n">
        <v>5.67</v>
      </c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41"/>
      <c r="CD390" s="41"/>
      <c r="CE390" s="40"/>
      <c r="CF390" s="41"/>
      <c r="CG390" s="41"/>
      <c r="CH390" s="40"/>
      <c r="CI390" s="41"/>
      <c r="CJ390" s="41"/>
      <c r="CK390" s="40"/>
      <c r="CL390" s="41"/>
      <c r="CM390" s="41"/>
      <c r="CN390" s="40"/>
      <c r="CO390" s="42"/>
      <c r="CP390" s="42"/>
      <c r="CQ390" s="43"/>
      <c r="CR390" s="44"/>
      <c r="CS390" s="44"/>
      <c r="CT390" s="43"/>
      <c r="CU390" s="44"/>
      <c r="CV390" s="44"/>
      <c r="CW390" s="43"/>
      <c r="CX390" s="42"/>
      <c r="CY390" s="42"/>
      <c r="CZ390" s="44"/>
      <c r="DA390" s="43"/>
      <c r="DB390" s="42"/>
      <c r="DC390" s="42"/>
      <c r="DD390" s="42"/>
      <c r="DE390" s="42"/>
      <c r="DF390" s="43"/>
    </row>
    <row r="391" customFormat="false" ht="8.45" hidden="false" customHeight="true" outlineLevel="0" collapsed="false">
      <c r="B391" s="70" t="s">
        <v>895</v>
      </c>
      <c r="C391" s="70" t="s">
        <v>896</v>
      </c>
      <c r="D391" s="70"/>
      <c r="E391" s="70"/>
      <c r="F391" s="70"/>
      <c r="G391" s="70"/>
      <c r="H391" s="70"/>
      <c r="I391" s="72" t="n">
        <v>455833.52</v>
      </c>
      <c r="J391" s="17"/>
      <c r="K391" s="73" t="n">
        <v>6.99</v>
      </c>
      <c r="L391" s="72" t="n">
        <v>651528.19</v>
      </c>
      <c r="M391" s="17"/>
      <c r="N391" s="73" t="n">
        <v>9.98</v>
      </c>
      <c r="O391" s="72" t="n">
        <v>839214.57</v>
      </c>
      <c r="P391" s="17"/>
      <c r="Q391" s="74" t="n">
        <v>12.86</v>
      </c>
      <c r="R391" s="72" t="n">
        <v>948691.14</v>
      </c>
      <c r="S391" s="17"/>
      <c r="T391" s="74" t="n">
        <v>14.54</v>
      </c>
      <c r="U391" s="71" t="n">
        <v>1170393.3</v>
      </c>
      <c r="V391" s="17"/>
      <c r="W391" s="74" t="n">
        <v>17.94</v>
      </c>
      <c r="X391" s="71" t="n">
        <v>1357968.05</v>
      </c>
      <c r="Y391" s="17"/>
      <c r="Z391" s="74" t="n">
        <v>20.81</v>
      </c>
      <c r="AA391" s="71" t="n">
        <v>1541115.31</v>
      </c>
      <c r="AB391" s="17"/>
      <c r="AC391" s="74" t="n">
        <v>23.62</v>
      </c>
      <c r="AD391" s="71" t="n">
        <v>1858966.04</v>
      </c>
      <c r="AE391" s="17"/>
      <c r="AF391" s="74" t="n">
        <v>28.49</v>
      </c>
      <c r="AG391" s="71" t="n">
        <v>2191955.16</v>
      </c>
      <c r="AH391" s="17"/>
      <c r="AI391" s="74" t="n">
        <v>33.59</v>
      </c>
      <c r="AJ391" s="71" t="n">
        <v>2432737.94</v>
      </c>
      <c r="AK391" s="17"/>
      <c r="AL391" s="74" t="n">
        <v>37.28</v>
      </c>
      <c r="AM391" s="71" t="n">
        <v>2521790.35</v>
      </c>
      <c r="AN391" s="17"/>
      <c r="AO391" s="74" t="n">
        <v>38.64</v>
      </c>
      <c r="AP391" s="71" t="n">
        <v>2635247.87</v>
      </c>
      <c r="AQ391" s="17"/>
      <c r="AR391" s="74" t="n">
        <v>40.38</v>
      </c>
      <c r="AS391" s="71" t="n">
        <v>2902736.86</v>
      </c>
      <c r="AT391" s="17"/>
      <c r="AU391" s="74" t="n">
        <v>44.48</v>
      </c>
      <c r="AV391" s="71" t="n">
        <v>3159841.44</v>
      </c>
      <c r="AW391" s="17"/>
      <c r="AX391" s="74" t="n">
        <v>48.42</v>
      </c>
      <c r="AY391" s="71" t="n">
        <v>3535144.7</v>
      </c>
      <c r="AZ391" s="17"/>
      <c r="BA391" s="74" t="n">
        <v>54.17</v>
      </c>
      <c r="BB391" s="71" t="n">
        <v>4282520.93</v>
      </c>
      <c r="BC391" s="17"/>
      <c r="BD391" s="74" t="n">
        <v>65.63</v>
      </c>
      <c r="BE391" s="71" t="n">
        <v>4852468.21</v>
      </c>
      <c r="BF391" s="17"/>
      <c r="BG391" s="74" t="n">
        <v>74.36</v>
      </c>
      <c r="BH391" s="71" t="n">
        <v>5243726.4</v>
      </c>
      <c r="BI391" s="17"/>
      <c r="BJ391" s="74" t="n">
        <v>80.35</v>
      </c>
      <c r="BK391" s="71" t="n">
        <v>5566817.39</v>
      </c>
      <c r="BL391" s="17"/>
      <c r="BM391" s="74" t="n">
        <v>85.31</v>
      </c>
      <c r="BN391" s="71" t="n">
        <v>6155667.13</v>
      </c>
      <c r="BO391" s="17"/>
      <c r="BP391" s="74" t="n">
        <v>94.33</v>
      </c>
      <c r="BQ391" s="71" t="n">
        <v>6525736.06</v>
      </c>
      <c r="BR391" s="17"/>
      <c r="BS391" s="75" t="n">
        <v>100</v>
      </c>
      <c r="BT391" s="17"/>
      <c r="BU391" s="17"/>
      <c r="BV391" s="17"/>
      <c r="BW391" s="17"/>
      <c r="BX391" s="17"/>
      <c r="BY391" s="17"/>
      <c r="BZ391" s="17"/>
      <c r="CA391" s="17"/>
      <c r="CB391" s="17"/>
      <c r="CC391" s="50"/>
      <c r="CD391" s="40"/>
      <c r="CE391" s="40"/>
      <c r="CF391" s="41"/>
      <c r="CG391" s="41"/>
      <c r="CH391" s="40"/>
      <c r="CI391" s="41"/>
      <c r="CJ391" s="41"/>
      <c r="CK391" s="40"/>
      <c r="CL391" s="41"/>
      <c r="CM391" s="41"/>
      <c r="CN391" s="40"/>
      <c r="CO391" s="42"/>
      <c r="CP391" s="42"/>
      <c r="CQ391" s="43"/>
      <c r="CR391" s="44"/>
      <c r="CS391" s="44"/>
      <c r="CT391" s="43"/>
      <c r="CU391" s="44"/>
      <c r="CV391" s="44"/>
      <c r="CW391" s="43"/>
      <c r="CX391" s="42"/>
      <c r="CY391" s="42"/>
      <c r="CZ391" s="44"/>
      <c r="DA391" s="43"/>
      <c r="DB391" s="42"/>
      <c r="DC391" s="42"/>
      <c r="DD391" s="42"/>
      <c r="DE391" s="42"/>
      <c r="DF391" s="43"/>
    </row>
    <row r="392" customFormat="false" ht="8.45" hidden="false" customHeight="true" outlineLevel="0" collapsed="false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41"/>
      <c r="CD392" s="41"/>
      <c r="CE392" s="41"/>
      <c r="CF392" s="50"/>
      <c r="CG392" s="40"/>
      <c r="CH392" s="40"/>
      <c r="CI392" s="41"/>
      <c r="CJ392" s="41"/>
      <c r="CK392" s="40"/>
      <c r="CL392" s="41"/>
      <c r="CM392" s="41"/>
      <c r="CN392" s="40"/>
      <c r="CO392" s="29"/>
      <c r="CP392" s="13"/>
      <c r="CQ392" s="30"/>
      <c r="CR392" s="31"/>
      <c r="CS392" s="32"/>
      <c r="CT392" s="30"/>
      <c r="CU392" s="31"/>
      <c r="CV392" s="30"/>
      <c r="CW392" s="30"/>
      <c r="CX392" s="33"/>
      <c r="CY392" s="13"/>
      <c r="CZ392" s="32"/>
      <c r="DA392" s="30"/>
      <c r="DB392" s="53"/>
      <c r="DC392" s="13"/>
      <c r="DD392" s="29"/>
      <c r="DE392" s="13"/>
      <c r="DF392" s="34"/>
    </row>
    <row r="393" customFormat="false" ht="8.45" hidden="false" customHeight="true" outlineLevel="0" collapsed="false">
      <c r="A393" s="1" t="s">
        <v>41</v>
      </c>
      <c r="B393" s="20" t="n">
        <v>1</v>
      </c>
      <c r="C393" s="21" t="s">
        <v>897</v>
      </c>
      <c r="D393" s="22" t="n">
        <v>447</v>
      </c>
      <c r="E393" s="21" t="s">
        <v>73</v>
      </c>
      <c r="F393" s="21" t="s">
        <v>461</v>
      </c>
      <c r="G393" s="23" t="n">
        <v>150598.9</v>
      </c>
      <c r="H393" s="24" t="n">
        <v>1.53</v>
      </c>
      <c r="I393" s="27" t="n">
        <v>8865.64</v>
      </c>
      <c r="J393" s="24" t="n">
        <v>5.89</v>
      </c>
      <c r="K393" s="24" t="n">
        <v>5.89</v>
      </c>
      <c r="L393" s="27" t="n">
        <v>6465.64</v>
      </c>
      <c r="M393" s="24" t="n">
        <v>4.29</v>
      </c>
      <c r="N393" s="25" t="n">
        <v>10.18</v>
      </c>
      <c r="O393" s="27" t="n">
        <v>6465.64</v>
      </c>
      <c r="P393" s="24" t="n">
        <v>4.29</v>
      </c>
      <c r="Q393" s="25" t="n">
        <v>14.47</v>
      </c>
      <c r="R393" s="27" t="n">
        <v>5467.64</v>
      </c>
      <c r="S393" s="24" t="n">
        <v>3.63</v>
      </c>
      <c r="T393" s="25" t="n">
        <v>18.1</v>
      </c>
      <c r="U393" s="27" t="n">
        <v>5467.64</v>
      </c>
      <c r="V393" s="24" t="n">
        <v>3.63</v>
      </c>
      <c r="W393" s="25" t="n">
        <v>21.73</v>
      </c>
      <c r="X393" s="27" t="n">
        <v>5467.64</v>
      </c>
      <c r="Y393" s="24" t="n">
        <v>3.63</v>
      </c>
      <c r="Z393" s="25" t="n">
        <v>25.37</v>
      </c>
      <c r="AA393" s="27" t="n">
        <v>5467.64</v>
      </c>
      <c r="AB393" s="24" t="n">
        <v>3.63</v>
      </c>
      <c r="AC393" s="25" t="n">
        <v>29</v>
      </c>
      <c r="AD393" s="27" t="n">
        <v>5467.64</v>
      </c>
      <c r="AE393" s="24" t="n">
        <v>3.63</v>
      </c>
      <c r="AF393" s="25" t="n">
        <v>32.63</v>
      </c>
      <c r="AG393" s="27" t="n">
        <v>5467.64</v>
      </c>
      <c r="AH393" s="24" t="n">
        <v>3.63</v>
      </c>
      <c r="AI393" s="25" t="n">
        <v>36.26</v>
      </c>
      <c r="AJ393" s="27" t="n">
        <v>5467.64</v>
      </c>
      <c r="AK393" s="24" t="n">
        <v>3.63</v>
      </c>
      <c r="AL393" s="25" t="n">
        <v>39.89</v>
      </c>
      <c r="AM393" s="27" t="n">
        <v>5467.64</v>
      </c>
      <c r="AN393" s="24" t="n">
        <v>3.63</v>
      </c>
      <c r="AO393" s="25" t="n">
        <v>43.52</v>
      </c>
      <c r="AP393" s="27" t="n">
        <v>5467.64</v>
      </c>
      <c r="AQ393" s="24" t="n">
        <v>3.63</v>
      </c>
      <c r="AR393" s="25" t="n">
        <v>47.15</v>
      </c>
      <c r="AS393" s="27" t="n">
        <v>5467.64</v>
      </c>
      <c r="AT393" s="24" t="n">
        <v>3.63</v>
      </c>
      <c r="AU393" s="25" t="n">
        <v>50.78</v>
      </c>
      <c r="AV393" s="27" t="n">
        <v>5467.64</v>
      </c>
      <c r="AW393" s="24" t="n">
        <v>3.63</v>
      </c>
      <c r="AX393" s="25" t="n">
        <v>54.41</v>
      </c>
      <c r="AY393" s="27" t="n">
        <v>5467.64</v>
      </c>
      <c r="AZ393" s="24" t="n">
        <v>3.63</v>
      </c>
      <c r="BA393" s="25" t="n">
        <v>58.04</v>
      </c>
      <c r="BB393" s="27" t="n">
        <v>5467.64</v>
      </c>
      <c r="BC393" s="24" t="n">
        <v>3.63</v>
      </c>
      <c r="BD393" s="25" t="n">
        <v>61.67</v>
      </c>
      <c r="BE393" s="27" t="n">
        <v>5467.64</v>
      </c>
      <c r="BF393" s="24" t="n">
        <v>3.63</v>
      </c>
      <c r="BG393" s="25" t="n">
        <v>65.3</v>
      </c>
      <c r="BH393" s="27" t="n">
        <v>5467.64</v>
      </c>
      <c r="BI393" s="24" t="n">
        <v>3.63</v>
      </c>
      <c r="BJ393" s="25" t="n">
        <v>68.93</v>
      </c>
      <c r="BK393" s="27" t="n">
        <v>5467.64</v>
      </c>
      <c r="BL393" s="24" t="n">
        <v>3.63</v>
      </c>
      <c r="BM393" s="25" t="n">
        <v>72.56</v>
      </c>
      <c r="BN393" s="27" t="n">
        <v>5467.64</v>
      </c>
      <c r="BO393" s="24" t="n">
        <v>3.63</v>
      </c>
      <c r="BP393" s="25" t="n">
        <v>76.19</v>
      </c>
      <c r="BQ393" s="26" t="n">
        <v>35852.17</v>
      </c>
      <c r="BR393" s="25" t="n">
        <v>23.81</v>
      </c>
      <c r="BS393" s="28" t="n">
        <v>100</v>
      </c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25"/>
      <c r="CF393" s="27"/>
      <c r="CG393" s="24"/>
      <c r="CH393" s="28"/>
      <c r="CI393" s="18"/>
      <c r="CJ393" s="18"/>
      <c r="CK393" s="28"/>
      <c r="CL393" s="18"/>
      <c r="CM393" s="18"/>
      <c r="CN393" s="28"/>
      <c r="CO393" s="42"/>
      <c r="CP393" s="42"/>
      <c r="CQ393" s="43"/>
      <c r="CR393" s="44"/>
      <c r="CS393" s="44"/>
      <c r="CT393" s="43"/>
      <c r="CU393" s="44"/>
      <c r="CV393" s="44"/>
      <c r="CW393" s="43"/>
      <c r="CX393" s="42"/>
      <c r="CY393" s="42"/>
      <c r="CZ393" s="44"/>
      <c r="DA393" s="43"/>
      <c r="DB393" s="42"/>
      <c r="DC393" s="42"/>
      <c r="DD393" s="42"/>
      <c r="DE393" s="42"/>
      <c r="DF393" s="43"/>
    </row>
    <row r="394" customFormat="false" ht="8.45" hidden="false" customHeight="true" outlineLevel="0" collapsed="false">
      <c r="A394" s="1" t="s">
        <v>45</v>
      </c>
      <c r="B394" s="35" t="n">
        <v>2</v>
      </c>
      <c r="C394" s="36" t="s">
        <v>898</v>
      </c>
      <c r="D394" s="55" t="n">
        <v>447</v>
      </c>
      <c r="E394" s="36" t="s">
        <v>73</v>
      </c>
      <c r="F394" s="36" t="s">
        <v>461</v>
      </c>
      <c r="G394" s="40" t="n">
        <v>900</v>
      </c>
      <c r="H394" s="39" t="n">
        <v>0.01</v>
      </c>
      <c r="I394" s="45" t="n">
        <v>42.84</v>
      </c>
      <c r="J394" s="39" t="n">
        <v>4.76</v>
      </c>
      <c r="K394" s="39" t="n">
        <v>4.76</v>
      </c>
      <c r="L394" s="45" t="n">
        <v>42.84</v>
      </c>
      <c r="M394" s="39" t="n">
        <v>4.76</v>
      </c>
      <c r="N394" s="39" t="n">
        <v>9.52</v>
      </c>
      <c r="O394" s="45" t="n">
        <v>42.84</v>
      </c>
      <c r="P394" s="39" t="n">
        <v>4.76</v>
      </c>
      <c r="Q394" s="45" t="n">
        <v>14.28</v>
      </c>
      <c r="R394" s="45" t="n">
        <v>42.84</v>
      </c>
      <c r="S394" s="39" t="n">
        <v>4.76</v>
      </c>
      <c r="T394" s="45" t="n">
        <v>19.04</v>
      </c>
      <c r="U394" s="45" t="n">
        <v>42.84</v>
      </c>
      <c r="V394" s="39" t="n">
        <v>4.76</v>
      </c>
      <c r="W394" s="45" t="n">
        <v>23.8</v>
      </c>
      <c r="X394" s="45" t="n">
        <v>42.84</v>
      </c>
      <c r="Y394" s="39" t="n">
        <v>4.76</v>
      </c>
      <c r="Z394" s="45" t="n">
        <v>28.56</v>
      </c>
      <c r="AA394" s="45" t="n">
        <v>42.84</v>
      </c>
      <c r="AB394" s="39" t="n">
        <v>4.76</v>
      </c>
      <c r="AC394" s="45" t="n">
        <v>33.32</v>
      </c>
      <c r="AD394" s="45" t="n">
        <v>42.84</v>
      </c>
      <c r="AE394" s="39" t="n">
        <v>4.76</v>
      </c>
      <c r="AF394" s="45" t="n">
        <v>38.08</v>
      </c>
      <c r="AG394" s="45" t="n">
        <v>42.84</v>
      </c>
      <c r="AH394" s="39" t="n">
        <v>4.76</v>
      </c>
      <c r="AI394" s="45" t="n">
        <v>42.84</v>
      </c>
      <c r="AJ394" s="45" t="n">
        <v>42.84</v>
      </c>
      <c r="AK394" s="39" t="n">
        <v>4.76</v>
      </c>
      <c r="AL394" s="45" t="n">
        <v>47.6</v>
      </c>
      <c r="AM394" s="45" t="n">
        <v>42.84</v>
      </c>
      <c r="AN394" s="39" t="n">
        <v>4.76</v>
      </c>
      <c r="AO394" s="45" t="n">
        <v>52.36</v>
      </c>
      <c r="AP394" s="45" t="n">
        <v>42.84</v>
      </c>
      <c r="AQ394" s="39" t="n">
        <v>4.76</v>
      </c>
      <c r="AR394" s="45" t="n">
        <v>57.12</v>
      </c>
      <c r="AS394" s="45" t="n">
        <v>42.84</v>
      </c>
      <c r="AT394" s="39" t="n">
        <v>4.76</v>
      </c>
      <c r="AU394" s="45" t="n">
        <v>61.88</v>
      </c>
      <c r="AV394" s="45" t="n">
        <v>42.84</v>
      </c>
      <c r="AW394" s="39" t="n">
        <v>4.76</v>
      </c>
      <c r="AX394" s="45" t="n">
        <v>66.64</v>
      </c>
      <c r="AY394" s="45" t="n">
        <v>42.84</v>
      </c>
      <c r="AZ394" s="39" t="n">
        <v>4.76</v>
      </c>
      <c r="BA394" s="45" t="n">
        <v>71.4</v>
      </c>
      <c r="BB394" s="45" t="n">
        <v>42.84</v>
      </c>
      <c r="BC394" s="39" t="n">
        <v>4.76</v>
      </c>
      <c r="BD394" s="45" t="n">
        <v>76.16</v>
      </c>
      <c r="BE394" s="45" t="n">
        <v>42.84</v>
      </c>
      <c r="BF394" s="39" t="n">
        <v>4.76</v>
      </c>
      <c r="BG394" s="45" t="n">
        <v>80.92</v>
      </c>
      <c r="BH394" s="45" t="n">
        <v>42.84</v>
      </c>
      <c r="BI394" s="39" t="n">
        <v>4.76</v>
      </c>
      <c r="BJ394" s="45" t="n">
        <v>85.68</v>
      </c>
      <c r="BK394" s="45" t="n">
        <v>42.84</v>
      </c>
      <c r="BL394" s="39" t="n">
        <v>4.76</v>
      </c>
      <c r="BM394" s="45" t="n">
        <v>90.44</v>
      </c>
      <c r="BN394" s="45" t="n">
        <v>42.84</v>
      </c>
      <c r="BO394" s="39" t="n">
        <v>4.76</v>
      </c>
      <c r="BP394" s="45" t="n">
        <v>95.2</v>
      </c>
      <c r="BQ394" s="45" t="n">
        <v>43.2</v>
      </c>
      <c r="BR394" s="39" t="n">
        <v>4.8</v>
      </c>
      <c r="BS394" s="40" t="n">
        <v>100</v>
      </c>
      <c r="BT394" s="41"/>
      <c r="BU394" s="41"/>
      <c r="BV394" s="41"/>
      <c r="BW394" s="41"/>
      <c r="BX394" s="41"/>
      <c r="BY394" s="41"/>
      <c r="BZ394" s="41"/>
      <c r="CA394" s="41"/>
      <c r="CB394" s="41"/>
      <c r="CC394" s="18"/>
      <c r="CD394" s="18"/>
      <c r="CE394" s="25"/>
      <c r="CF394" s="27"/>
      <c r="CG394" s="24"/>
      <c r="CH394" s="28"/>
      <c r="CI394" s="18"/>
      <c r="CJ394" s="18"/>
      <c r="CK394" s="28"/>
      <c r="CL394" s="18"/>
      <c r="CM394" s="18"/>
      <c r="CN394" s="28"/>
      <c r="CO394" s="42"/>
      <c r="CP394" s="42"/>
      <c r="CQ394" s="43"/>
      <c r="CR394" s="44"/>
      <c r="CS394" s="44"/>
      <c r="CT394" s="43"/>
      <c r="CU394" s="44"/>
      <c r="CV394" s="44"/>
      <c r="CW394" s="43"/>
      <c r="CX394" s="42"/>
      <c r="CY394" s="42"/>
      <c r="CZ394" s="44"/>
      <c r="DA394" s="43"/>
      <c r="DB394" s="42"/>
      <c r="DC394" s="42"/>
      <c r="DD394" s="42"/>
      <c r="DE394" s="42"/>
      <c r="DF394" s="43"/>
    </row>
    <row r="395" customFormat="false" ht="8.45" hidden="false" customHeight="true" outlineLevel="0" collapsed="false">
      <c r="A395" s="1" t="s">
        <v>48</v>
      </c>
      <c r="B395" s="35" t="n">
        <v>3</v>
      </c>
      <c r="C395" s="36" t="s">
        <v>899</v>
      </c>
      <c r="D395" s="37" t="n">
        <v>22</v>
      </c>
      <c r="E395" s="36" t="s">
        <v>708</v>
      </c>
      <c r="F395" s="36" t="s">
        <v>461</v>
      </c>
      <c r="G395" s="38" t="n">
        <v>25348.97</v>
      </c>
      <c r="H395" s="39" t="n">
        <v>0.26</v>
      </c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38" t="n">
        <v>25348.97</v>
      </c>
      <c r="BR395" s="40" t="n">
        <v>100</v>
      </c>
      <c r="BS395" s="40" t="n">
        <v>100</v>
      </c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0"/>
      <c r="CF395" s="41"/>
      <c r="CG395" s="41"/>
      <c r="CH395" s="40"/>
      <c r="CI395" s="41"/>
      <c r="CJ395" s="41"/>
      <c r="CK395" s="40"/>
      <c r="CL395" s="41"/>
      <c r="CM395" s="41"/>
      <c r="CN395" s="40"/>
      <c r="CO395" s="42"/>
      <c r="CP395" s="42"/>
      <c r="CQ395" s="43"/>
      <c r="CR395" s="44"/>
      <c r="CS395" s="44"/>
      <c r="CT395" s="43"/>
      <c r="CU395" s="44"/>
      <c r="CV395" s="44"/>
      <c r="CW395" s="43"/>
      <c r="CX395" s="42"/>
      <c r="CY395" s="42"/>
      <c r="CZ395" s="44"/>
      <c r="DA395" s="43"/>
      <c r="DB395" s="42"/>
      <c r="DC395" s="42"/>
      <c r="DD395" s="42"/>
      <c r="DE395" s="42"/>
      <c r="DF395" s="43"/>
    </row>
    <row r="396" customFormat="false" ht="8.45" hidden="false" customHeight="true" outlineLevel="0" collapsed="false">
      <c r="A396" s="1" t="s">
        <v>50</v>
      </c>
      <c r="B396" s="35" t="n">
        <v>4</v>
      </c>
      <c r="C396" s="36" t="s">
        <v>900</v>
      </c>
      <c r="D396" s="37" t="n">
        <v>22</v>
      </c>
      <c r="E396" s="36" t="s">
        <v>708</v>
      </c>
      <c r="F396" s="36" t="s">
        <v>461</v>
      </c>
      <c r="G396" s="39" t="n">
        <v>0</v>
      </c>
      <c r="H396" s="39" t="n">
        <v>0</v>
      </c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0" t="n">
        <v>100</v>
      </c>
      <c r="BS396" s="40" t="n">
        <v>100</v>
      </c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0"/>
      <c r="CF396" s="41"/>
      <c r="CG396" s="41"/>
      <c r="CH396" s="40"/>
      <c r="CI396" s="41"/>
      <c r="CJ396" s="41"/>
      <c r="CK396" s="40"/>
      <c r="CL396" s="41"/>
      <c r="CM396" s="41"/>
      <c r="CN396" s="40"/>
      <c r="CO396" s="42"/>
      <c r="CP396" s="42"/>
      <c r="CQ396" s="43"/>
      <c r="CR396" s="44"/>
      <c r="CS396" s="44"/>
      <c r="CT396" s="43"/>
      <c r="CU396" s="44"/>
      <c r="CV396" s="44"/>
      <c r="CW396" s="43"/>
      <c r="CX396" s="42"/>
      <c r="CY396" s="42"/>
      <c r="CZ396" s="44"/>
      <c r="DA396" s="43"/>
      <c r="DB396" s="42"/>
      <c r="DC396" s="42"/>
      <c r="DD396" s="42"/>
      <c r="DE396" s="42"/>
      <c r="DF396" s="43"/>
    </row>
    <row r="397" customFormat="false" ht="8.45" hidden="false" customHeight="true" outlineLevel="0" collapsed="false">
      <c r="A397" s="1" t="s">
        <v>52</v>
      </c>
      <c r="B397" s="35" t="n">
        <v>5</v>
      </c>
      <c r="C397" s="36" t="s">
        <v>901</v>
      </c>
      <c r="D397" s="55" t="n">
        <v>447</v>
      </c>
      <c r="E397" s="36" t="s">
        <v>73</v>
      </c>
      <c r="F397" s="36" t="s">
        <v>461</v>
      </c>
      <c r="G397" s="38" t="n">
        <v>24950</v>
      </c>
      <c r="H397" s="39" t="n">
        <v>0.25</v>
      </c>
      <c r="I397" s="50" t="n">
        <v>1996</v>
      </c>
      <c r="J397" s="39" t="n">
        <v>8</v>
      </c>
      <c r="K397" s="39" t="n">
        <v>8</v>
      </c>
      <c r="L397" s="50" t="n">
        <v>1996</v>
      </c>
      <c r="M397" s="39" t="n">
        <v>8</v>
      </c>
      <c r="N397" s="45" t="n">
        <v>16</v>
      </c>
      <c r="O397" s="50" t="n">
        <v>1996</v>
      </c>
      <c r="P397" s="39" t="n">
        <v>8</v>
      </c>
      <c r="Q397" s="45" t="n">
        <v>24</v>
      </c>
      <c r="R397" s="40" t="n">
        <v>998</v>
      </c>
      <c r="S397" s="39" t="n">
        <v>4</v>
      </c>
      <c r="T397" s="45" t="n">
        <v>28</v>
      </c>
      <c r="U397" s="40" t="n">
        <v>998</v>
      </c>
      <c r="V397" s="39" t="n">
        <v>4</v>
      </c>
      <c r="W397" s="45" t="n">
        <v>32</v>
      </c>
      <c r="X397" s="40" t="n">
        <v>998</v>
      </c>
      <c r="Y397" s="39" t="n">
        <v>4</v>
      </c>
      <c r="Z397" s="45" t="n">
        <v>36</v>
      </c>
      <c r="AA397" s="40" t="n">
        <v>998</v>
      </c>
      <c r="AB397" s="39" t="n">
        <v>4</v>
      </c>
      <c r="AC397" s="45" t="n">
        <v>40</v>
      </c>
      <c r="AD397" s="40" t="n">
        <v>998</v>
      </c>
      <c r="AE397" s="39" t="n">
        <v>4</v>
      </c>
      <c r="AF397" s="45" t="n">
        <v>44</v>
      </c>
      <c r="AG397" s="40" t="n">
        <v>998</v>
      </c>
      <c r="AH397" s="39" t="n">
        <v>4</v>
      </c>
      <c r="AI397" s="45" t="n">
        <v>48</v>
      </c>
      <c r="AJ397" s="40" t="n">
        <v>998</v>
      </c>
      <c r="AK397" s="39" t="n">
        <v>4</v>
      </c>
      <c r="AL397" s="45" t="n">
        <v>52</v>
      </c>
      <c r="AM397" s="40" t="n">
        <v>998</v>
      </c>
      <c r="AN397" s="39" t="n">
        <v>4</v>
      </c>
      <c r="AO397" s="45" t="n">
        <v>56</v>
      </c>
      <c r="AP397" s="40" t="n">
        <v>998</v>
      </c>
      <c r="AQ397" s="39" t="n">
        <v>4</v>
      </c>
      <c r="AR397" s="45" t="n">
        <v>60</v>
      </c>
      <c r="AS397" s="40" t="n">
        <v>998</v>
      </c>
      <c r="AT397" s="39" t="n">
        <v>4</v>
      </c>
      <c r="AU397" s="45" t="n">
        <v>64</v>
      </c>
      <c r="AV397" s="40" t="n">
        <v>998</v>
      </c>
      <c r="AW397" s="39" t="n">
        <v>4</v>
      </c>
      <c r="AX397" s="45" t="n">
        <v>68</v>
      </c>
      <c r="AY397" s="40" t="n">
        <v>998</v>
      </c>
      <c r="AZ397" s="39" t="n">
        <v>4</v>
      </c>
      <c r="BA397" s="45" t="n">
        <v>72</v>
      </c>
      <c r="BB397" s="40" t="n">
        <v>998</v>
      </c>
      <c r="BC397" s="39" t="n">
        <v>4</v>
      </c>
      <c r="BD397" s="45" t="n">
        <v>76</v>
      </c>
      <c r="BE397" s="40" t="n">
        <v>998</v>
      </c>
      <c r="BF397" s="39" t="n">
        <v>4</v>
      </c>
      <c r="BG397" s="45" t="n">
        <v>80</v>
      </c>
      <c r="BH397" s="40" t="n">
        <v>998</v>
      </c>
      <c r="BI397" s="39" t="n">
        <v>4</v>
      </c>
      <c r="BJ397" s="45" t="n">
        <v>84</v>
      </c>
      <c r="BK397" s="40" t="n">
        <v>998</v>
      </c>
      <c r="BL397" s="39" t="n">
        <v>4</v>
      </c>
      <c r="BM397" s="45" t="n">
        <v>88</v>
      </c>
      <c r="BN397" s="40" t="n">
        <v>998</v>
      </c>
      <c r="BO397" s="39" t="n">
        <v>4</v>
      </c>
      <c r="BP397" s="45" t="n">
        <v>92</v>
      </c>
      <c r="BQ397" s="50" t="n">
        <v>1996</v>
      </c>
      <c r="BR397" s="39" t="n">
        <v>8</v>
      </c>
      <c r="BS397" s="40" t="n">
        <v>100</v>
      </c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0"/>
      <c r="CF397" s="41"/>
      <c r="CG397" s="41"/>
      <c r="CH397" s="40"/>
      <c r="CI397" s="41"/>
      <c r="CJ397" s="41"/>
      <c r="CK397" s="40"/>
      <c r="CL397" s="41"/>
      <c r="CM397" s="41"/>
      <c r="CN397" s="40"/>
      <c r="CO397" s="42"/>
      <c r="CP397" s="42"/>
      <c r="CQ397" s="43"/>
      <c r="CR397" s="44"/>
      <c r="CS397" s="44"/>
      <c r="CT397" s="43"/>
      <c r="CU397" s="44"/>
      <c r="CV397" s="44"/>
      <c r="CW397" s="43"/>
      <c r="CX397" s="42"/>
      <c r="CY397" s="42"/>
      <c r="CZ397" s="44"/>
      <c r="DA397" s="43"/>
      <c r="DB397" s="42"/>
      <c r="DC397" s="42"/>
      <c r="DD397" s="42"/>
      <c r="DE397" s="42"/>
      <c r="DF397" s="43"/>
    </row>
    <row r="398" customFormat="false" ht="8.45" hidden="false" customHeight="true" outlineLevel="0" collapsed="false">
      <c r="A398" s="1" t="s">
        <v>54</v>
      </c>
      <c r="B398" s="35" t="n">
        <v>6</v>
      </c>
      <c r="C398" s="36" t="s">
        <v>902</v>
      </c>
      <c r="D398" s="55" t="n">
        <v>447</v>
      </c>
      <c r="E398" s="36" t="s">
        <v>73</v>
      </c>
      <c r="F398" s="36" t="s">
        <v>461</v>
      </c>
      <c r="G398" s="50" t="n">
        <v>4500</v>
      </c>
      <c r="H398" s="39" t="n">
        <v>0.05</v>
      </c>
      <c r="I398" s="40" t="n">
        <v>214.2</v>
      </c>
      <c r="J398" s="39" t="n">
        <v>4.76</v>
      </c>
      <c r="K398" s="39" t="n">
        <v>4.76</v>
      </c>
      <c r="L398" s="40" t="n">
        <v>214.2</v>
      </c>
      <c r="M398" s="39" t="n">
        <v>4.76</v>
      </c>
      <c r="N398" s="39" t="n">
        <v>9.52</v>
      </c>
      <c r="O398" s="40" t="n">
        <v>214.2</v>
      </c>
      <c r="P398" s="39" t="n">
        <v>4.76</v>
      </c>
      <c r="Q398" s="45" t="n">
        <v>14.28</v>
      </c>
      <c r="R398" s="40" t="n">
        <v>214.2</v>
      </c>
      <c r="S398" s="39" t="n">
        <v>4.76</v>
      </c>
      <c r="T398" s="45" t="n">
        <v>19.04</v>
      </c>
      <c r="U398" s="40" t="n">
        <v>214.2</v>
      </c>
      <c r="V398" s="39" t="n">
        <v>4.76</v>
      </c>
      <c r="W398" s="45" t="n">
        <v>23.8</v>
      </c>
      <c r="X398" s="40" t="n">
        <v>214.2</v>
      </c>
      <c r="Y398" s="39" t="n">
        <v>4.76</v>
      </c>
      <c r="Z398" s="45" t="n">
        <v>28.56</v>
      </c>
      <c r="AA398" s="40" t="n">
        <v>214.2</v>
      </c>
      <c r="AB398" s="39" t="n">
        <v>4.76</v>
      </c>
      <c r="AC398" s="45" t="n">
        <v>33.32</v>
      </c>
      <c r="AD398" s="40" t="n">
        <v>214.2</v>
      </c>
      <c r="AE398" s="39" t="n">
        <v>4.76</v>
      </c>
      <c r="AF398" s="45" t="n">
        <v>38.08</v>
      </c>
      <c r="AG398" s="40" t="n">
        <v>214.2</v>
      </c>
      <c r="AH398" s="39" t="n">
        <v>4.76</v>
      </c>
      <c r="AI398" s="45" t="n">
        <v>42.84</v>
      </c>
      <c r="AJ398" s="40" t="n">
        <v>214.2</v>
      </c>
      <c r="AK398" s="39" t="n">
        <v>4.76</v>
      </c>
      <c r="AL398" s="45" t="n">
        <v>47.6</v>
      </c>
      <c r="AM398" s="40" t="n">
        <v>214.2</v>
      </c>
      <c r="AN398" s="39" t="n">
        <v>4.76</v>
      </c>
      <c r="AO398" s="45" t="n">
        <v>52.36</v>
      </c>
      <c r="AP398" s="40" t="n">
        <v>214.2</v>
      </c>
      <c r="AQ398" s="39" t="n">
        <v>4.76</v>
      </c>
      <c r="AR398" s="45" t="n">
        <v>57.12</v>
      </c>
      <c r="AS398" s="40" t="n">
        <v>214.2</v>
      </c>
      <c r="AT398" s="39" t="n">
        <v>4.76</v>
      </c>
      <c r="AU398" s="45" t="n">
        <v>61.88</v>
      </c>
      <c r="AV398" s="40" t="n">
        <v>214.2</v>
      </c>
      <c r="AW398" s="39" t="n">
        <v>4.76</v>
      </c>
      <c r="AX398" s="45" t="n">
        <v>66.64</v>
      </c>
      <c r="AY398" s="40" t="n">
        <v>214.2</v>
      </c>
      <c r="AZ398" s="39" t="n">
        <v>4.76</v>
      </c>
      <c r="BA398" s="45" t="n">
        <v>71.4</v>
      </c>
      <c r="BB398" s="40" t="n">
        <v>214.2</v>
      </c>
      <c r="BC398" s="39" t="n">
        <v>4.76</v>
      </c>
      <c r="BD398" s="45" t="n">
        <v>76.16</v>
      </c>
      <c r="BE398" s="40" t="n">
        <v>214.2</v>
      </c>
      <c r="BF398" s="39" t="n">
        <v>4.76</v>
      </c>
      <c r="BG398" s="45" t="n">
        <v>80.92</v>
      </c>
      <c r="BH398" s="40" t="n">
        <v>214.2</v>
      </c>
      <c r="BI398" s="39" t="n">
        <v>4.76</v>
      </c>
      <c r="BJ398" s="45" t="n">
        <v>85.68</v>
      </c>
      <c r="BK398" s="40" t="n">
        <v>214.2</v>
      </c>
      <c r="BL398" s="39" t="n">
        <v>4.76</v>
      </c>
      <c r="BM398" s="45" t="n">
        <v>90.44</v>
      </c>
      <c r="BN398" s="40" t="n">
        <v>214.2</v>
      </c>
      <c r="BO398" s="39" t="n">
        <v>4.76</v>
      </c>
      <c r="BP398" s="45" t="n">
        <v>95.2</v>
      </c>
      <c r="BQ398" s="40" t="n">
        <v>216</v>
      </c>
      <c r="BR398" s="39" t="n">
        <v>4.8</v>
      </c>
      <c r="BS398" s="40" t="n">
        <v>100</v>
      </c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0"/>
      <c r="CF398" s="41"/>
      <c r="CG398" s="41"/>
      <c r="CH398" s="40"/>
      <c r="CI398" s="41"/>
      <c r="CJ398" s="41"/>
      <c r="CK398" s="40"/>
      <c r="CL398" s="41"/>
      <c r="CM398" s="41"/>
      <c r="CN398" s="40"/>
      <c r="CO398" s="42"/>
      <c r="CP398" s="42"/>
      <c r="CQ398" s="43"/>
      <c r="CR398" s="44"/>
      <c r="CS398" s="44"/>
      <c r="CT398" s="43"/>
      <c r="CU398" s="44"/>
      <c r="CV398" s="44"/>
      <c r="CW398" s="43"/>
      <c r="CX398" s="42"/>
      <c r="CY398" s="42"/>
      <c r="CZ398" s="44"/>
      <c r="DA398" s="43"/>
      <c r="DB398" s="42"/>
      <c r="DC398" s="42"/>
      <c r="DD398" s="42"/>
      <c r="DE398" s="42"/>
      <c r="DF398" s="43"/>
    </row>
    <row r="399" customFormat="false" ht="8.45" hidden="false" customHeight="true" outlineLevel="0" collapsed="false">
      <c r="A399" s="1" t="s">
        <v>56</v>
      </c>
      <c r="B399" s="35" t="n">
        <v>7</v>
      </c>
      <c r="C399" s="36" t="s">
        <v>903</v>
      </c>
      <c r="D399" s="55" t="n">
        <v>447</v>
      </c>
      <c r="E399" s="36" t="s">
        <v>73</v>
      </c>
      <c r="F399" s="36" t="s">
        <v>461</v>
      </c>
      <c r="G399" s="38" t="n">
        <v>50000</v>
      </c>
      <c r="H399" s="39" t="n">
        <v>0.51</v>
      </c>
      <c r="I399" s="50" t="n">
        <v>2380</v>
      </c>
      <c r="J399" s="39" t="n">
        <v>4.76</v>
      </c>
      <c r="K399" s="39" t="n">
        <v>4.76</v>
      </c>
      <c r="L399" s="50" t="n">
        <v>2380</v>
      </c>
      <c r="M399" s="39" t="n">
        <v>4.76</v>
      </c>
      <c r="N399" s="39" t="n">
        <v>9.52</v>
      </c>
      <c r="O399" s="50" t="n">
        <v>2380</v>
      </c>
      <c r="P399" s="39" t="n">
        <v>4.76</v>
      </c>
      <c r="Q399" s="45" t="n">
        <v>14.28</v>
      </c>
      <c r="R399" s="50" t="n">
        <v>2380</v>
      </c>
      <c r="S399" s="39" t="n">
        <v>4.76</v>
      </c>
      <c r="T399" s="45" t="n">
        <v>19.04</v>
      </c>
      <c r="U399" s="50" t="n">
        <v>2380</v>
      </c>
      <c r="V399" s="39" t="n">
        <v>4.76</v>
      </c>
      <c r="W399" s="45" t="n">
        <v>23.8</v>
      </c>
      <c r="X399" s="50" t="n">
        <v>2380</v>
      </c>
      <c r="Y399" s="39" t="n">
        <v>4.76</v>
      </c>
      <c r="Z399" s="45" t="n">
        <v>28.56</v>
      </c>
      <c r="AA399" s="50" t="n">
        <v>2380</v>
      </c>
      <c r="AB399" s="39" t="n">
        <v>4.76</v>
      </c>
      <c r="AC399" s="45" t="n">
        <v>33.32</v>
      </c>
      <c r="AD399" s="50" t="n">
        <v>2380</v>
      </c>
      <c r="AE399" s="39" t="n">
        <v>4.76</v>
      </c>
      <c r="AF399" s="45" t="n">
        <v>38.08</v>
      </c>
      <c r="AG399" s="50" t="n">
        <v>2380</v>
      </c>
      <c r="AH399" s="39" t="n">
        <v>4.76</v>
      </c>
      <c r="AI399" s="45" t="n">
        <v>42.84</v>
      </c>
      <c r="AJ399" s="50" t="n">
        <v>2380</v>
      </c>
      <c r="AK399" s="39" t="n">
        <v>4.76</v>
      </c>
      <c r="AL399" s="45" t="n">
        <v>47.6</v>
      </c>
      <c r="AM399" s="50" t="n">
        <v>2380</v>
      </c>
      <c r="AN399" s="39" t="n">
        <v>4.76</v>
      </c>
      <c r="AO399" s="45" t="n">
        <v>52.36</v>
      </c>
      <c r="AP399" s="50" t="n">
        <v>2380</v>
      </c>
      <c r="AQ399" s="39" t="n">
        <v>4.76</v>
      </c>
      <c r="AR399" s="45" t="n">
        <v>57.12</v>
      </c>
      <c r="AS399" s="50" t="n">
        <v>2380</v>
      </c>
      <c r="AT399" s="39" t="n">
        <v>4.76</v>
      </c>
      <c r="AU399" s="45" t="n">
        <v>61.88</v>
      </c>
      <c r="AV399" s="50" t="n">
        <v>2380</v>
      </c>
      <c r="AW399" s="39" t="n">
        <v>4.76</v>
      </c>
      <c r="AX399" s="45" t="n">
        <v>66.64</v>
      </c>
      <c r="AY399" s="50" t="n">
        <v>2380</v>
      </c>
      <c r="AZ399" s="39" t="n">
        <v>4.76</v>
      </c>
      <c r="BA399" s="45" t="n">
        <v>71.4</v>
      </c>
      <c r="BB399" s="50" t="n">
        <v>2380</v>
      </c>
      <c r="BC399" s="39" t="n">
        <v>4.76</v>
      </c>
      <c r="BD399" s="45" t="n">
        <v>76.16</v>
      </c>
      <c r="BE399" s="50" t="n">
        <v>2380</v>
      </c>
      <c r="BF399" s="39" t="n">
        <v>4.76</v>
      </c>
      <c r="BG399" s="45" t="n">
        <v>80.92</v>
      </c>
      <c r="BH399" s="50" t="n">
        <v>2380</v>
      </c>
      <c r="BI399" s="39" t="n">
        <v>4.76</v>
      </c>
      <c r="BJ399" s="45" t="n">
        <v>85.68</v>
      </c>
      <c r="BK399" s="50" t="n">
        <v>2380</v>
      </c>
      <c r="BL399" s="39" t="n">
        <v>4.76</v>
      </c>
      <c r="BM399" s="45" t="n">
        <v>90.44</v>
      </c>
      <c r="BN399" s="50" t="n">
        <v>2380</v>
      </c>
      <c r="BO399" s="39" t="n">
        <v>4.76</v>
      </c>
      <c r="BP399" s="45" t="n">
        <v>95.2</v>
      </c>
      <c r="BQ399" s="50" t="n">
        <v>2400</v>
      </c>
      <c r="BR399" s="39" t="n">
        <v>4.8</v>
      </c>
      <c r="BS399" s="40" t="n">
        <v>100</v>
      </c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0"/>
      <c r="CF399" s="41"/>
      <c r="CG399" s="41"/>
      <c r="CH399" s="40"/>
      <c r="CI399" s="41"/>
      <c r="CJ399" s="41"/>
      <c r="CK399" s="40"/>
      <c r="CL399" s="41"/>
      <c r="CM399" s="41"/>
      <c r="CN399" s="40"/>
      <c r="CO399" s="42"/>
      <c r="CP399" s="42"/>
      <c r="CQ399" s="44"/>
      <c r="CR399" s="44"/>
      <c r="CS399" s="44"/>
      <c r="CT399" s="44"/>
      <c r="CU399" s="44"/>
      <c r="CV399" s="44"/>
      <c r="CW399" s="44"/>
      <c r="CX399" s="42"/>
      <c r="CY399" s="42"/>
      <c r="CZ399" s="44"/>
      <c r="DA399" s="44"/>
      <c r="DB399" s="49"/>
      <c r="DC399" s="42"/>
      <c r="DD399" s="49"/>
      <c r="DE399" s="42"/>
      <c r="DF399" s="43"/>
    </row>
    <row r="400" customFormat="false" ht="8.45" hidden="false" customHeight="true" outlineLevel="0" collapsed="false">
      <c r="A400" s="1" t="s">
        <v>59</v>
      </c>
      <c r="B400" s="35" t="n">
        <v>8</v>
      </c>
      <c r="C400" s="36" t="s">
        <v>904</v>
      </c>
      <c r="D400" s="37" t="n">
        <v>21</v>
      </c>
      <c r="E400" s="36" t="s">
        <v>73</v>
      </c>
      <c r="F400" s="36" t="s">
        <v>77</v>
      </c>
      <c r="G400" s="50" t="n">
        <v>2400</v>
      </c>
      <c r="H400" s="39" t="n">
        <v>0.02</v>
      </c>
      <c r="I400" s="50" t="n">
        <v>2400</v>
      </c>
      <c r="J400" s="40" t="n">
        <v>100</v>
      </c>
      <c r="K400" s="40" t="n">
        <v>100</v>
      </c>
      <c r="L400" s="41"/>
      <c r="M400" s="41"/>
      <c r="N400" s="40" t="n">
        <v>100</v>
      </c>
      <c r="O400" s="41"/>
      <c r="P400" s="41"/>
      <c r="Q400" s="40" t="n">
        <v>100</v>
      </c>
      <c r="R400" s="41"/>
      <c r="S400" s="41"/>
      <c r="T400" s="40" t="n">
        <v>100</v>
      </c>
      <c r="U400" s="41"/>
      <c r="V400" s="41"/>
      <c r="W400" s="40" t="n">
        <v>100</v>
      </c>
      <c r="X400" s="41"/>
      <c r="Y400" s="41"/>
      <c r="Z400" s="40" t="n">
        <v>100</v>
      </c>
      <c r="AA400" s="41"/>
      <c r="AB400" s="41"/>
      <c r="AC400" s="40" t="n">
        <v>100</v>
      </c>
      <c r="AD400" s="41"/>
      <c r="AE400" s="41"/>
      <c r="AF400" s="40" t="n">
        <v>100</v>
      </c>
      <c r="AG400" s="41"/>
      <c r="AH400" s="41"/>
      <c r="AI400" s="40" t="n">
        <v>100</v>
      </c>
      <c r="AJ400" s="41"/>
      <c r="AK400" s="41"/>
      <c r="AL400" s="40" t="n">
        <v>100</v>
      </c>
      <c r="AM400" s="41"/>
      <c r="AN400" s="41"/>
      <c r="AO400" s="40" t="n">
        <v>100</v>
      </c>
      <c r="AP400" s="41"/>
      <c r="AQ400" s="41"/>
      <c r="AR400" s="40" t="n">
        <v>100</v>
      </c>
      <c r="AS400" s="41"/>
      <c r="AT400" s="41"/>
      <c r="AU400" s="40" t="n">
        <v>100</v>
      </c>
      <c r="AV400" s="41"/>
      <c r="AW400" s="41"/>
      <c r="AX400" s="40" t="n">
        <v>100</v>
      </c>
      <c r="AY400" s="41"/>
      <c r="AZ400" s="41"/>
      <c r="BA400" s="40" t="n">
        <v>100</v>
      </c>
      <c r="BB400" s="41"/>
      <c r="BC400" s="41"/>
      <c r="BD400" s="40" t="n">
        <v>100</v>
      </c>
      <c r="BE400" s="41"/>
      <c r="BF400" s="41"/>
      <c r="BG400" s="40" t="n">
        <v>100</v>
      </c>
      <c r="BH400" s="41"/>
      <c r="BI400" s="41"/>
      <c r="BJ400" s="40" t="n">
        <v>100</v>
      </c>
      <c r="BK400" s="41"/>
      <c r="BL400" s="41"/>
      <c r="BM400" s="40" t="n">
        <v>100</v>
      </c>
      <c r="BN400" s="41"/>
      <c r="BO400" s="41"/>
      <c r="BP400" s="40" t="n">
        <v>100</v>
      </c>
      <c r="BQ400" s="41"/>
      <c r="BR400" s="41"/>
      <c r="BS400" s="40" t="n">
        <v>100</v>
      </c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0"/>
      <c r="CF400" s="41"/>
      <c r="CG400" s="41"/>
      <c r="CH400" s="40"/>
      <c r="CI400" s="41"/>
      <c r="CJ400" s="41"/>
      <c r="CK400" s="40"/>
      <c r="CL400" s="41"/>
      <c r="CM400" s="41"/>
      <c r="CN400" s="40"/>
      <c r="CO400" s="49"/>
      <c r="CP400" s="42"/>
      <c r="CQ400" s="43"/>
      <c r="CR400" s="44"/>
      <c r="CS400" s="44"/>
      <c r="CT400" s="43"/>
      <c r="CU400" s="44"/>
      <c r="CV400" s="44"/>
      <c r="CW400" s="43"/>
      <c r="CX400" s="42"/>
      <c r="CY400" s="42"/>
      <c r="CZ400" s="44"/>
      <c r="DA400" s="43"/>
      <c r="DB400" s="42"/>
      <c r="DC400" s="42"/>
      <c r="DD400" s="42"/>
      <c r="DE400" s="42"/>
      <c r="DF400" s="43"/>
    </row>
    <row r="401" customFormat="false" ht="8.45" hidden="false" customHeight="true" outlineLevel="0" collapsed="false">
      <c r="A401" s="1" t="s">
        <v>63</v>
      </c>
      <c r="B401" s="35" t="n">
        <v>9</v>
      </c>
      <c r="C401" s="36" t="s">
        <v>905</v>
      </c>
      <c r="D401" s="37" t="n">
        <v>22</v>
      </c>
      <c r="E401" s="36" t="s">
        <v>708</v>
      </c>
      <c r="F401" s="36" t="s">
        <v>461</v>
      </c>
      <c r="G401" s="50" t="n">
        <v>4000</v>
      </c>
      <c r="H401" s="39" t="n">
        <v>0.04</v>
      </c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50" t="n">
        <v>4000</v>
      </c>
      <c r="BR401" s="40" t="n">
        <v>100</v>
      </c>
      <c r="BS401" s="40" t="n">
        <v>100</v>
      </c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0"/>
      <c r="CF401" s="41"/>
      <c r="CG401" s="41"/>
      <c r="CH401" s="40"/>
      <c r="CI401" s="41"/>
      <c r="CJ401" s="41"/>
      <c r="CK401" s="40"/>
      <c r="CL401" s="41"/>
      <c r="CM401" s="41"/>
      <c r="CN401" s="40"/>
      <c r="CO401" s="42"/>
      <c r="CP401" s="42"/>
      <c r="CQ401" s="47"/>
      <c r="CR401" s="51"/>
      <c r="CS401" s="48"/>
      <c r="CT401" s="47"/>
      <c r="CU401" s="51"/>
      <c r="CV401" s="47"/>
      <c r="CW401" s="43"/>
      <c r="CX401" s="42"/>
      <c r="CY401" s="42"/>
      <c r="CZ401" s="44"/>
      <c r="DA401" s="43"/>
      <c r="DB401" s="42"/>
      <c r="DC401" s="42"/>
      <c r="DD401" s="42"/>
      <c r="DE401" s="42"/>
      <c r="DF401" s="43"/>
    </row>
    <row r="402" customFormat="false" ht="8.45" hidden="false" customHeight="true" outlineLevel="0" collapsed="false">
      <c r="A402" s="1" t="s">
        <v>65</v>
      </c>
      <c r="B402" s="37" t="n">
        <v>10</v>
      </c>
      <c r="C402" s="36" t="s">
        <v>906</v>
      </c>
      <c r="D402" s="55" t="n">
        <v>447</v>
      </c>
      <c r="E402" s="36" t="s">
        <v>73</v>
      </c>
      <c r="F402" s="36" t="s">
        <v>461</v>
      </c>
      <c r="G402" s="38" t="n">
        <v>38499.93</v>
      </c>
      <c r="H402" s="39" t="n">
        <v>0.39</v>
      </c>
      <c r="I402" s="50" t="n">
        <v>1832.6</v>
      </c>
      <c r="J402" s="39" t="n">
        <v>4.76</v>
      </c>
      <c r="K402" s="39" t="n">
        <v>4.76</v>
      </c>
      <c r="L402" s="50" t="n">
        <v>1832.6</v>
      </c>
      <c r="M402" s="39" t="n">
        <v>4.76</v>
      </c>
      <c r="N402" s="39" t="n">
        <v>9.52</v>
      </c>
      <c r="O402" s="50" t="n">
        <v>1832.6</v>
      </c>
      <c r="P402" s="39" t="n">
        <v>4.76</v>
      </c>
      <c r="Q402" s="45" t="n">
        <v>14.28</v>
      </c>
      <c r="R402" s="50" t="n">
        <v>1832.6</v>
      </c>
      <c r="S402" s="39" t="n">
        <v>4.76</v>
      </c>
      <c r="T402" s="45" t="n">
        <v>19.04</v>
      </c>
      <c r="U402" s="50" t="n">
        <v>1832.6</v>
      </c>
      <c r="V402" s="39" t="n">
        <v>4.76</v>
      </c>
      <c r="W402" s="45" t="n">
        <v>23.8</v>
      </c>
      <c r="X402" s="50" t="n">
        <v>1832.6</v>
      </c>
      <c r="Y402" s="39" t="n">
        <v>4.76</v>
      </c>
      <c r="Z402" s="45" t="n">
        <v>28.56</v>
      </c>
      <c r="AA402" s="50" t="n">
        <v>1832.6</v>
      </c>
      <c r="AB402" s="39" t="n">
        <v>4.76</v>
      </c>
      <c r="AC402" s="45" t="n">
        <v>33.32</v>
      </c>
      <c r="AD402" s="50" t="n">
        <v>1832.6</v>
      </c>
      <c r="AE402" s="39" t="n">
        <v>4.76</v>
      </c>
      <c r="AF402" s="45" t="n">
        <v>38.08</v>
      </c>
      <c r="AG402" s="50" t="n">
        <v>1832.6</v>
      </c>
      <c r="AH402" s="39" t="n">
        <v>4.76</v>
      </c>
      <c r="AI402" s="45" t="n">
        <v>42.84</v>
      </c>
      <c r="AJ402" s="50" t="n">
        <v>1832.6</v>
      </c>
      <c r="AK402" s="39" t="n">
        <v>4.76</v>
      </c>
      <c r="AL402" s="45" t="n">
        <v>47.6</v>
      </c>
      <c r="AM402" s="50" t="n">
        <v>1832.6</v>
      </c>
      <c r="AN402" s="39" t="n">
        <v>4.76</v>
      </c>
      <c r="AO402" s="45" t="n">
        <v>52.36</v>
      </c>
      <c r="AP402" s="50" t="n">
        <v>1832.6</v>
      </c>
      <c r="AQ402" s="39" t="n">
        <v>4.76</v>
      </c>
      <c r="AR402" s="45" t="n">
        <v>57.12</v>
      </c>
      <c r="AS402" s="50" t="n">
        <v>1832.6</v>
      </c>
      <c r="AT402" s="39" t="n">
        <v>4.76</v>
      </c>
      <c r="AU402" s="45" t="n">
        <v>61.88</v>
      </c>
      <c r="AV402" s="50" t="n">
        <v>1832.6</v>
      </c>
      <c r="AW402" s="39" t="n">
        <v>4.76</v>
      </c>
      <c r="AX402" s="45" t="n">
        <v>66.64</v>
      </c>
      <c r="AY402" s="50" t="n">
        <v>1832.6</v>
      </c>
      <c r="AZ402" s="39" t="n">
        <v>4.76</v>
      </c>
      <c r="BA402" s="45" t="n">
        <v>71.4</v>
      </c>
      <c r="BB402" s="50" t="n">
        <v>1832.6</v>
      </c>
      <c r="BC402" s="39" t="n">
        <v>4.76</v>
      </c>
      <c r="BD402" s="45" t="n">
        <v>76.16</v>
      </c>
      <c r="BE402" s="50" t="n">
        <v>1832.6</v>
      </c>
      <c r="BF402" s="39" t="n">
        <v>4.76</v>
      </c>
      <c r="BG402" s="45" t="n">
        <v>80.92</v>
      </c>
      <c r="BH402" s="50" t="n">
        <v>1832.6</v>
      </c>
      <c r="BI402" s="39" t="n">
        <v>4.76</v>
      </c>
      <c r="BJ402" s="45" t="n">
        <v>85.68</v>
      </c>
      <c r="BK402" s="50" t="n">
        <v>1832.6</v>
      </c>
      <c r="BL402" s="39" t="n">
        <v>4.76</v>
      </c>
      <c r="BM402" s="45" t="n">
        <v>90.44</v>
      </c>
      <c r="BN402" s="50" t="n">
        <v>1832.6</v>
      </c>
      <c r="BO402" s="39" t="n">
        <v>4.76</v>
      </c>
      <c r="BP402" s="45" t="n">
        <v>95.2</v>
      </c>
      <c r="BQ402" s="50" t="n">
        <v>1848</v>
      </c>
      <c r="BR402" s="39" t="n">
        <v>4.8</v>
      </c>
      <c r="BS402" s="40" t="n">
        <v>100</v>
      </c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50"/>
      <c r="CG402" s="40"/>
      <c r="CH402" s="40"/>
      <c r="CI402" s="41"/>
      <c r="CJ402" s="41"/>
      <c r="CK402" s="40"/>
      <c r="CL402" s="41"/>
      <c r="CM402" s="41"/>
      <c r="CN402" s="40"/>
      <c r="CO402" s="42"/>
      <c r="CP402" s="42"/>
      <c r="CQ402" s="44"/>
      <c r="CR402" s="43"/>
      <c r="CS402" s="43"/>
      <c r="CT402" s="43"/>
      <c r="CU402" s="44"/>
      <c r="CV402" s="44"/>
      <c r="CW402" s="43"/>
      <c r="CX402" s="42"/>
      <c r="CY402" s="42"/>
      <c r="CZ402" s="44"/>
      <c r="DA402" s="43"/>
      <c r="DB402" s="42"/>
      <c r="DC402" s="42"/>
      <c r="DD402" s="42"/>
      <c r="DE402" s="42"/>
      <c r="DF402" s="43"/>
    </row>
    <row r="403" customFormat="false" ht="8.45" hidden="false" customHeight="true" outlineLevel="0" collapsed="false">
      <c r="A403" s="1" t="s">
        <v>71</v>
      </c>
      <c r="B403" s="54" t="n">
        <v>11</v>
      </c>
      <c r="C403" s="21" t="s">
        <v>907</v>
      </c>
      <c r="D403" s="22" t="n">
        <v>447</v>
      </c>
      <c r="E403" s="21" t="s">
        <v>73</v>
      </c>
      <c r="F403" s="21" t="s">
        <v>461</v>
      </c>
      <c r="G403" s="26" t="n">
        <v>76423.57</v>
      </c>
      <c r="H403" s="24" t="n">
        <v>0.78</v>
      </c>
      <c r="I403" s="28" t="n">
        <v>991.19</v>
      </c>
      <c r="J403" s="24" t="n">
        <v>1.3</v>
      </c>
      <c r="K403" s="24" t="n">
        <v>1.3</v>
      </c>
      <c r="L403" s="26" t="n">
        <v>18229.31</v>
      </c>
      <c r="M403" s="25" t="n">
        <v>23.88</v>
      </c>
      <c r="N403" s="25" t="n">
        <v>25.18</v>
      </c>
      <c r="O403" s="27" t="n">
        <v>1756.93</v>
      </c>
      <c r="P403" s="24" t="n">
        <v>2.3</v>
      </c>
      <c r="Q403" s="25" t="n">
        <v>27.48</v>
      </c>
      <c r="R403" s="27" t="n">
        <v>1955.68</v>
      </c>
      <c r="S403" s="24" t="n">
        <v>2.56</v>
      </c>
      <c r="T403" s="25" t="n">
        <v>30.04</v>
      </c>
      <c r="U403" s="27" t="n">
        <v>1955.68</v>
      </c>
      <c r="V403" s="24" t="n">
        <v>2.56</v>
      </c>
      <c r="W403" s="25" t="n">
        <v>32.6</v>
      </c>
      <c r="X403" s="27" t="n">
        <v>1955.68</v>
      </c>
      <c r="Y403" s="24" t="n">
        <v>2.56</v>
      </c>
      <c r="Z403" s="25" t="n">
        <v>35.16</v>
      </c>
      <c r="AA403" s="27" t="n">
        <v>1955.68</v>
      </c>
      <c r="AB403" s="24" t="n">
        <v>2.56</v>
      </c>
      <c r="AC403" s="25" t="n">
        <v>37.72</v>
      </c>
      <c r="AD403" s="27" t="n">
        <v>1955.68</v>
      </c>
      <c r="AE403" s="24" t="n">
        <v>2.56</v>
      </c>
      <c r="AF403" s="25" t="n">
        <v>40.28</v>
      </c>
      <c r="AG403" s="27" t="n">
        <v>1955.68</v>
      </c>
      <c r="AH403" s="24" t="n">
        <v>2.56</v>
      </c>
      <c r="AI403" s="25" t="n">
        <v>42.85</v>
      </c>
      <c r="AJ403" s="27" t="n">
        <v>4404.33</v>
      </c>
      <c r="AK403" s="24" t="n">
        <v>5.77</v>
      </c>
      <c r="AL403" s="25" t="n">
        <v>48.62</v>
      </c>
      <c r="AM403" s="27" t="n">
        <v>4876.82</v>
      </c>
      <c r="AN403" s="24" t="n">
        <v>6.38</v>
      </c>
      <c r="AO403" s="25" t="n">
        <v>54.99</v>
      </c>
      <c r="AP403" s="27" t="n">
        <v>4876.82</v>
      </c>
      <c r="AQ403" s="24" t="n">
        <v>6.38</v>
      </c>
      <c r="AR403" s="25" t="n">
        <v>61.37</v>
      </c>
      <c r="AS403" s="27" t="n">
        <v>4876.82</v>
      </c>
      <c r="AT403" s="24" t="n">
        <v>6.38</v>
      </c>
      <c r="AU403" s="25" t="n">
        <v>67.74</v>
      </c>
      <c r="AV403" s="27" t="n">
        <v>4876.82</v>
      </c>
      <c r="AW403" s="24" t="n">
        <v>6.38</v>
      </c>
      <c r="AX403" s="25" t="n">
        <v>74.12</v>
      </c>
      <c r="AY403" s="27" t="n">
        <v>4879.81</v>
      </c>
      <c r="AZ403" s="24" t="n">
        <v>6.38</v>
      </c>
      <c r="BA403" s="25" t="n">
        <v>80.49</v>
      </c>
      <c r="BB403" s="27" t="n">
        <v>4111.86</v>
      </c>
      <c r="BC403" s="24" t="n">
        <v>5.37</v>
      </c>
      <c r="BD403" s="25" t="n">
        <v>85.87</v>
      </c>
      <c r="BE403" s="27" t="n">
        <v>3912.33</v>
      </c>
      <c r="BF403" s="24" t="n">
        <v>5.11</v>
      </c>
      <c r="BG403" s="25" t="n">
        <v>90.98</v>
      </c>
      <c r="BH403" s="27" t="n">
        <v>3914.53</v>
      </c>
      <c r="BI403" s="24" t="n">
        <v>5.11</v>
      </c>
      <c r="BJ403" s="25" t="n">
        <v>96.09</v>
      </c>
      <c r="BK403" s="28" t="n">
        <v>991.19</v>
      </c>
      <c r="BL403" s="24" t="n">
        <v>1.3</v>
      </c>
      <c r="BM403" s="25" t="n">
        <v>97.39</v>
      </c>
      <c r="BN403" s="28" t="n">
        <v>991.19</v>
      </c>
      <c r="BO403" s="24" t="n">
        <v>1.3</v>
      </c>
      <c r="BP403" s="25" t="n">
        <v>98.69</v>
      </c>
      <c r="BQ403" s="28" t="n">
        <v>999.52</v>
      </c>
      <c r="BR403" s="24" t="n">
        <v>1.31</v>
      </c>
      <c r="BS403" s="28" t="n">
        <v>100</v>
      </c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28"/>
      <c r="CF403" s="18"/>
      <c r="CG403" s="18"/>
      <c r="CH403" s="28"/>
      <c r="CI403" s="18"/>
      <c r="CJ403" s="18"/>
      <c r="CK403" s="28"/>
      <c r="CL403" s="18"/>
      <c r="CM403" s="18"/>
      <c r="CN403" s="28"/>
      <c r="CO403" s="42"/>
      <c r="CP403" s="42"/>
      <c r="CQ403" s="44"/>
      <c r="CR403" s="44"/>
      <c r="CS403" s="44"/>
      <c r="CT403" s="44"/>
      <c r="CU403" s="44"/>
      <c r="CV403" s="44"/>
      <c r="CW403" s="44"/>
      <c r="CX403" s="52"/>
      <c r="CY403" s="42"/>
      <c r="CZ403" s="43"/>
      <c r="DA403" s="43"/>
      <c r="DB403" s="42"/>
      <c r="DC403" s="42"/>
      <c r="DD403" s="42"/>
      <c r="DE403" s="42"/>
      <c r="DF403" s="43"/>
    </row>
    <row r="404" customFormat="false" ht="8.45" hidden="false" customHeight="true" outlineLevel="0" collapsed="false">
      <c r="A404" s="1" t="s">
        <v>75</v>
      </c>
      <c r="B404" s="37" t="n">
        <v>12</v>
      </c>
      <c r="C404" s="36" t="s">
        <v>908</v>
      </c>
      <c r="D404" s="55" t="n">
        <v>447</v>
      </c>
      <c r="E404" s="36" t="s">
        <v>73</v>
      </c>
      <c r="F404" s="36" t="s">
        <v>461</v>
      </c>
      <c r="G404" s="50" t="n">
        <v>3077.48</v>
      </c>
      <c r="H404" s="39" t="n">
        <v>0.03</v>
      </c>
      <c r="I404" s="40" t="n">
        <v>146.49</v>
      </c>
      <c r="J404" s="39" t="n">
        <v>4.76</v>
      </c>
      <c r="K404" s="39" t="n">
        <v>4.76</v>
      </c>
      <c r="L404" s="40" t="n">
        <v>146.49</v>
      </c>
      <c r="M404" s="39" t="n">
        <v>4.76</v>
      </c>
      <c r="N404" s="39" t="n">
        <v>9.52</v>
      </c>
      <c r="O404" s="40" t="n">
        <v>146.49</v>
      </c>
      <c r="P404" s="39" t="n">
        <v>4.76</v>
      </c>
      <c r="Q404" s="45" t="n">
        <v>14.28</v>
      </c>
      <c r="R404" s="40" t="n">
        <v>146.49</v>
      </c>
      <c r="S404" s="39" t="n">
        <v>4.76</v>
      </c>
      <c r="T404" s="45" t="n">
        <v>19.04</v>
      </c>
      <c r="U404" s="40" t="n">
        <v>146.49</v>
      </c>
      <c r="V404" s="39" t="n">
        <v>4.76</v>
      </c>
      <c r="W404" s="45" t="n">
        <v>23.8</v>
      </c>
      <c r="X404" s="40" t="n">
        <v>146.49</v>
      </c>
      <c r="Y404" s="39" t="n">
        <v>4.76</v>
      </c>
      <c r="Z404" s="45" t="n">
        <v>28.56</v>
      </c>
      <c r="AA404" s="40" t="n">
        <v>146.49</v>
      </c>
      <c r="AB404" s="39" t="n">
        <v>4.76</v>
      </c>
      <c r="AC404" s="45" t="n">
        <v>33.32</v>
      </c>
      <c r="AD404" s="40" t="n">
        <v>146.49</v>
      </c>
      <c r="AE404" s="39" t="n">
        <v>4.76</v>
      </c>
      <c r="AF404" s="45" t="n">
        <v>38.08</v>
      </c>
      <c r="AG404" s="40" t="n">
        <v>146.49</v>
      </c>
      <c r="AH404" s="39" t="n">
        <v>4.76</v>
      </c>
      <c r="AI404" s="45" t="n">
        <v>42.84</v>
      </c>
      <c r="AJ404" s="40" t="n">
        <v>146.49</v>
      </c>
      <c r="AK404" s="39" t="n">
        <v>4.76</v>
      </c>
      <c r="AL404" s="45" t="n">
        <v>47.6</v>
      </c>
      <c r="AM404" s="40" t="n">
        <v>146.49</v>
      </c>
      <c r="AN404" s="39" t="n">
        <v>4.76</v>
      </c>
      <c r="AO404" s="45" t="n">
        <v>52.36</v>
      </c>
      <c r="AP404" s="40" t="n">
        <v>146.49</v>
      </c>
      <c r="AQ404" s="39" t="n">
        <v>4.76</v>
      </c>
      <c r="AR404" s="45" t="n">
        <v>57.12</v>
      </c>
      <c r="AS404" s="40" t="n">
        <v>146.49</v>
      </c>
      <c r="AT404" s="39" t="n">
        <v>4.76</v>
      </c>
      <c r="AU404" s="45" t="n">
        <v>61.88</v>
      </c>
      <c r="AV404" s="40" t="n">
        <v>146.49</v>
      </c>
      <c r="AW404" s="39" t="n">
        <v>4.76</v>
      </c>
      <c r="AX404" s="45" t="n">
        <v>66.64</v>
      </c>
      <c r="AY404" s="40" t="n">
        <v>146.49</v>
      </c>
      <c r="AZ404" s="39" t="n">
        <v>4.76</v>
      </c>
      <c r="BA404" s="45" t="n">
        <v>71.4</v>
      </c>
      <c r="BB404" s="40" t="n">
        <v>146.49</v>
      </c>
      <c r="BC404" s="39" t="n">
        <v>4.76</v>
      </c>
      <c r="BD404" s="45" t="n">
        <v>76.16</v>
      </c>
      <c r="BE404" s="40" t="n">
        <v>146.49</v>
      </c>
      <c r="BF404" s="39" t="n">
        <v>4.76</v>
      </c>
      <c r="BG404" s="45" t="n">
        <v>80.92</v>
      </c>
      <c r="BH404" s="40" t="n">
        <v>146.49</v>
      </c>
      <c r="BI404" s="39" t="n">
        <v>4.76</v>
      </c>
      <c r="BJ404" s="45" t="n">
        <v>85.68</v>
      </c>
      <c r="BK404" s="40" t="n">
        <v>146.49</v>
      </c>
      <c r="BL404" s="39" t="n">
        <v>4.76</v>
      </c>
      <c r="BM404" s="45" t="n">
        <v>90.44</v>
      </c>
      <c r="BN404" s="40" t="n">
        <v>146.49</v>
      </c>
      <c r="BO404" s="39" t="n">
        <v>4.76</v>
      </c>
      <c r="BP404" s="45" t="n">
        <v>95.2</v>
      </c>
      <c r="BQ404" s="40" t="n">
        <v>147.72</v>
      </c>
      <c r="BR404" s="39" t="n">
        <v>4.8</v>
      </c>
      <c r="BS404" s="40" t="n">
        <v>100</v>
      </c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0"/>
      <c r="CF404" s="41"/>
      <c r="CG404" s="41"/>
      <c r="CH404" s="40"/>
      <c r="CI404" s="41"/>
      <c r="CJ404" s="41"/>
      <c r="CK404" s="40"/>
      <c r="CL404" s="41"/>
      <c r="CM404" s="41"/>
      <c r="CN404" s="40"/>
      <c r="CO404" s="60"/>
      <c r="CP404" s="13"/>
      <c r="CQ404" s="30"/>
      <c r="CR404" s="56"/>
      <c r="CS404" s="30"/>
      <c r="CT404" s="30"/>
      <c r="CU404" s="56"/>
      <c r="CV404" s="30"/>
      <c r="CW404" s="34"/>
      <c r="CX404" s="13"/>
      <c r="CY404" s="13"/>
      <c r="CZ404" s="19"/>
      <c r="DA404" s="34"/>
      <c r="DB404" s="13"/>
      <c r="DC404" s="13"/>
      <c r="DD404" s="13"/>
      <c r="DE404" s="13"/>
      <c r="DF404" s="34"/>
    </row>
    <row r="405" customFormat="false" ht="8.45" hidden="false" customHeight="true" outlineLevel="0" collapsed="false">
      <c r="A405" s="1" t="s">
        <v>78</v>
      </c>
      <c r="B405" s="37" t="n">
        <v>13</v>
      </c>
      <c r="C405" s="36" t="s">
        <v>909</v>
      </c>
      <c r="D405" s="55" t="n">
        <v>447</v>
      </c>
      <c r="E405" s="36" t="s">
        <v>73</v>
      </c>
      <c r="F405" s="36" t="s">
        <v>461</v>
      </c>
      <c r="G405" s="50" t="n">
        <v>4939.5</v>
      </c>
      <c r="H405" s="39" t="n">
        <v>0.05</v>
      </c>
      <c r="I405" s="40" t="n">
        <v>235.12</v>
      </c>
      <c r="J405" s="39" t="n">
        <v>4.76</v>
      </c>
      <c r="K405" s="39" t="n">
        <v>4.76</v>
      </c>
      <c r="L405" s="40" t="n">
        <v>235.12</v>
      </c>
      <c r="M405" s="39" t="n">
        <v>4.76</v>
      </c>
      <c r="N405" s="39" t="n">
        <v>9.52</v>
      </c>
      <c r="O405" s="40" t="n">
        <v>235.12</v>
      </c>
      <c r="P405" s="39" t="n">
        <v>4.76</v>
      </c>
      <c r="Q405" s="45" t="n">
        <v>14.28</v>
      </c>
      <c r="R405" s="40" t="n">
        <v>235.12</v>
      </c>
      <c r="S405" s="39" t="n">
        <v>4.76</v>
      </c>
      <c r="T405" s="45" t="n">
        <v>19.04</v>
      </c>
      <c r="U405" s="40" t="n">
        <v>235.12</v>
      </c>
      <c r="V405" s="39" t="n">
        <v>4.76</v>
      </c>
      <c r="W405" s="45" t="n">
        <v>23.8</v>
      </c>
      <c r="X405" s="40" t="n">
        <v>235.12</v>
      </c>
      <c r="Y405" s="39" t="n">
        <v>4.76</v>
      </c>
      <c r="Z405" s="45" t="n">
        <v>28.56</v>
      </c>
      <c r="AA405" s="40" t="n">
        <v>235.12</v>
      </c>
      <c r="AB405" s="39" t="n">
        <v>4.76</v>
      </c>
      <c r="AC405" s="45" t="n">
        <v>33.32</v>
      </c>
      <c r="AD405" s="40" t="n">
        <v>235.12</v>
      </c>
      <c r="AE405" s="39" t="n">
        <v>4.76</v>
      </c>
      <c r="AF405" s="45" t="n">
        <v>38.08</v>
      </c>
      <c r="AG405" s="40" t="n">
        <v>235.12</v>
      </c>
      <c r="AH405" s="39" t="n">
        <v>4.76</v>
      </c>
      <c r="AI405" s="45" t="n">
        <v>42.84</v>
      </c>
      <c r="AJ405" s="40" t="n">
        <v>235.12</v>
      </c>
      <c r="AK405" s="39" t="n">
        <v>4.76</v>
      </c>
      <c r="AL405" s="45" t="n">
        <v>47.6</v>
      </c>
      <c r="AM405" s="40" t="n">
        <v>235.12</v>
      </c>
      <c r="AN405" s="39" t="n">
        <v>4.76</v>
      </c>
      <c r="AO405" s="45" t="n">
        <v>52.36</v>
      </c>
      <c r="AP405" s="40" t="n">
        <v>235.12</v>
      </c>
      <c r="AQ405" s="39" t="n">
        <v>4.76</v>
      </c>
      <c r="AR405" s="45" t="n">
        <v>57.12</v>
      </c>
      <c r="AS405" s="40" t="n">
        <v>235.12</v>
      </c>
      <c r="AT405" s="39" t="n">
        <v>4.76</v>
      </c>
      <c r="AU405" s="45" t="n">
        <v>61.88</v>
      </c>
      <c r="AV405" s="40" t="n">
        <v>235.12</v>
      </c>
      <c r="AW405" s="39" t="n">
        <v>4.76</v>
      </c>
      <c r="AX405" s="45" t="n">
        <v>66.64</v>
      </c>
      <c r="AY405" s="40" t="n">
        <v>235.12</v>
      </c>
      <c r="AZ405" s="39" t="n">
        <v>4.76</v>
      </c>
      <c r="BA405" s="45" t="n">
        <v>71.4</v>
      </c>
      <c r="BB405" s="40" t="n">
        <v>235.12</v>
      </c>
      <c r="BC405" s="39" t="n">
        <v>4.76</v>
      </c>
      <c r="BD405" s="45" t="n">
        <v>76.16</v>
      </c>
      <c r="BE405" s="40" t="n">
        <v>235.12</v>
      </c>
      <c r="BF405" s="39" t="n">
        <v>4.76</v>
      </c>
      <c r="BG405" s="45" t="n">
        <v>80.92</v>
      </c>
      <c r="BH405" s="40" t="n">
        <v>235.12</v>
      </c>
      <c r="BI405" s="39" t="n">
        <v>4.76</v>
      </c>
      <c r="BJ405" s="45" t="n">
        <v>85.68</v>
      </c>
      <c r="BK405" s="40" t="n">
        <v>235.12</v>
      </c>
      <c r="BL405" s="39" t="n">
        <v>4.76</v>
      </c>
      <c r="BM405" s="45" t="n">
        <v>90.44</v>
      </c>
      <c r="BN405" s="40" t="n">
        <v>235.12</v>
      </c>
      <c r="BO405" s="39" t="n">
        <v>4.76</v>
      </c>
      <c r="BP405" s="45" t="n">
        <v>95.2</v>
      </c>
      <c r="BQ405" s="40" t="n">
        <v>237.1</v>
      </c>
      <c r="BR405" s="39" t="n">
        <v>4.8</v>
      </c>
      <c r="BS405" s="40" t="n">
        <v>100</v>
      </c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0"/>
      <c r="CF405" s="41"/>
      <c r="CG405" s="41"/>
      <c r="CH405" s="40"/>
      <c r="CI405" s="41"/>
      <c r="CJ405" s="41"/>
      <c r="CK405" s="40"/>
      <c r="CL405" s="41"/>
      <c r="CM405" s="41"/>
      <c r="CN405" s="40"/>
      <c r="CO405" s="60"/>
      <c r="CP405" s="13"/>
      <c r="CQ405" s="30"/>
      <c r="CR405" s="31"/>
      <c r="CS405" s="30"/>
      <c r="CT405" s="30"/>
      <c r="CU405" s="56"/>
      <c r="CV405" s="30"/>
      <c r="CW405" s="34"/>
      <c r="CX405" s="13"/>
      <c r="CY405" s="13"/>
      <c r="CZ405" s="19"/>
      <c r="DA405" s="34"/>
      <c r="DB405" s="13"/>
      <c r="DC405" s="13"/>
      <c r="DD405" s="13"/>
      <c r="DE405" s="13"/>
      <c r="DF405" s="34"/>
    </row>
    <row r="406" customFormat="false" ht="8.45" hidden="false" customHeight="true" outlineLevel="0" collapsed="false">
      <c r="A406" s="1" t="s">
        <v>80</v>
      </c>
      <c r="B406" s="37" t="n">
        <v>14</v>
      </c>
      <c r="C406" s="36" t="s">
        <v>910</v>
      </c>
      <c r="D406" s="37" t="n">
        <v>21</v>
      </c>
      <c r="E406" s="36" t="s">
        <v>95</v>
      </c>
      <c r="F406" s="36" t="s">
        <v>125</v>
      </c>
      <c r="G406" s="38" t="n">
        <v>17238.12</v>
      </c>
      <c r="H406" s="39" t="n">
        <v>0.18</v>
      </c>
      <c r="I406" s="41"/>
      <c r="J406" s="41"/>
      <c r="K406" s="41"/>
      <c r="L406" s="38" t="n">
        <v>17238.12</v>
      </c>
      <c r="M406" s="40" t="n">
        <v>100</v>
      </c>
      <c r="N406" s="40" t="n">
        <v>100</v>
      </c>
      <c r="O406" s="41"/>
      <c r="P406" s="41"/>
      <c r="Q406" s="40" t="n">
        <v>100</v>
      </c>
      <c r="R406" s="41"/>
      <c r="S406" s="41"/>
      <c r="T406" s="40" t="n">
        <v>100</v>
      </c>
      <c r="U406" s="41"/>
      <c r="V406" s="41"/>
      <c r="W406" s="40" t="n">
        <v>100</v>
      </c>
      <c r="X406" s="41"/>
      <c r="Y406" s="41"/>
      <c r="Z406" s="40" t="n">
        <v>100</v>
      </c>
      <c r="AA406" s="41"/>
      <c r="AB406" s="41"/>
      <c r="AC406" s="40" t="n">
        <v>100</v>
      </c>
      <c r="AD406" s="41"/>
      <c r="AE406" s="41"/>
      <c r="AF406" s="40" t="n">
        <v>100</v>
      </c>
      <c r="AG406" s="41"/>
      <c r="AH406" s="41"/>
      <c r="AI406" s="40" t="n">
        <v>100</v>
      </c>
      <c r="AJ406" s="41"/>
      <c r="AK406" s="41"/>
      <c r="AL406" s="40" t="n">
        <v>100</v>
      </c>
      <c r="AM406" s="41"/>
      <c r="AN406" s="41"/>
      <c r="AO406" s="40" t="n">
        <v>100</v>
      </c>
      <c r="AP406" s="41"/>
      <c r="AQ406" s="41"/>
      <c r="AR406" s="40" t="n">
        <v>100</v>
      </c>
      <c r="AS406" s="41"/>
      <c r="AT406" s="41"/>
      <c r="AU406" s="40" t="n">
        <v>100</v>
      </c>
      <c r="AV406" s="41"/>
      <c r="AW406" s="41"/>
      <c r="AX406" s="40" t="n">
        <v>100</v>
      </c>
      <c r="AY406" s="41"/>
      <c r="AZ406" s="41"/>
      <c r="BA406" s="40" t="n">
        <v>100</v>
      </c>
      <c r="BB406" s="41"/>
      <c r="BC406" s="41"/>
      <c r="BD406" s="40" t="n">
        <v>100</v>
      </c>
      <c r="BE406" s="41"/>
      <c r="BF406" s="41"/>
      <c r="BG406" s="40" t="n">
        <v>100</v>
      </c>
      <c r="BH406" s="41"/>
      <c r="BI406" s="41"/>
      <c r="BJ406" s="40" t="n">
        <v>100</v>
      </c>
      <c r="BK406" s="41"/>
      <c r="BL406" s="41"/>
      <c r="BM406" s="40" t="n">
        <v>100</v>
      </c>
      <c r="BN406" s="41"/>
      <c r="BO406" s="41"/>
      <c r="BP406" s="40" t="n">
        <v>100</v>
      </c>
      <c r="BQ406" s="41"/>
      <c r="BR406" s="41"/>
      <c r="BS406" s="40" t="n">
        <v>100</v>
      </c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0"/>
      <c r="CF406" s="41"/>
      <c r="CG406" s="41"/>
      <c r="CH406" s="40"/>
      <c r="CI406" s="41"/>
      <c r="CJ406" s="41"/>
      <c r="CK406" s="40"/>
      <c r="CL406" s="41"/>
      <c r="CM406" s="41"/>
      <c r="CN406" s="40"/>
      <c r="CO406" s="58"/>
      <c r="CP406" s="42"/>
      <c r="CQ406" s="47"/>
      <c r="CR406" s="51"/>
      <c r="CS406" s="47"/>
      <c r="CT406" s="47"/>
      <c r="CU406" s="51"/>
      <c r="CV406" s="47"/>
      <c r="CW406" s="43"/>
      <c r="CX406" s="42"/>
      <c r="CY406" s="42"/>
      <c r="CZ406" s="44"/>
      <c r="DA406" s="43"/>
      <c r="DB406" s="42"/>
      <c r="DC406" s="42"/>
      <c r="DD406" s="42"/>
      <c r="DE406" s="42"/>
      <c r="DF406" s="43"/>
    </row>
    <row r="407" customFormat="false" ht="8.45" hidden="false" customHeight="true" outlineLevel="0" collapsed="false">
      <c r="A407" s="1" t="s">
        <v>82</v>
      </c>
      <c r="B407" s="37" t="n">
        <v>15</v>
      </c>
      <c r="C407" s="36" t="s">
        <v>911</v>
      </c>
      <c r="D407" s="55" t="n">
        <v>191</v>
      </c>
      <c r="E407" s="36" t="s">
        <v>912</v>
      </c>
      <c r="F407" s="36" t="s">
        <v>277</v>
      </c>
      <c r="G407" s="38" t="n">
        <v>22040.02</v>
      </c>
      <c r="H407" s="39" t="n">
        <v>0.22</v>
      </c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50" t="n">
        <v>2448.65</v>
      </c>
      <c r="AK407" s="45" t="n">
        <v>11.11</v>
      </c>
      <c r="AL407" s="45" t="n">
        <v>11.11</v>
      </c>
      <c r="AM407" s="50" t="n">
        <v>2448.65</v>
      </c>
      <c r="AN407" s="45" t="n">
        <v>11.11</v>
      </c>
      <c r="AO407" s="45" t="n">
        <v>22.22</v>
      </c>
      <c r="AP407" s="50" t="n">
        <v>2448.65</v>
      </c>
      <c r="AQ407" s="45" t="n">
        <v>11.11</v>
      </c>
      <c r="AR407" s="45" t="n">
        <v>33.33</v>
      </c>
      <c r="AS407" s="50" t="n">
        <v>2448.65</v>
      </c>
      <c r="AT407" s="45" t="n">
        <v>11.11</v>
      </c>
      <c r="AU407" s="45" t="n">
        <v>44.44</v>
      </c>
      <c r="AV407" s="50" t="n">
        <v>2448.65</v>
      </c>
      <c r="AW407" s="45" t="n">
        <v>11.11</v>
      </c>
      <c r="AX407" s="45" t="n">
        <v>55.55</v>
      </c>
      <c r="AY407" s="50" t="n">
        <v>2448.65</v>
      </c>
      <c r="AZ407" s="45" t="n">
        <v>11.11</v>
      </c>
      <c r="BA407" s="45" t="n">
        <v>66.66</v>
      </c>
      <c r="BB407" s="50" t="n">
        <v>2448.65</v>
      </c>
      <c r="BC407" s="45" t="n">
        <v>11.11</v>
      </c>
      <c r="BD407" s="45" t="n">
        <v>77.77</v>
      </c>
      <c r="BE407" s="50" t="n">
        <v>2448.65</v>
      </c>
      <c r="BF407" s="45" t="n">
        <v>11.11</v>
      </c>
      <c r="BG407" s="45" t="n">
        <v>88.88</v>
      </c>
      <c r="BH407" s="50" t="n">
        <v>2450.85</v>
      </c>
      <c r="BI407" s="45" t="n">
        <v>11.12</v>
      </c>
      <c r="BJ407" s="40" t="n">
        <v>100</v>
      </c>
      <c r="BK407" s="41"/>
      <c r="BL407" s="41"/>
      <c r="BM407" s="40" t="n">
        <v>100</v>
      </c>
      <c r="BN407" s="41"/>
      <c r="BO407" s="41"/>
      <c r="BP407" s="40" t="n">
        <v>100</v>
      </c>
      <c r="BQ407" s="41"/>
      <c r="BR407" s="41"/>
      <c r="BS407" s="40" t="n">
        <v>100</v>
      </c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0"/>
      <c r="CF407" s="41"/>
      <c r="CG407" s="41"/>
      <c r="CH407" s="40"/>
      <c r="CI407" s="41"/>
      <c r="CJ407" s="41"/>
      <c r="CK407" s="40"/>
      <c r="CL407" s="41"/>
      <c r="CM407" s="41"/>
      <c r="CN407" s="40"/>
      <c r="CO407" s="58"/>
      <c r="CP407" s="42"/>
      <c r="CQ407" s="43"/>
      <c r="CR407" s="44"/>
      <c r="CS407" s="44"/>
      <c r="CT407" s="43"/>
      <c r="CU407" s="44"/>
      <c r="CV407" s="44"/>
      <c r="CW407" s="43"/>
      <c r="CX407" s="42"/>
      <c r="CY407" s="42"/>
      <c r="CZ407" s="44"/>
      <c r="DA407" s="43"/>
      <c r="DB407" s="42"/>
      <c r="DC407" s="42"/>
      <c r="DD407" s="42"/>
      <c r="DE407" s="42"/>
      <c r="DF407" s="43"/>
    </row>
    <row r="408" customFormat="false" ht="8.45" hidden="false" customHeight="true" outlineLevel="0" collapsed="false">
      <c r="A408" s="1" t="s">
        <v>84</v>
      </c>
      <c r="B408" s="37" t="n">
        <v>16</v>
      </c>
      <c r="C408" s="36" t="s">
        <v>913</v>
      </c>
      <c r="D408" s="55" t="n">
        <v>171</v>
      </c>
      <c r="E408" s="36" t="s">
        <v>473</v>
      </c>
      <c r="F408" s="36" t="s">
        <v>277</v>
      </c>
      <c r="G408" s="50" t="n">
        <v>3779.94</v>
      </c>
      <c r="H408" s="39" t="n">
        <v>0.04</v>
      </c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0" t="n">
        <v>472.49</v>
      </c>
      <c r="AN408" s="45" t="n">
        <v>12.5</v>
      </c>
      <c r="AO408" s="45" t="n">
        <v>12.5</v>
      </c>
      <c r="AP408" s="40" t="n">
        <v>472.49</v>
      </c>
      <c r="AQ408" s="45" t="n">
        <v>12.5</v>
      </c>
      <c r="AR408" s="45" t="n">
        <v>25</v>
      </c>
      <c r="AS408" s="40" t="n">
        <v>472.49</v>
      </c>
      <c r="AT408" s="45" t="n">
        <v>12.5</v>
      </c>
      <c r="AU408" s="45" t="n">
        <v>37.5</v>
      </c>
      <c r="AV408" s="40" t="n">
        <v>472.49</v>
      </c>
      <c r="AW408" s="45" t="n">
        <v>12.5</v>
      </c>
      <c r="AX408" s="45" t="n">
        <v>50</v>
      </c>
      <c r="AY408" s="40" t="n">
        <v>472.49</v>
      </c>
      <c r="AZ408" s="45" t="n">
        <v>12.5</v>
      </c>
      <c r="BA408" s="45" t="n">
        <v>62.5</v>
      </c>
      <c r="BB408" s="40" t="n">
        <v>472.49</v>
      </c>
      <c r="BC408" s="45" t="n">
        <v>12.5</v>
      </c>
      <c r="BD408" s="45" t="n">
        <v>75</v>
      </c>
      <c r="BE408" s="40" t="n">
        <v>472.49</v>
      </c>
      <c r="BF408" s="45" t="n">
        <v>12.5</v>
      </c>
      <c r="BG408" s="45" t="n">
        <v>87.5</v>
      </c>
      <c r="BH408" s="40" t="n">
        <v>472.49</v>
      </c>
      <c r="BI408" s="45" t="n">
        <v>12.5</v>
      </c>
      <c r="BJ408" s="40" t="n">
        <v>100</v>
      </c>
      <c r="BK408" s="41"/>
      <c r="BL408" s="41"/>
      <c r="BM408" s="40" t="n">
        <v>100</v>
      </c>
      <c r="BN408" s="41"/>
      <c r="BO408" s="41"/>
      <c r="BP408" s="40" t="n">
        <v>100</v>
      </c>
      <c r="BQ408" s="41"/>
      <c r="BR408" s="41"/>
      <c r="BS408" s="40" t="n">
        <v>100</v>
      </c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0"/>
      <c r="CF408" s="41"/>
      <c r="CG408" s="41"/>
      <c r="CH408" s="40"/>
      <c r="CI408" s="41"/>
      <c r="CJ408" s="41"/>
      <c r="CK408" s="40"/>
      <c r="CL408" s="41"/>
      <c r="CM408" s="41"/>
      <c r="CN408" s="40"/>
      <c r="CO408" s="58"/>
      <c r="CP408" s="42"/>
      <c r="CQ408" s="47"/>
      <c r="CR408" s="51"/>
      <c r="CS408" s="47"/>
      <c r="CT408" s="47"/>
      <c r="CU408" s="51"/>
      <c r="CV408" s="47"/>
      <c r="CW408" s="43"/>
      <c r="CX408" s="42"/>
      <c r="CY408" s="42"/>
      <c r="CZ408" s="44"/>
      <c r="DA408" s="43"/>
      <c r="DB408" s="42"/>
      <c r="DC408" s="42"/>
      <c r="DD408" s="42"/>
      <c r="DE408" s="42"/>
      <c r="DF408" s="43"/>
    </row>
    <row r="409" customFormat="false" ht="8.45" hidden="false" customHeight="true" outlineLevel="0" collapsed="false">
      <c r="A409" s="1" t="s">
        <v>86</v>
      </c>
      <c r="B409" s="37" t="n">
        <v>17</v>
      </c>
      <c r="C409" s="36" t="s">
        <v>914</v>
      </c>
      <c r="D409" s="55" t="n">
        <v>277</v>
      </c>
      <c r="E409" s="36" t="s">
        <v>915</v>
      </c>
      <c r="F409" s="36" t="s">
        <v>474</v>
      </c>
      <c r="G409" s="50" t="n">
        <v>5957.64</v>
      </c>
      <c r="H409" s="39" t="n">
        <v>0.06</v>
      </c>
      <c r="I409" s="41"/>
      <c r="J409" s="41"/>
      <c r="K409" s="41"/>
      <c r="L409" s="41"/>
      <c r="M409" s="41"/>
      <c r="N409" s="41"/>
      <c r="O409" s="40" t="n">
        <v>458.14</v>
      </c>
      <c r="P409" s="39" t="n">
        <v>7.69</v>
      </c>
      <c r="Q409" s="39" t="n">
        <v>7.69</v>
      </c>
      <c r="R409" s="40" t="n">
        <v>458.14</v>
      </c>
      <c r="S409" s="39" t="n">
        <v>7.69</v>
      </c>
      <c r="T409" s="45" t="n">
        <v>15.38</v>
      </c>
      <c r="U409" s="40" t="n">
        <v>458.14</v>
      </c>
      <c r="V409" s="39" t="n">
        <v>7.69</v>
      </c>
      <c r="W409" s="45" t="n">
        <v>23.07</v>
      </c>
      <c r="X409" s="40" t="n">
        <v>458.14</v>
      </c>
      <c r="Y409" s="39" t="n">
        <v>7.69</v>
      </c>
      <c r="Z409" s="45" t="n">
        <v>30.76</v>
      </c>
      <c r="AA409" s="40" t="n">
        <v>458.14</v>
      </c>
      <c r="AB409" s="39" t="n">
        <v>7.69</v>
      </c>
      <c r="AC409" s="45" t="n">
        <v>38.45</v>
      </c>
      <c r="AD409" s="40" t="n">
        <v>458.14</v>
      </c>
      <c r="AE409" s="39" t="n">
        <v>7.69</v>
      </c>
      <c r="AF409" s="45" t="n">
        <v>46.14</v>
      </c>
      <c r="AG409" s="40" t="n">
        <v>458.14</v>
      </c>
      <c r="AH409" s="39" t="n">
        <v>7.69</v>
      </c>
      <c r="AI409" s="45" t="n">
        <v>53.83</v>
      </c>
      <c r="AJ409" s="40" t="n">
        <v>458.14</v>
      </c>
      <c r="AK409" s="39" t="n">
        <v>7.69</v>
      </c>
      <c r="AL409" s="45" t="n">
        <v>61.52</v>
      </c>
      <c r="AM409" s="40" t="n">
        <v>458.14</v>
      </c>
      <c r="AN409" s="39" t="n">
        <v>7.69</v>
      </c>
      <c r="AO409" s="45" t="n">
        <v>69.21</v>
      </c>
      <c r="AP409" s="40" t="n">
        <v>458.14</v>
      </c>
      <c r="AQ409" s="39" t="n">
        <v>7.69</v>
      </c>
      <c r="AR409" s="45" t="n">
        <v>76.9</v>
      </c>
      <c r="AS409" s="40" t="n">
        <v>458.14</v>
      </c>
      <c r="AT409" s="39" t="n">
        <v>7.69</v>
      </c>
      <c r="AU409" s="45" t="n">
        <v>84.59</v>
      </c>
      <c r="AV409" s="40" t="n">
        <v>458.14</v>
      </c>
      <c r="AW409" s="39" t="n">
        <v>7.69</v>
      </c>
      <c r="AX409" s="45" t="n">
        <v>92.28</v>
      </c>
      <c r="AY409" s="40" t="n">
        <v>459.93</v>
      </c>
      <c r="AZ409" s="39" t="n">
        <v>7.72</v>
      </c>
      <c r="BA409" s="40" t="n">
        <v>100</v>
      </c>
      <c r="BB409" s="41"/>
      <c r="BC409" s="41"/>
      <c r="BD409" s="40" t="n">
        <v>100</v>
      </c>
      <c r="BE409" s="41"/>
      <c r="BF409" s="41"/>
      <c r="BG409" s="40" t="n">
        <v>100</v>
      </c>
      <c r="BH409" s="41"/>
      <c r="BI409" s="41"/>
      <c r="BJ409" s="40" t="n">
        <v>100</v>
      </c>
      <c r="BK409" s="41"/>
      <c r="BL409" s="41"/>
      <c r="BM409" s="40" t="n">
        <v>100</v>
      </c>
      <c r="BN409" s="41"/>
      <c r="BO409" s="41"/>
      <c r="BP409" s="40" t="n">
        <v>100</v>
      </c>
      <c r="BQ409" s="41"/>
      <c r="BR409" s="41"/>
      <c r="BS409" s="40" t="n">
        <v>100</v>
      </c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0"/>
      <c r="CF409" s="41"/>
      <c r="CG409" s="41"/>
      <c r="CH409" s="40"/>
      <c r="CI409" s="41"/>
      <c r="CJ409" s="41"/>
      <c r="CK409" s="40"/>
      <c r="CL409" s="41"/>
      <c r="CM409" s="41"/>
      <c r="CN409" s="40"/>
      <c r="CO409" s="58"/>
      <c r="CP409" s="42"/>
      <c r="CQ409" s="47"/>
      <c r="CR409" s="51"/>
      <c r="CS409" s="47"/>
      <c r="CT409" s="47"/>
      <c r="CU409" s="51"/>
      <c r="CV409" s="47"/>
      <c r="CW409" s="43"/>
      <c r="CX409" s="42"/>
      <c r="CY409" s="42"/>
      <c r="CZ409" s="44"/>
      <c r="DA409" s="43"/>
      <c r="DB409" s="42"/>
      <c r="DC409" s="42"/>
      <c r="DD409" s="42"/>
      <c r="DE409" s="42"/>
      <c r="DF409" s="43"/>
    </row>
    <row r="410" customFormat="false" ht="8.45" hidden="false" customHeight="true" outlineLevel="0" collapsed="false">
      <c r="A410" s="1" t="s">
        <v>88</v>
      </c>
      <c r="B410" s="37" t="n">
        <v>18</v>
      </c>
      <c r="C410" s="36" t="s">
        <v>916</v>
      </c>
      <c r="D410" s="55" t="n">
        <v>274</v>
      </c>
      <c r="E410" s="36" t="s">
        <v>917</v>
      </c>
      <c r="F410" s="36" t="s">
        <v>246</v>
      </c>
      <c r="G410" s="50" t="n">
        <v>2584.58</v>
      </c>
      <c r="H410" s="39" t="n">
        <v>0.03</v>
      </c>
      <c r="I410" s="41"/>
      <c r="J410" s="41"/>
      <c r="K410" s="41"/>
      <c r="L410" s="41"/>
      <c r="M410" s="41"/>
      <c r="N410" s="41"/>
      <c r="O410" s="41"/>
      <c r="P410" s="41"/>
      <c r="Q410" s="41"/>
      <c r="R410" s="40" t="n">
        <v>198.75</v>
      </c>
      <c r="S410" s="39" t="n">
        <v>7.69</v>
      </c>
      <c r="T410" s="39" t="n">
        <v>7.69</v>
      </c>
      <c r="U410" s="40" t="n">
        <v>198.75</v>
      </c>
      <c r="V410" s="39" t="n">
        <v>7.69</v>
      </c>
      <c r="W410" s="45" t="n">
        <v>15.38</v>
      </c>
      <c r="X410" s="40" t="n">
        <v>198.75</v>
      </c>
      <c r="Y410" s="39" t="n">
        <v>7.69</v>
      </c>
      <c r="Z410" s="45" t="n">
        <v>23.07</v>
      </c>
      <c r="AA410" s="40" t="n">
        <v>198.75</v>
      </c>
      <c r="AB410" s="39" t="n">
        <v>7.69</v>
      </c>
      <c r="AC410" s="45" t="n">
        <v>30.76</v>
      </c>
      <c r="AD410" s="40" t="n">
        <v>198.75</v>
      </c>
      <c r="AE410" s="39" t="n">
        <v>7.69</v>
      </c>
      <c r="AF410" s="45" t="n">
        <v>38.45</v>
      </c>
      <c r="AG410" s="40" t="n">
        <v>198.75</v>
      </c>
      <c r="AH410" s="39" t="n">
        <v>7.69</v>
      </c>
      <c r="AI410" s="45" t="n">
        <v>46.14</v>
      </c>
      <c r="AJ410" s="40" t="n">
        <v>198.75</v>
      </c>
      <c r="AK410" s="39" t="n">
        <v>7.69</v>
      </c>
      <c r="AL410" s="45" t="n">
        <v>53.83</v>
      </c>
      <c r="AM410" s="40" t="n">
        <v>198.75</v>
      </c>
      <c r="AN410" s="39" t="n">
        <v>7.69</v>
      </c>
      <c r="AO410" s="45" t="n">
        <v>61.52</v>
      </c>
      <c r="AP410" s="40" t="n">
        <v>198.75</v>
      </c>
      <c r="AQ410" s="39" t="n">
        <v>7.69</v>
      </c>
      <c r="AR410" s="45" t="n">
        <v>69.21</v>
      </c>
      <c r="AS410" s="40" t="n">
        <v>198.75</v>
      </c>
      <c r="AT410" s="39" t="n">
        <v>7.69</v>
      </c>
      <c r="AU410" s="45" t="n">
        <v>76.9</v>
      </c>
      <c r="AV410" s="40" t="n">
        <v>198.75</v>
      </c>
      <c r="AW410" s="39" t="n">
        <v>7.69</v>
      </c>
      <c r="AX410" s="45" t="n">
        <v>84.59</v>
      </c>
      <c r="AY410" s="40" t="n">
        <v>198.75</v>
      </c>
      <c r="AZ410" s="39" t="n">
        <v>7.69</v>
      </c>
      <c r="BA410" s="45" t="n">
        <v>92.28</v>
      </c>
      <c r="BB410" s="40" t="n">
        <v>199.53</v>
      </c>
      <c r="BC410" s="39" t="n">
        <v>7.72</v>
      </c>
      <c r="BD410" s="40" t="n">
        <v>100</v>
      </c>
      <c r="BE410" s="41"/>
      <c r="BF410" s="41"/>
      <c r="BG410" s="40" t="n">
        <v>100</v>
      </c>
      <c r="BH410" s="41"/>
      <c r="BI410" s="41"/>
      <c r="BJ410" s="40" t="n">
        <v>100</v>
      </c>
      <c r="BK410" s="41"/>
      <c r="BL410" s="41"/>
      <c r="BM410" s="40" t="n">
        <v>100</v>
      </c>
      <c r="BN410" s="41"/>
      <c r="BO410" s="41"/>
      <c r="BP410" s="40" t="n">
        <v>100</v>
      </c>
      <c r="BQ410" s="41"/>
      <c r="BR410" s="41"/>
      <c r="BS410" s="40" t="n">
        <v>100</v>
      </c>
      <c r="BT410" s="41"/>
      <c r="BU410" s="41"/>
      <c r="BV410" s="41"/>
      <c r="BW410" s="41"/>
      <c r="BX410" s="41"/>
      <c r="BY410" s="41"/>
      <c r="BZ410" s="41"/>
      <c r="CA410" s="41"/>
      <c r="CB410" s="41"/>
      <c r="CC410" s="18"/>
      <c r="CD410" s="18"/>
      <c r="CE410" s="25"/>
      <c r="CF410" s="18"/>
      <c r="CG410" s="18"/>
      <c r="CH410" s="25"/>
      <c r="CI410" s="18"/>
      <c r="CJ410" s="18"/>
      <c r="CK410" s="25"/>
      <c r="CL410" s="27"/>
      <c r="CM410" s="25"/>
      <c r="CN410" s="28"/>
      <c r="CO410" s="58"/>
      <c r="CP410" s="42"/>
      <c r="CQ410" s="47"/>
      <c r="CR410" s="47"/>
      <c r="CS410" s="48"/>
      <c r="CT410" s="47"/>
      <c r="CU410" s="43"/>
      <c r="CV410" s="47"/>
      <c r="CW410" s="43"/>
      <c r="CX410" s="42"/>
      <c r="CY410" s="42"/>
      <c r="CZ410" s="44"/>
      <c r="DA410" s="43"/>
      <c r="DB410" s="42"/>
      <c r="DC410" s="42"/>
      <c r="DD410" s="42"/>
      <c r="DE410" s="42"/>
      <c r="DF410" s="43"/>
    </row>
    <row r="411" customFormat="false" ht="8.45" hidden="false" customHeight="true" outlineLevel="0" collapsed="false">
      <c r="A411" s="1" t="s">
        <v>918</v>
      </c>
      <c r="B411" s="37" t="n">
        <v>19</v>
      </c>
      <c r="C411" s="36" t="s">
        <v>919</v>
      </c>
      <c r="D411" s="55" t="n">
        <v>447</v>
      </c>
      <c r="E411" s="36" t="s">
        <v>73</v>
      </c>
      <c r="F411" s="36" t="s">
        <v>461</v>
      </c>
      <c r="G411" s="50" t="n">
        <v>5500</v>
      </c>
      <c r="H411" s="39" t="n">
        <v>0.06</v>
      </c>
      <c r="I411" s="40" t="n">
        <v>261.8</v>
      </c>
      <c r="J411" s="39" t="n">
        <v>4.76</v>
      </c>
      <c r="K411" s="39" t="n">
        <v>4.76</v>
      </c>
      <c r="L411" s="40" t="n">
        <v>261.8</v>
      </c>
      <c r="M411" s="39" t="n">
        <v>4.76</v>
      </c>
      <c r="N411" s="39" t="n">
        <v>9.52</v>
      </c>
      <c r="O411" s="40" t="n">
        <v>261.8</v>
      </c>
      <c r="P411" s="39" t="n">
        <v>4.76</v>
      </c>
      <c r="Q411" s="45" t="n">
        <v>14.28</v>
      </c>
      <c r="R411" s="40" t="n">
        <v>261.8</v>
      </c>
      <c r="S411" s="39" t="n">
        <v>4.76</v>
      </c>
      <c r="T411" s="45" t="n">
        <v>19.04</v>
      </c>
      <c r="U411" s="40" t="n">
        <v>261.8</v>
      </c>
      <c r="V411" s="39" t="n">
        <v>4.76</v>
      </c>
      <c r="W411" s="45" t="n">
        <v>23.8</v>
      </c>
      <c r="X411" s="40" t="n">
        <v>261.8</v>
      </c>
      <c r="Y411" s="39" t="n">
        <v>4.76</v>
      </c>
      <c r="Z411" s="45" t="n">
        <v>28.56</v>
      </c>
      <c r="AA411" s="40" t="n">
        <v>261.8</v>
      </c>
      <c r="AB411" s="39" t="n">
        <v>4.76</v>
      </c>
      <c r="AC411" s="45" t="n">
        <v>33.32</v>
      </c>
      <c r="AD411" s="40" t="n">
        <v>261.8</v>
      </c>
      <c r="AE411" s="39" t="n">
        <v>4.76</v>
      </c>
      <c r="AF411" s="45" t="n">
        <v>38.08</v>
      </c>
      <c r="AG411" s="40" t="n">
        <v>261.8</v>
      </c>
      <c r="AH411" s="39" t="n">
        <v>4.76</v>
      </c>
      <c r="AI411" s="45" t="n">
        <v>42.84</v>
      </c>
      <c r="AJ411" s="40" t="n">
        <v>261.8</v>
      </c>
      <c r="AK411" s="39" t="n">
        <v>4.76</v>
      </c>
      <c r="AL411" s="45" t="n">
        <v>47.6</v>
      </c>
      <c r="AM411" s="40" t="n">
        <v>261.8</v>
      </c>
      <c r="AN411" s="39" t="n">
        <v>4.76</v>
      </c>
      <c r="AO411" s="45" t="n">
        <v>52.36</v>
      </c>
      <c r="AP411" s="40" t="n">
        <v>261.8</v>
      </c>
      <c r="AQ411" s="39" t="n">
        <v>4.76</v>
      </c>
      <c r="AR411" s="45" t="n">
        <v>57.12</v>
      </c>
      <c r="AS411" s="40" t="n">
        <v>261.8</v>
      </c>
      <c r="AT411" s="39" t="n">
        <v>4.76</v>
      </c>
      <c r="AU411" s="45" t="n">
        <v>61.88</v>
      </c>
      <c r="AV411" s="40" t="n">
        <v>261.8</v>
      </c>
      <c r="AW411" s="39" t="n">
        <v>4.76</v>
      </c>
      <c r="AX411" s="45" t="n">
        <v>66.64</v>
      </c>
      <c r="AY411" s="40" t="n">
        <v>261.8</v>
      </c>
      <c r="AZ411" s="39" t="n">
        <v>4.76</v>
      </c>
      <c r="BA411" s="45" t="n">
        <v>71.4</v>
      </c>
      <c r="BB411" s="40" t="n">
        <v>261.8</v>
      </c>
      <c r="BC411" s="39" t="n">
        <v>4.76</v>
      </c>
      <c r="BD411" s="45" t="n">
        <v>76.16</v>
      </c>
      <c r="BE411" s="40" t="n">
        <v>261.8</v>
      </c>
      <c r="BF411" s="39" t="n">
        <v>4.76</v>
      </c>
      <c r="BG411" s="45" t="n">
        <v>80.92</v>
      </c>
      <c r="BH411" s="40" t="n">
        <v>261.8</v>
      </c>
      <c r="BI411" s="39" t="n">
        <v>4.76</v>
      </c>
      <c r="BJ411" s="45" t="n">
        <v>85.68</v>
      </c>
      <c r="BK411" s="40" t="n">
        <v>261.8</v>
      </c>
      <c r="BL411" s="39" t="n">
        <v>4.76</v>
      </c>
      <c r="BM411" s="45" t="n">
        <v>90.44</v>
      </c>
      <c r="BN411" s="40" t="n">
        <v>261.8</v>
      </c>
      <c r="BO411" s="39" t="n">
        <v>4.76</v>
      </c>
      <c r="BP411" s="45" t="n">
        <v>95.2</v>
      </c>
      <c r="BQ411" s="40" t="n">
        <v>264</v>
      </c>
      <c r="BR411" s="39" t="n">
        <v>4.8</v>
      </c>
      <c r="BS411" s="40" t="n">
        <v>100</v>
      </c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0"/>
      <c r="CF411" s="41"/>
      <c r="CG411" s="41"/>
      <c r="CH411" s="40"/>
      <c r="CI411" s="41"/>
      <c r="CJ411" s="41"/>
      <c r="CK411" s="40"/>
      <c r="CL411" s="41"/>
      <c r="CM411" s="41"/>
      <c r="CN411" s="40"/>
      <c r="CO411" s="58"/>
      <c r="CP411" s="42"/>
      <c r="CQ411" s="47"/>
      <c r="CR411" s="44"/>
      <c r="CS411" s="44"/>
      <c r="CT411" s="47"/>
      <c r="CU411" s="43"/>
      <c r="CV411" s="47"/>
      <c r="CW411" s="43"/>
      <c r="CX411" s="42"/>
      <c r="CY411" s="42"/>
      <c r="CZ411" s="44"/>
      <c r="DA411" s="43"/>
      <c r="DB411" s="42"/>
      <c r="DC411" s="42"/>
      <c r="DD411" s="42"/>
      <c r="DE411" s="42"/>
      <c r="DF411" s="43"/>
    </row>
    <row r="412" customFormat="false" ht="8.45" hidden="false" customHeight="true" outlineLevel="0" collapsed="false">
      <c r="A412" s="1" t="s">
        <v>920</v>
      </c>
      <c r="B412" s="37" t="n">
        <v>20</v>
      </c>
      <c r="C412" s="36" t="s">
        <v>921</v>
      </c>
      <c r="D412" s="55" t="n">
        <v>447</v>
      </c>
      <c r="E412" s="36" t="s">
        <v>73</v>
      </c>
      <c r="F412" s="36" t="s">
        <v>461</v>
      </c>
      <c r="G412" s="50" t="n">
        <v>7306.29</v>
      </c>
      <c r="H412" s="39" t="n">
        <v>0.07</v>
      </c>
      <c r="I412" s="40" t="n">
        <v>347.78</v>
      </c>
      <c r="J412" s="39" t="n">
        <v>4.76</v>
      </c>
      <c r="K412" s="39" t="n">
        <v>4.76</v>
      </c>
      <c r="L412" s="40" t="n">
        <v>347.78</v>
      </c>
      <c r="M412" s="39" t="n">
        <v>4.76</v>
      </c>
      <c r="N412" s="39" t="n">
        <v>9.52</v>
      </c>
      <c r="O412" s="40" t="n">
        <v>347.78</v>
      </c>
      <c r="P412" s="39" t="n">
        <v>4.76</v>
      </c>
      <c r="Q412" s="45" t="n">
        <v>14.28</v>
      </c>
      <c r="R412" s="40" t="n">
        <v>347.78</v>
      </c>
      <c r="S412" s="39" t="n">
        <v>4.76</v>
      </c>
      <c r="T412" s="45" t="n">
        <v>19.04</v>
      </c>
      <c r="U412" s="40" t="n">
        <v>347.78</v>
      </c>
      <c r="V412" s="39" t="n">
        <v>4.76</v>
      </c>
      <c r="W412" s="45" t="n">
        <v>23.8</v>
      </c>
      <c r="X412" s="40" t="n">
        <v>347.78</v>
      </c>
      <c r="Y412" s="39" t="n">
        <v>4.76</v>
      </c>
      <c r="Z412" s="45" t="n">
        <v>28.56</v>
      </c>
      <c r="AA412" s="40" t="n">
        <v>347.78</v>
      </c>
      <c r="AB412" s="39" t="n">
        <v>4.76</v>
      </c>
      <c r="AC412" s="45" t="n">
        <v>33.32</v>
      </c>
      <c r="AD412" s="40" t="n">
        <v>347.78</v>
      </c>
      <c r="AE412" s="39" t="n">
        <v>4.76</v>
      </c>
      <c r="AF412" s="45" t="n">
        <v>38.08</v>
      </c>
      <c r="AG412" s="40" t="n">
        <v>347.78</v>
      </c>
      <c r="AH412" s="39" t="n">
        <v>4.76</v>
      </c>
      <c r="AI412" s="45" t="n">
        <v>42.84</v>
      </c>
      <c r="AJ412" s="40" t="n">
        <v>347.78</v>
      </c>
      <c r="AK412" s="39" t="n">
        <v>4.76</v>
      </c>
      <c r="AL412" s="45" t="n">
        <v>47.6</v>
      </c>
      <c r="AM412" s="40" t="n">
        <v>347.78</v>
      </c>
      <c r="AN412" s="39" t="n">
        <v>4.76</v>
      </c>
      <c r="AO412" s="45" t="n">
        <v>52.36</v>
      </c>
      <c r="AP412" s="40" t="n">
        <v>347.78</v>
      </c>
      <c r="AQ412" s="39" t="n">
        <v>4.76</v>
      </c>
      <c r="AR412" s="45" t="n">
        <v>57.12</v>
      </c>
      <c r="AS412" s="40" t="n">
        <v>347.78</v>
      </c>
      <c r="AT412" s="39" t="n">
        <v>4.76</v>
      </c>
      <c r="AU412" s="45" t="n">
        <v>61.88</v>
      </c>
      <c r="AV412" s="40" t="n">
        <v>347.78</v>
      </c>
      <c r="AW412" s="39" t="n">
        <v>4.76</v>
      </c>
      <c r="AX412" s="45" t="n">
        <v>66.64</v>
      </c>
      <c r="AY412" s="40" t="n">
        <v>347.78</v>
      </c>
      <c r="AZ412" s="39" t="n">
        <v>4.76</v>
      </c>
      <c r="BA412" s="45" t="n">
        <v>71.4</v>
      </c>
      <c r="BB412" s="40" t="n">
        <v>347.78</v>
      </c>
      <c r="BC412" s="39" t="n">
        <v>4.76</v>
      </c>
      <c r="BD412" s="45" t="n">
        <v>76.16</v>
      </c>
      <c r="BE412" s="40" t="n">
        <v>347.78</v>
      </c>
      <c r="BF412" s="39" t="n">
        <v>4.76</v>
      </c>
      <c r="BG412" s="45" t="n">
        <v>80.92</v>
      </c>
      <c r="BH412" s="40" t="n">
        <v>347.78</v>
      </c>
      <c r="BI412" s="39" t="n">
        <v>4.76</v>
      </c>
      <c r="BJ412" s="45" t="n">
        <v>85.68</v>
      </c>
      <c r="BK412" s="40" t="n">
        <v>347.78</v>
      </c>
      <c r="BL412" s="39" t="n">
        <v>4.76</v>
      </c>
      <c r="BM412" s="45" t="n">
        <v>90.44</v>
      </c>
      <c r="BN412" s="40" t="n">
        <v>347.78</v>
      </c>
      <c r="BO412" s="39" t="n">
        <v>4.76</v>
      </c>
      <c r="BP412" s="45" t="n">
        <v>95.2</v>
      </c>
      <c r="BQ412" s="40" t="n">
        <v>350.7</v>
      </c>
      <c r="BR412" s="39" t="n">
        <v>4.8</v>
      </c>
      <c r="BS412" s="40" t="n">
        <v>100</v>
      </c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0"/>
      <c r="CF412" s="41"/>
      <c r="CG412" s="41"/>
      <c r="CH412" s="40"/>
      <c r="CI412" s="41"/>
      <c r="CJ412" s="41"/>
      <c r="CK412" s="40"/>
      <c r="CL412" s="41"/>
      <c r="CM412" s="41"/>
      <c r="CN412" s="40"/>
      <c r="CO412" s="42"/>
      <c r="CP412" s="42"/>
      <c r="CQ412" s="47"/>
      <c r="CR412" s="44"/>
      <c r="CS412" s="44"/>
      <c r="CT412" s="47"/>
      <c r="CU412" s="43"/>
      <c r="CV412" s="47"/>
      <c r="CW412" s="43"/>
      <c r="CX412" s="42"/>
      <c r="CY412" s="42"/>
      <c r="CZ412" s="44"/>
      <c r="DA412" s="43"/>
      <c r="DB412" s="42"/>
      <c r="DC412" s="42"/>
      <c r="DD412" s="42"/>
      <c r="DE412" s="42"/>
      <c r="DF412" s="43"/>
    </row>
    <row r="413" customFormat="false" ht="8.45" hidden="false" customHeight="true" outlineLevel="0" collapsed="false">
      <c r="A413" s="1" t="s">
        <v>922</v>
      </c>
      <c r="B413" s="37" t="n">
        <v>21</v>
      </c>
      <c r="C413" s="36" t="s">
        <v>923</v>
      </c>
      <c r="D413" s="55" t="n">
        <v>277</v>
      </c>
      <c r="E413" s="36" t="s">
        <v>915</v>
      </c>
      <c r="F413" s="36" t="s">
        <v>474</v>
      </c>
      <c r="G413" s="50" t="n">
        <v>4000</v>
      </c>
      <c r="H413" s="39" t="n">
        <v>0.04</v>
      </c>
      <c r="I413" s="41"/>
      <c r="J413" s="41"/>
      <c r="K413" s="41"/>
      <c r="L413" s="41"/>
      <c r="M413" s="41"/>
      <c r="N413" s="41"/>
      <c r="O413" s="40" t="n">
        <v>307.6</v>
      </c>
      <c r="P413" s="39" t="n">
        <v>7.69</v>
      </c>
      <c r="Q413" s="39" t="n">
        <v>7.69</v>
      </c>
      <c r="R413" s="40" t="n">
        <v>307.6</v>
      </c>
      <c r="S413" s="39" t="n">
        <v>7.69</v>
      </c>
      <c r="T413" s="45" t="n">
        <v>15.38</v>
      </c>
      <c r="U413" s="40" t="n">
        <v>307.6</v>
      </c>
      <c r="V413" s="39" t="n">
        <v>7.69</v>
      </c>
      <c r="W413" s="45" t="n">
        <v>23.07</v>
      </c>
      <c r="X413" s="40" t="n">
        <v>307.6</v>
      </c>
      <c r="Y413" s="39" t="n">
        <v>7.69</v>
      </c>
      <c r="Z413" s="45" t="n">
        <v>30.76</v>
      </c>
      <c r="AA413" s="40" t="n">
        <v>307.6</v>
      </c>
      <c r="AB413" s="39" t="n">
        <v>7.69</v>
      </c>
      <c r="AC413" s="45" t="n">
        <v>38.45</v>
      </c>
      <c r="AD413" s="40" t="n">
        <v>307.6</v>
      </c>
      <c r="AE413" s="39" t="n">
        <v>7.69</v>
      </c>
      <c r="AF413" s="45" t="n">
        <v>46.14</v>
      </c>
      <c r="AG413" s="40" t="n">
        <v>307.6</v>
      </c>
      <c r="AH413" s="39" t="n">
        <v>7.69</v>
      </c>
      <c r="AI413" s="45" t="n">
        <v>53.83</v>
      </c>
      <c r="AJ413" s="40" t="n">
        <v>307.6</v>
      </c>
      <c r="AK413" s="39" t="n">
        <v>7.69</v>
      </c>
      <c r="AL413" s="45" t="n">
        <v>61.52</v>
      </c>
      <c r="AM413" s="40" t="n">
        <v>307.6</v>
      </c>
      <c r="AN413" s="39" t="n">
        <v>7.69</v>
      </c>
      <c r="AO413" s="45" t="n">
        <v>69.21</v>
      </c>
      <c r="AP413" s="40" t="n">
        <v>307.6</v>
      </c>
      <c r="AQ413" s="39" t="n">
        <v>7.69</v>
      </c>
      <c r="AR413" s="45" t="n">
        <v>76.9</v>
      </c>
      <c r="AS413" s="40" t="n">
        <v>307.6</v>
      </c>
      <c r="AT413" s="39" t="n">
        <v>7.69</v>
      </c>
      <c r="AU413" s="45" t="n">
        <v>84.59</v>
      </c>
      <c r="AV413" s="40" t="n">
        <v>307.6</v>
      </c>
      <c r="AW413" s="39" t="n">
        <v>7.69</v>
      </c>
      <c r="AX413" s="45" t="n">
        <v>92.28</v>
      </c>
      <c r="AY413" s="40" t="n">
        <v>308.8</v>
      </c>
      <c r="AZ413" s="39" t="n">
        <v>7.72</v>
      </c>
      <c r="BA413" s="40" t="n">
        <v>100</v>
      </c>
      <c r="BB413" s="41"/>
      <c r="BC413" s="41"/>
      <c r="BD413" s="40" t="n">
        <v>100</v>
      </c>
      <c r="BE413" s="41"/>
      <c r="BF413" s="41"/>
      <c r="BG413" s="40" t="n">
        <v>100</v>
      </c>
      <c r="BH413" s="41"/>
      <c r="BI413" s="41"/>
      <c r="BJ413" s="40" t="n">
        <v>100</v>
      </c>
      <c r="BK413" s="41"/>
      <c r="BL413" s="41"/>
      <c r="BM413" s="40" t="n">
        <v>100</v>
      </c>
      <c r="BN413" s="41"/>
      <c r="BO413" s="41"/>
      <c r="BP413" s="40" t="n">
        <v>100</v>
      </c>
      <c r="BQ413" s="41"/>
      <c r="BR413" s="41"/>
      <c r="BS413" s="40" t="n">
        <v>100</v>
      </c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0"/>
      <c r="CF413" s="41"/>
      <c r="CG413" s="41"/>
      <c r="CH413" s="40"/>
      <c r="CI413" s="41"/>
      <c r="CJ413" s="41"/>
      <c r="CK413" s="40"/>
      <c r="CL413" s="41"/>
      <c r="CM413" s="41"/>
      <c r="CN413" s="40"/>
      <c r="CO413" s="60"/>
      <c r="CP413" s="13"/>
      <c r="CQ413" s="30"/>
      <c r="CR413" s="31"/>
      <c r="CS413" s="30"/>
      <c r="CT413" s="30"/>
      <c r="CU413" s="31"/>
      <c r="CV413" s="30"/>
      <c r="CW413" s="34"/>
      <c r="CX413" s="13"/>
      <c r="CY413" s="13"/>
      <c r="CZ413" s="19"/>
      <c r="DA413" s="34"/>
      <c r="DB413" s="13"/>
      <c r="DC413" s="13"/>
      <c r="DD413" s="13"/>
      <c r="DE413" s="13"/>
      <c r="DF413" s="34"/>
    </row>
    <row r="414" customFormat="false" ht="8.45" hidden="false" customHeight="true" outlineLevel="0" collapsed="false">
      <c r="A414" s="1" t="s">
        <v>90</v>
      </c>
      <c r="B414" s="54" t="n">
        <v>22</v>
      </c>
      <c r="C414" s="21" t="s">
        <v>924</v>
      </c>
      <c r="D414" s="22" t="n">
        <v>447</v>
      </c>
      <c r="E414" s="21" t="s">
        <v>73</v>
      </c>
      <c r="F414" s="21" t="s">
        <v>461</v>
      </c>
      <c r="G414" s="61" t="n">
        <v>1280320.13</v>
      </c>
      <c r="H414" s="25" t="n">
        <v>13.04</v>
      </c>
      <c r="I414" s="26" t="n">
        <v>40450.52</v>
      </c>
      <c r="J414" s="24" t="n">
        <v>3.3</v>
      </c>
      <c r="K414" s="24" t="n">
        <v>3.3</v>
      </c>
      <c r="L414" s="26" t="n">
        <v>40450.52</v>
      </c>
      <c r="M414" s="24" t="n">
        <v>3.3</v>
      </c>
      <c r="N414" s="24" t="n">
        <v>6.59</v>
      </c>
      <c r="O414" s="26" t="n">
        <v>42449.32</v>
      </c>
      <c r="P414" s="24" t="n">
        <v>3.51</v>
      </c>
      <c r="Q414" s="25" t="n">
        <v>10.1</v>
      </c>
      <c r="R414" s="26" t="n">
        <v>45534.56</v>
      </c>
      <c r="S414" s="24" t="n">
        <v>3.69</v>
      </c>
      <c r="T414" s="25" t="n">
        <v>13.79</v>
      </c>
      <c r="U414" s="26" t="n">
        <v>45534.56</v>
      </c>
      <c r="V414" s="24" t="n">
        <v>3.69</v>
      </c>
      <c r="W414" s="25" t="n">
        <v>17.48</v>
      </c>
      <c r="X414" s="26" t="n">
        <v>63225.08</v>
      </c>
      <c r="Y414" s="24" t="n">
        <v>4.84</v>
      </c>
      <c r="Z414" s="25" t="n">
        <v>22.31</v>
      </c>
      <c r="AA414" s="26" t="n">
        <v>65326.86</v>
      </c>
      <c r="AB414" s="24" t="n">
        <v>4.96</v>
      </c>
      <c r="AC414" s="25" t="n">
        <v>27.27</v>
      </c>
      <c r="AD414" s="26" t="n">
        <v>73713.09</v>
      </c>
      <c r="AE414" s="24" t="n">
        <v>5.43</v>
      </c>
      <c r="AF414" s="25" t="n">
        <v>32.7</v>
      </c>
      <c r="AG414" s="26" t="n">
        <v>76797.16</v>
      </c>
      <c r="AH414" s="24" t="n">
        <v>5.77</v>
      </c>
      <c r="AI414" s="25" t="n">
        <v>38.47</v>
      </c>
      <c r="AJ414" s="26" t="n">
        <v>76797.16</v>
      </c>
      <c r="AK414" s="24" t="n">
        <v>5.77</v>
      </c>
      <c r="AL414" s="25" t="n">
        <v>44.24</v>
      </c>
      <c r="AM414" s="26" t="n">
        <v>65073.25</v>
      </c>
      <c r="AN414" s="24" t="n">
        <v>5.1</v>
      </c>
      <c r="AO414" s="25" t="n">
        <v>49.34</v>
      </c>
      <c r="AP414" s="26" t="n">
        <v>65073.25</v>
      </c>
      <c r="AQ414" s="24" t="n">
        <v>5.1</v>
      </c>
      <c r="AR414" s="25" t="n">
        <v>54.43</v>
      </c>
      <c r="AS414" s="26" t="n">
        <v>65073.25</v>
      </c>
      <c r="AT414" s="24" t="n">
        <v>5.1</v>
      </c>
      <c r="AU414" s="25" t="n">
        <v>59.53</v>
      </c>
      <c r="AV414" s="26" t="n">
        <v>65073.25</v>
      </c>
      <c r="AW414" s="24" t="n">
        <v>5.1</v>
      </c>
      <c r="AX414" s="25" t="n">
        <v>64.63</v>
      </c>
      <c r="AY414" s="26" t="n">
        <v>65073.25</v>
      </c>
      <c r="AZ414" s="24" t="n">
        <v>5.1</v>
      </c>
      <c r="BA414" s="25" t="n">
        <v>69.73</v>
      </c>
      <c r="BB414" s="26" t="n">
        <v>65073.25</v>
      </c>
      <c r="BC414" s="24" t="n">
        <v>5.1</v>
      </c>
      <c r="BD414" s="25" t="n">
        <v>74.83</v>
      </c>
      <c r="BE414" s="26" t="n">
        <v>65073.25</v>
      </c>
      <c r="BF414" s="24" t="n">
        <v>5.1</v>
      </c>
      <c r="BG414" s="25" t="n">
        <v>79.93</v>
      </c>
      <c r="BH414" s="26" t="n">
        <v>64861.65</v>
      </c>
      <c r="BI414" s="24" t="n">
        <v>5.09</v>
      </c>
      <c r="BJ414" s="25" t="n">
        <v>85.01</v>
      </c>
      <c r="BK414" s="26" t="n">
        <v>64396.12</v>
      </c>
      <c r="BL414" s="24" t="n">
        <v>5.06</v>
      </c>
      <c r="BM414" s="25" t="n">
        <v>90.07</v>
      </c>
      <c r="BN414" s="26" t="n">
        <v>62707.47</v>
      </c>
      <c r="BO414" s="24" t="n">
        <v>4.96</v>
      </c>
      <c r="BP414" s="25" t="n">
        <v>95.03</v>
      </c>
      <c r="BQ414" s="26" t="n">
        <v>62563.28</v>
      </c>
      <c r="BR414" s="24" t="n">
        <v>4.97</v>
      </c>
      <c r="BS414" s="28" t="n">
        <v>100</v>
      </c>
      <c r="BT414" s="18"/>
      <c r="BU414" s="18"/>
      <c r="BV414" s="18"/>
      <c r="BW414" s="18"/>
      <c r="BX414" s="18"/>
      <c r="BY414" s="18"/>
      <c r="BZ414" s="18"/>
      <c r="CA414" s="18"/>
      <c r="CB414" s="18"/>
      <c r="CC414" s="41"/>
      <c r="CD414" s="41"/>
      <c r="CE414" s="40"/>
      <c r="CF414" s="41"/>
      <c r="CG414" s="41"/>
      <c r="CH414" s="40"/>
      <c r="CI414" s="41"/>
      <c r="CJ414" s="41"/>
      <c r="CK414" s="40"/>
      <c r="CL414" s="41"/>
      <c r="CM414" s="41"/>
      <c r="CN414" s="40"/>
      <c r="CO414" s="58"/>
      <c r="CP414" s="42"/>
      <c r="CQ414" s="47"/>
      <c r="CR414" s="43"/>
      <c r="CS414" s="47"/>
      <c r="CT414" s="47"/>
      <c r="CU414" s="43"/>
      <c r="CV414" s="47"/>
      <c r="CW414" s="43"/>
      <c r="CX414" s="42"/>
      <c r="CY414" s="42"/>
      <c r="CZ414" s="44"/>
      <c r="DA414" s="43"/>
      <c r="DB414" s="42"/>
      <c r="DC414" s="42"/>
      <c r="DD414" s="42"/>
      <c r="DE414" s="42"/>
      <c r="DF414" s="43"/>
    </row>
    <row r="415" customFormat="false" ht="8.45" hidden="false" customHeight="true" outlineLevel="0" collapsed="false">
      <c r="A415" s="1" t="s">
        <v>925</v>
      </c>
      <c r="B415" s="54" t="n">
        <v>23</v>
      </c>
      <c r="C415" s="21" t="s">
        <v>926</v>
      </c>
      <c r="D415" s="22" t="n">
        <v>447</v>
      </c>
      <c r="E415" s="21" t="s">
        <v>73</v>
      </c>
      <c r="F415" s="21" t="s">
        <v>461</v>
      </c>
      <c r="G415" s="23" t="n">
        <v>615958.63</v>
      </c>
      <c r="H415" s="24" t="n">
        <v>6.27</v>
      </c>
      <c r="I415" s="26" t="n">
        <v>22866.47</v>
      </c>
      <c r="J415" s="24" t="n">
        <v>3.64</v>
      </c>
      <c r="K415" s="24" t="n">
        <v>3.64</v>
      </c>
      <c r="L415" s="26" t="n">
        <v>22866.47</v>
      </c>
      <c r="M415" s="24" t="n">
        <v>3.64</v>
      </c>
      <c r="N415" s="24" t="n">
        <v>7.28</v>
      </c>
      <c r="O415" s="26" t="n">
        <v>22866.47</v>
      </c>
      <c r="P415" s="24" t="n">
        <v>3.64</v>
      </c>
      <c r="Q415" s="25" t="n">
        <v>10.93</v>
      </c>
      <c r="R415" s="26" t="n">
        <v>22866.47</v>
      </c>
      <c r="S415" s="24" t="n">
        <v>3.64</v>
      </c>
      <c r="T415" s="25" t="n">
        <v>14.57</v>
      </c>
      <c r="U415" s="26" t="n">
        <v>22866.47</v>
      </c>
      <c r="V415" s="24" t="n">
        <v>3.64</v>
      </c>
      <c r="W415" s="25" t="n">
        <v>18.21</v>
      </c>
      <c r="X415" s="26" t="n">
        <v>28833.07</v>
      </c>
      <c r="Y415" s="24" t="n">
        <v>4.58</v>
      </c>
      <c r="Z415" s="25" t="n">
        <v>22.79</v>
      </c>
      <c r="AA415" s="26" t="n">
        <v>28833.07</v>
      </c>
      <c r="AB415" s="24" t="n">
        <v>4.58</v>
      </c>
      <c r="AC415" s="25" t="n">
        <v>27.37</v>
      </c>
      <c r="AD415" s="26" t="n">
        <v>28833.07</v>
      </c>
      <c r="AE415" s="24" t="n">
        <v>4.58</v>
      </c>
      <c r="AF415" s="25" t="n">
        <v>31.96</v>
      </c>
      <c r="AG415" s="26" t="n">
        <v>31917.15</v>
      </c>
      <c r="AH415" s="24" t="n">
        <v>5.23</v>
      </c>
      <c r="AI415" s="25" t="n">
        <v>37.19</v>
      </c>
      <c r="AJ415" s="26" t="n">
        <v>31917.15</v>
      </c>
      <c r="AK415" s="24" t="n">
        <v>5.23</v>
      </c>
      <c r="AL415" s="25" t="n">
        <v>42.42</v>
      </c>
      <c r="AM415" s="26" t="n">
        <v>31917.15</v>
      </c>
      <c r="AN415" s="24" t="n">
        <v>5.23</v>
      </c>
      <c r="AO415" s="25" t="n">
        <v>47.65</v>
      </c>
      <c r="AP415" s="26" t="n">
        <v>31917.15</v>
      </c>
      <c r="AQ415" s="24" t="n">
        <v>5.23</v>
      </c>
      <c r="AR415" s="25" t="n">
        <v>52.88</v>
      </c>
      <c r="AS415" s="26" t="n">
        <v>31917.15</v>
      </c>
      <c r="AT415" s="24" t="n">
        <v>5.23</v>
      </c>
      <c r="AU415" s="25" t="n">
        <v>58.11</v>
      </c>
      <c r="AV415" s="26" t="n">
        <v>31917.15</v>
      </c>
      <c r="AW415" s="24" t="n">
        <v>5.23</v>
      </c>
      <c r="AX415" s="25" t="n">
        <v>63.35</v>
      </c>
      <c r="AY415" s="26" t="n">
        <v>31917.15</v>
      </c>
      <c r="AZ415" s="24" t="n">
        <v>5.23</v>
      </c>
      <c r="BA415" s="25" t="n">
        <v>68.58</v>
      </c>
      <c r="BB415" s="26" t="n">
        <v>31917.15</v>
      </c>
      <c r="BC415" s="24" t="n">
        <v>5.23</v>
      </c>
      <c r="BD415" s="25" t="n">
        <v>73.81</v>
      </c>
      <c r="BE415" s="26" t="n">
        <v>31917.15</v>
      </c>
      <c r="BF415" s="24" t="n">
        <v>5.23</v>
      </c>
      <c r="BG415" s="25" t="n">
        <v>79.04</v>
      </c>
      <c r="BH415" s="26" t="n">
        <v>31705.54</v>
      </c>
      <c r="BI415" s="24" t="n">
        <v>5.21</v>
      </c>
      <c r="BJ415" s="25" t="n">
        <v>84.25</v>
      </c>
      <c r="BK415" s="26" t="n">
        <v>31240.02</v>
      </c>
      <c r="BL415" s="24" t="n">
        <v>5.16</v>
      </c>
      <c r="BM415" s="25" t="n">
        <v>89.4</v>
      </c>
      <c r="BN415" s="26" t="n">
        <v>32636.6</v>
      </c>
      <c r="BO415" s="24" t="n">
        <v>5.31</v>
      </c>
      <c r="BP415" s="25" t="n">
        <v>94.72</v>
      </c>
      <c r="BQ415" s="26" t="n">
        <v>32290.61</v>
      </c>
      <c r="BR415" s="24" t="n">
        <v>5.28</v>
      </c>
      <c r="BS415" s="28" t="n">
        <v>100</v>
      </c>
      <c r="BT415" s="18"/>
      <c r="BU415" s="18"/>
      <c r="BV415" s="18"/>
      <c r="BW415" s="18"/>
      <c r="BX415" s="18"/>
      <c r="BY415" s="18"/>
      <c r="BZ415" s="18"/>
      <c r="CA415" s="18"/>
      <c r="CB415" s="18"/>
      <c r="CC415" s="41"/>
      <c r="CD415" s="41"/>
      <c r="CE415" s="40"/>
      <c r="CF415" s="41"/>
      <c r="CG415" s="41"/>
      <c r="CH415" s="40"/>
      <c r="CI415" s="41"/>
      <c r="CJ415" s="41"/>
      <c r="CK415" s="40"/>
      <c r="CL415" s="41"/>
      <c r="CM415" s="41"/>
      <c r="CN415" s="40"/>
      <c r="CO415" s="58"/>
      <c r="CP415" s="42"/>
      <c r="CQ415" s="47"/>
      <c r="CR415" s="43"/>
      <c r="CS415" s="48"/>
      <c r="CT415" s="47"/>
      <c r="CU415" s="43"/>
      <c r="CV415" s="47"/>
      <c r="CW415" s="43"/>
      <c r="CX415" s="42"/>
      <c r="CY415" s="42"/>
      <c r="CZ415" s="44"/>
      <c r="DA415" s="43"/>
      <c r="DB415" s="42"/>
      <c r="DC415" s="42"/>
      <c r="DD415" s="42"/>
      <c r="DE415" s="42"/>
      <c r="DF415" s="43"/>
    </row>
    <row r="416" customFormat="false" ht="8.45" hidden="false" customHeight="true" outlineLevel="0" collapsed="false">
      <c r="A416" s="1" t="s">
        <v>927</v>
      </c>
      <c r="B416" s="37" t="n">
        <v>24</v>
      </c>
      <c r="C416" s="36" t="s">
        <v>928</v>
      </c>
      <c r="D416" s="55" t="n">
        <v>447</v>
      </c>
      <c r="E416" s="36" t="s">
        <v>73</v>
      </c>
      <c r="F416" s="36" t="s">
        <v>461</v>
      </c>
      <c r="G416" s="59" t="n">
        <v>126000</v>
      </c>
      <c r="H416" s="39" t="n">
        <v>1.28</v>
      </c>
      <c r="I416" s="50" t="n">
        <v>5997.6</v>
      </c>
      <c r="J416" s="39" t="n">
        <v>4.76</v>
      </c>
      <c r="K416" s="39" t="n">
        <v>4.76</v>
      </c>
      <c r="L416" s="50" t="n">
        <v>5997.6</v>
      </c>
      <c r="M416" s="39" t="n">
        <v>4.76</v>
      </c>
      <c r="N416" s="39" t="n">
        <v>9.52</v>
      </c>
      <c r="O416" s="50" t="n">
        <v>5997.6</v>
      </c>
      <c r="P416" s="39" t="n">
        <v>4.76</v>
      </c>
      <c r="Q416" s="45" t="n">
        <v>14.28</v>
      </c>
      <c r="R416" s="50" t="n">
        <v>5997.6</v>
      </c>
      <c r="S416" s="39" t="n">
        <v>4.76</v>
      </c>
      <c r="T416" s="45" t="n">
        <v>19.04</v>
      </c>
      <c r="U416" s="50" t="n">
        <v>5997.6</v>
      </c>
      <c r="V416" s="39" t="n">
        <v>4.76</v>
      </c>
      <c r="W416" s="45" t="n">
        <v>23.8</v>
      </c>
      <c r="X416" s="50" t="n">
        <v>5997.6</v>
      </c>
      <c r="Y416" s="39" t="n">
        <v>4.76</v>
      </c>
      <c r="Z416" s="45" t="n">
        <v>28.56</v>
      </c>
      <c r="AA416" s="50" t="n">
        <v>5997.6</v>
      </c>
      <c r="AB416" s="39" t="n">
        <v>4.76</v>
      </c>
      <c r="AC416" s="45" t="n">
        <v>33.32</v>
      </c>
      <c r="AD416" s="50" t="n">
        <v>5997.6</v>
      </c>
      <c r="AE416" s="39" t="n">
        <v>4.76</v>
      </c>
      <c r="AF416" s="45" t="n">
        <v>38.08</v>
      </c>
      <c r="AG416" s="50" t="n">
        <v>5997.6</v>
      </c>
      <c r="AH416" s="39" t="n">
        <v>4.76</v>
      </c>
      <c r="AI416" s="45" t="n">
        <v>42.84</v>
      </c>
      <c r="AJ416" s="50" t="n">
        <v>5997.6</v>
      </c>
      <c r="AK416" s="39" t="n">
        <v>4.76</v>
      </c>
      <c r="AL416" s="45" t="n">
        <v>47.6</v>
      </c>
      <c r="AM416" s="50" t="n">
        <v>5997.6</v>
      </c>
      <c r="AN416" s="39" t="n">
        <v>4.76</v>
      </c>
      <c r="AO416" s="45" t="n">
        <v>52.36</v>
      </c>
      <c r="AP416" s="50" t="n">
        <v>5997.6</v>
      </c>
      <c r="AQ416" s="39" t="n">
        <v>4.76</v>
      </c>
      <c r="AR416" s="45" t="n">
        <v>57.12</v>
      </c>
      <c r="AS416" s="50" t="n">
        <v>5997.6</v>
      </c>
      <c r="AT416" s="39" t="n">
        <v>4.76</v>
      </c>
      <c r="AU416" s="45" t="n">
        <v>61.88</v>
      </c>
      <c r="AV416" s="50" t="n">
        <v>5997.6</v>
      </c>
      <c r="AW416" s="39" t="n">
        <v>4.76</v>
      </c>
      <c r="AX416" s="45" t="n">
        <v>66.64</v>
      </c>
      <c r="AY416" s="50" t="n">
        <v>5997.6</v>
      </c>
      <c r="AZ416" s="39" t="n">
        <v>4.76</v>
      </c>
      <c r="BA416" s="45" t="n">
        <v>71.4</v>
      </c>
      <c r="BB416" s="50" t="n">
        <v>5997.6</v>
      </c>
      <c r="BC416" s="39" t="n">
        <v>4.76</v>
      </c>
      <c r="BD416" s="45" t="n">
        <v>76.16</v>
      </c>
      <c r="BE416" s="50" t="n">
        <v>5997.6</v>
      </c>
      <c r="BF416" s="39" t="n">
        <v>4.76</v>
      </c>
      <c r="BG416" s="45" t="n">
        <v>80.92</v>
      </c>
      <c r="BH416" s="50" t="n">
        <v>5997.6</v>
      </c>
      <c r="BI416" s="39" t="n">
        <v>4.76</v>
      </c>
      <c r="BJ416" s="45" t="n">
        <v>85.68</v>
      </c>
      <c r="BK416" s="50" t="n">
        <v>5997.6</v>
      </c>
      <c r="BL416" s="39" t="n">
        <v>4.76</v>
      </c>
      <c r="BM416" s="45" t="n">
        <v>90.44</v>
      </c>
      <c r="BN416" s="50" t="n">
        <v>5997.6</v>
      </c>
      <c r="BO416" s="39" t="n">
        <v>4.76</v>
      </c>
      <c r="BP416" s="45" t="n">
        <v>95.2</v>
      </c>
      <c r="BQ416" s="50" t="n">
        <v>6048</v>
      </c>
      <c r="BR416" s="39" t="n">
        <v>4.8</v>
      </c>
      <c r="BS416" s="40" t="n">
        <v>100</v>
      </c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50"/>
      <c r="CM416" s="40"/>
      <c r="CN416" s="40"/>
      <c r="CO416" s="58"/>
      <c r="CP416" s="42"/>
      <c r="CQ416" s="47"/>
      <c r="CR416" s="43"/>
      <c r="CS416" s="47"/>
      <c r="CT416" s="47"/>
      <c r="CU416" s="43"/>
      <c r="CV416" s="47"/>
      <c r="CW416" s="43"/>
      <c r="CX416" s="42"/>
      <c r="CY416" s="42"/>
      <c r="CZ416" s="44"/>
      <c r="DA416" s="43"/>
      <c r="DB416" s="42"/>
      <c r="DC416" s="42"/>
      <c r="DD416" s="42"/>
      <c r="DE416" s="42"/>
      <c r="DF416" s="43"/>
    </row>
    <row r="417" customFormat="false" ht="8.45" hidden="false" customHeight="true" outlineLevel="0" collapsed="false">
      <c r="A417" s="1" t="s">
        <v>929</v>
      </c>
      <c r="B417" s="37" t="n">
        <v>25</v>
      </c>
      <c r="C417" s="36" t="s">
        <v>930</v>
      </c>
      <c r="D417" s="55" t="n">
        <v>341</v>
      </c>
      <c r="E417" s="36" t="s">
        <v>931</v>
      </c>
      <c r="F417" s="36" t="s">
        <v>461</v>
      </c>
      <c r="G417" s="38" t="n">
        <v>44100</v>
      </c>
      <c r="H417" s="39" t="n">
        <v>0.45</v>
      </c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50" t="n">
        <v>2756.25</v>
      </c>
      <c r="Y417" s="39" t="n">
        <v>6.25</v>
      </c>
      <c r="Z417" s="39" t="n">
        <v>6.25</v>
      </c>
      <c r="AA417" s="50" t="n">
        <v>2756.25</v>
      </c>
      <c r="AB417" s="39" t="n">
        <v>6.25</v>
      </c>
      <c r="AC417" s="45" t="n">
        <v>12.5</v>
      </c>
      <c r="AD417" s="50" t="n">
        <v>2756.25</v>
      </c>
      <c r="AE417" s="39" t="n">
        <v>6.25</v>
      </c>
      <c r="AF417" s="45" t="n">
        <v>18.75</v>
      </c>
      <c r="AG417" s="50" t="n">
        <v>2756.25</v>
      </c>
      <c r="AH417" s="39" t="n">
        <v>6.25</v>
      </c>
      <c r="AI417" s="45" t="n">
        <v>25</v>
      </c>
      <c r="AJ417" s="50" t="n">
        <v>2756.25</v>
      </c>
      <c r="AK417" s="39" t="n">
        <v>6.25</v>
      </c>
      <c r="AL417" s="45" t="n">
        <v>31.25</v>
      </c>
      <c r="AM417" s="50" t="n">
        <v>2756.25</v>
      </c>
      <c r="AN417" s="39" t="n">
        <v>6.25</v>
      </c>
      <c r="AO417" s="45" t="n">
        <v>37.5</v>
      </c>
      <c r="AP417" s="50" t="n">
        <v>2756.25</v>
      </c>
      <c r="AQ417" s="39" t="n">
        <v>6.25</v>
      </c>
      <c r="AR417" s="45" t="n">
        <v>43.75</v>
      </c>
      <c r="AS417" s="50" t="n">
        <v>2756.25</v>
      </c>
      <c r="AT417" s="39" t="n">
        <v>6.25</v>
      </c>
      <c r="AU417" s="45" t="n">
        <v>50</v>
      </c>
      <c r="AV417" s="50" t="n">
        <v>2756.25</v>
      </c>
      <c r="AW417" s="39" t="n">
        <v>6.25</v>
      </c>
      <c r="AX417" s="45" t="n">
        <v>56.25</v>
      </c>
      <c r="AY417" s="50" t="n">
        <v>2756.25</v>
      </c>
      <c r="AZ417" s="39" t="n">
        <v>6.25</v>
      </c>
      <c r="BA417" s="45" t="n">
        <v>62.5</v>
      </c>
      <c r="BB417" s="50" t="n">
        <v>2756.25</v>
      </c>
      <c r="BC417" s="39" t="n">
        <v>6.25</v>
      </c>
      <c r="BD417" s="45" t="n">
        <v>68.75</v>
      </c>
      <c r="BE417" s="50" t="n">
        <v>2756.25</v>
      </c>
      <c r="BF417" s="39" t="n">
        <v>6.25</v>
      </c>
      <c r="BG417" s="45" t="n">
        <v>75</v>
      </c>
      <c r="BH417" s="50" t="n">
        <v>2756.25</v>
      </c>
      <c r="BI417" s="39" t="n">
        <v>6.25</v>
      </c>
      <c r="BJ417" s="45" t="n">
        <v>81.25</v>
      </c>
      <c r="BK417" s="50" t="n">
        <v>2756.25</v>
      </c>
      <c r="BL417" s="39" t="n">
        <v>6.25</v>
      </c>
      <c r="BM417" s="45" t="n">
        <v>87.5</v>
      </c>
      <c r="BN417" s="50" t="n">
        <v>2756.25</v>
      </c>
      <c r="BO417" s="39" t="n">
        <v>6.25</v>
      </c>
      <c r="BP417" s="45" t="n">
        <v>93.75</v>
      </c>
      <c r="BQ417" s="50" t="n">
        <v>2756.25</v>
      </c>
      <c r="BR417" s="39" t="n">
        <v>6.25</v>
      </c>
      <c r="BS417" s="40" t="n">
        <v>100</v>
      </c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50"/>
      <c r="CM417" s="40"/>
      <c r="CN417" s="40"/>
      <c r="CO417" s="58"/>
      <c r="CP417" s="42"/>
      <c r="CQ417" s="47"/>
      <c r="CR417" s="47"/>
      <c r="CS417" s="48"/>
      <c r="CT417" s="47"/>
      <c r="CU417" s="43"/>
      <c r="CV417" s="47"/>
      <c r="CW417" s="43"/>
      <c r="CX417" s="42"/>
      <c r="CY417" s="42"/>
      <c r="CZ417" s="44"/>
      <c r="DA417" s="43"/>
      <c r="DB417" s="42"/>
      <c r="DC417" s="42"/>
      <c r="DD417" s="42"/>
      <c r="DE417" s="42"/>
      <c r="DF417" s="43"/>
    </row>
    <row r="418" customFormat="false" ht="8.45" hidden="false" customHeight="true" outlineLevel="0" collapsed="false">
      <c r="A418" s="1" t="s">
        <v>932</v>
      </c>
      <c r="B418" s="37" t="n">
        <v>26</v>
      </c>
      <c r="C418" s="36" t="s">
        <v>933</v>
      </c>
      <c r="D418" s="55" t="n">
        <v>447</v>
      </c>
      <c r="E418" s="36" t="s">
        <v>73</v>
      </c>
      <c r="F418" s="36" t="s">
        <v>461</v>
      </c>
      <c r="G418" s="38" t="n">
        <v>52500</v>
      </c>
      <c r="H418" s="39" t="n">
        <v>0.53</v>
      </c>
      <c r="I418" s="50" t="n">
        <v>2499</v>
      </c>
      <c r="J418" s="39" t="n">
        <v>4.76</v>
      </c>
      <c r="K418" s="39" t="n">
        <v>4.76</v>
      </c>
      <c r="L418" s="50" t="n">
        <v>2499</v>
      </c>
      <c r="M418" s="39" t="n">
        <v>4.76</v>
      </c>
      <c r="N418" s="39" t="n">
        <v>9.52</v>
      </c>
      <c r="O418" s="50" t="n">
        <v>2499</v>
      </c>
      <c r="P418" s="39" t="n">
        <v>4.76</v>
      </c>
      <c r="Q418" s="45" t="n">
        <v>14.28</v>
      </c>
      <c r="R418" s="50" t="n">
        <v>2499</v>
      </c>
      <c r="S418" s="39" t="n">
        <v>4.76</v>
      </c>
      <c r="T418" s="45" t="n">
        <v>19.04</v>
      </c>
      <c r="U418" s="50" t="n">
        <v>2499</v>
      </c>
      <c r="V418" s="39" t="n">
        <v>4.76</v>
      </c>
      <c r="W418" s="45" t="n">
        <v>23.8</v>
      </c>
      <c r="X418" s="50" t="n">
        <v>2499</v>
      </c>
      <c r="Y418" s="39" t="n">
        <v>4.76</v>
      </c>
      <c r="Z418" s="45" t="n">
        <v>28.56</v>
      </c>
      <c r="AA418" s="50" t="n">
        <v>2499</v>
      </c>
      <c r="AB418" s="39" t="n">
        <v>4.76</v>
      </c>
      <c r="AC418" s="45" t="n">
        <v>33.32</v>
      </c>
      <c r="AD418" s="50" t="n">
        <v>2499</v>
      </c>
      <c r="AE418" s="39" t="n">
        <v>4.76</v>
      </c>
      <c r="AF418" s="45" t="n">
        <v>38.08</v>
      </c>
      <c r="AG418" s="50" t="n">
        <v>2499</v>
      </c>
      <c r="AH418" s="39" t="n">
        <v>4.76</v>
      </c>
      <c r="AI418" s="45" t="n">
        <v>42.84</v>
      </c>
      <c r="AJ418" s="50" t="n">
        <v>2499</v>
      </c>
      <c r="AK418" s="39" t="n">
        <v>4.76</v>
      </c>
      <c r="AL418" s="45" t="n">
        <v>47.6</v>
      </c>
      <c r="AM418" s="50" t="n">
        <v>2499</v>
      </c>
      <c r="AN418" s="39" t="n">
        <v>4.76</v>
      </c>
      <c r="AO418" s="45" t="n">
        <v>52.36</v>
      </c>
      <c r="AP418" s="50" t="n">
        <v>2499</v>
      </c>
      <c r="AQ418" s="39" t="n">
        <v>4.76</v>
      </c>
      <c r="AR418" s="45" t="n">
        <v>57.12</v>
      </c>
      <c r="AS418" s="50" t="n">
        <v>2499</v>
      </c>
      <c r="AT418" s="39" t="n">
        <v>4.76</v>
      </c>
      <c r="AU418" s="45" t="n">
        <v>61.88</v>
      </c>
      <c r="AV418" s="50" t="n">
        <v>2499</v>
      </c>
      <c r="AW418" s="39" t="n">
        <v>4.76</v>
      </c>
      <c r="AX418" s="45" t="n">
        <v>66.64</v>
      </c>
      <c r="AY418" s="50" t="n">
        <v>2499</v>
      </c>
      <c r="AZ418" s="39" t="n">
        <v>4.76</v>
      </c>
      <c r="BA418" s="45" t="n">
        <v>71.4</v>
      </c>
      <c r="BB418" s="50" t="n">
        <v>2499</v>
      </c>
      <c r="BC418" s="39" t="n">
        <v>4.76</v>
      </c>
      <c r="BD418" s="45" t="n">
        <v>76.16</v>
      </c>
      <c r="BE418" s="50" t="n">
        <v>2499</v>
      </c>
      <c r="BF418" s="39" t="n">
        <v>4.76</v>
      </c>
      <c r="BG418" s="45" t="n">
        <v>80.92</v>
      </c>
      <c r="BH418" s="50" t="n">
        <v>2499</v>
      </c>
      <c r="BI418" s="39" t="n">
        <v>4.76</v>
      </c>
      <c r="BJ418" s="45" t="n">
        <v>85.68</v>
      </c>
      <c r="BK418" s="50" t="n">
        <v>2499</v>
      </c>
      <c r="BL418" s="39" t="n">
        <v>4.76</v>
      </c>
      <c r="BM418" s="45" t="n">
        <v>90.44</v>
      </c>
      <c r="BN418" s="50" t="n">
        <v>2499</v>
      </c>
      <c r="BO418" s="39" t="n">
        <v>4.76</v>
      </c>
      <c r="BP418" s="45" t="n">
        <v>95.2</v>
      </c>
      <c r="BQ418" s="50" t="n">
        <v>2520</v>
      </c>
      <c r="BR418" s="39" t="n">
        <v>4.8</v>
      </c>
      <c r="BS418" s="40" t="n">
        <v>100</v>
      </c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0"/>
      <c r="CF418" s="41"/>
      <c r="CG418" s="41"/>
      <c r="CH418" s="40"/>
      <c r="CI418" s="41"/>
      <c r="CJ418" s="41"/>
      <c r="CK418" s="40"/>
      <c r="CL418" s="41"/>
      <c r="CM418" s="41"/>
      <c r="CN418" s="40"/>
      <c r="CO418" s="58"/>
      <c r="CP418" s="42"/>
      <c r="CQ418" s="47"/>
      <c r="CR418" s="43"/>
      <c r="CS418" s="47"/>
      <c r="CT418" s="47"/>
      <c r="CU418" s="43"/>
      <c r="CV418" s="47"/>
      <c r="CW418" s="43"/>
      <c r="CX418" s="42"/>
      <c r="CY418" s="42"/>
      <c r="CZ418" s="44"/>
      <c r="DA418" s="43"/>
      <c r="DB418" s="42"/>
      <c r="DC418" s="42"/>
      <c r="DD418" s="42"/>
      <c r="DE418" s="42"/>
      <c r="DF418" s="43"/>
    </row>
    <row r="419" customFormat="false" ht="8.45" hidden="false" customHeight="true" outlineLevel="0" collapsed="false">
      <c r="A419" s="1" t="s">
        <v>934</v>
      </c>
      <c r="B419" s="37" t="n">
        <v>27</v>
      </c>
      <c r="C419" s="36" t="s">
        <v>935</v>
      </c>
      <c r="D419" s="55" t="n">
        <v>447</v>
      </c>
      <c r="E419" s="36" t="s">
        <v>73</v>
      </c>
      <c r="F419" s="36" t="s">
        <v>461</v>
      </c>
      <c r="G419" s="38" t="n">
        <v>42000</v>
      </c>
      <c r="H419" s="39" t="n">
        <v>0.43</v>
      </c>
      <c r="I419" s="50" t="n">
        <v>1999.2</v>
      </c>
      <c r="J419" s="39" t="n">
        <v>4.76</v>
      </c>
      <c r="K419" s="39" t="n">
        <v>4.76</v>
      </c>
      <c r="L419" s="50" t="n">
        <v>1999.2</v>
      </c>
      <c r="M419" s="39" t="n">
        <v>4.76</v>
      </c>
      <c r="N419" s="39" t="n">
        <v>9.52</v>
      </c>
      <c r="O419" s="50" t="n">
        <v>1999.2</v>
      </c>
      <c r="P419" s="39" t="n">
        <v>4.76</v>
      </c>
      <c r="Q419" s="45" t="n">
        <v>14.28</v>
      </c>
      <c r="R419" s="50" t="n">
        <v>1999.2</v>
      </c>
      <c r="S419" s="39" t="n">
        <v>4.76</v>
      </c>
      <c r="T419" s="45" t="n">
        <v>19.04</v>
      </c>
      <c r="U419" s="50" t="n">
        <v>1999.2</v>
      </c>
      <c r="V419" s="39" t="n">
        <v>4.76</v>
      </c>
      <c r="W419" s="45" t="n">
        <v>23.8</v>
      </c>
      <c r="X419" s="50" t="n">
        <v>1999.2</v>
      </c>
      <c r="Y419" s="39" t="n">
        <v>4.76</v>
      </c>
      <c r="Z419" s="45" t="n">
        <v>28.56</v>
      </c>
      <c r="AA419" s="50" t="n">
        <v>1999.2</v>
      </c>
      <c r="AB419" s="39" t="n">
        <v>4.76</v>
      </c>
      <c r="AC419" s="45" t="n">
        <v>33.32</v>
      </c>
      <c r="AD419" s="50" t="n">
        <v>1999.2</v>
      </c>
      <c r="AE419" s="39" t="n">
        <v>4.76</v>
      </c>
      <c r="AF419" s="45" t="n">
        <v>38.08</v>
      </c>
      <c r="AG419" s="50" t="n">
        <v>1999.2</v>
      </c>
      <c r="AH419" s="39" t="n">
        <v>4.76</v>
      </c>
      <c r="AI419" s="45" t="n">
        <v>42.84</v>
      </c>
      <c r="AJ419" s="50" t="n">
        <v>1999.2</v>
      </c>
      <c r="AK419" s="39" t="n">
        <v>4.76</v>
      </c>
      <c r="AL419" s="45" t="n">
        <v>47.6</v>
      </c>
      <c r="AM419" s="50" t="n">
        <v>1999.2</v>
      </c>
      <c r="AN419" s="39" t="n">
        <v>4.76</v>
      </c>
      <c r="AO419" s="45" t="n">
        <v>52.36</v>
      </c>
      <c r="AP419" s="50" t="n">
        <v>1999.2</v>
      </c>
      <c r="AQ419" s="39" t="n">
        <v>4.76</v>
      </c>
      <c r="AR419" s="45" t="n">
        <v>57.12</v>
      </c>
      <c r="AS419" s="50" t="n">
        <v>1999.2</v>
      </c>
      <c r="AT419" s="39" t="n">
        <v>4.76</v>
      </c>
      <c r="AU419" s="45" t="n">
        <v>61.88</v>
      </c>
      <c r="AV419" s="50" t="n">
        <v>1999.2</v>
      </c>
      <c r="AW419" s="39" t="n">
        <v>4.76</v>
      </c>
      <c r="AX419" s="45" t="n">
        <v>66.64</v>
      </c>
      <c r="AY419" s="50" t="n">
        <v>1999.2</v>
      </c>
      <c r="AZ419" s="39" t="n">
        <v>4.76</v>
      </c>
      <c r="BA419" s="45" t="n">
        <v>71.4</v>
      </c>
      <c r="BB419" s="50" t="n">
        <v>1999.2</v>
      </c>
      <c r="BC419" s="39" t="n">
        <v>4.76</v>
      </c>
      <c r="BD419" s="45" t="n">
        <v>76.16</v>
      </c>
      <c r="BE419" s="50" t="n">
        <v>1999.2</v>
      </c>
      <c r="BF419" s="39" t="n">
        <v>4.76</v>
      </c>
      <c r="BG419" s="45" t="n">
        <v>80.92</v>
      </c>
      <c r="BH419" s="50" t="n">
        <v>1999.2</v>
      </c>
      <c r="BI419" s="39" t="n">
        <v>4.76</v>
      </c>
      <c r="BJ419" s="45" t="n">
        <v>85.68</v>
      </c>
      <c r="BK419" s="50" t="n">
        <v>1999.2</v>
      </c>
      <c r="BL419" s="39" t="n">
        <v>4.76</v>
      </c>
      <c r="BM419" s="45" t="n">
        <v>90.44</v>
      </c>
      <c r="BN419" s="50" t="n">
        <v>1999.2</v>
      </c>
      <c r="BO419" s="39" t="n">
        <v>4.76</v>
      </c>
      <c r="BP419" s="45" t="n">
        <v>95.2</v>
      </c>
      <c r="BQ419" s="50" t="n">
        <v>2016</v>
      </c>
      <c r="BR419" s="39" t="n">
        <v>4.8</v>
      </c>
      <c r="BS419" s="40" t="n">
        <v>100</v>
      </c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0"/>
      <c r="CF419" s="41"/>
      <c r="CG419" s="41"/>
      <c r="CH419" s="40"/>
      <c r="CI419" s="41"/>
      <c r="CJ419" s="41"/>
      <c r="CK419" s="40"/>
      <c r="CL419" s="41"/>
      <c r="CM419" s="41"/>
      <c r="CN419" s="40"/>
      <c r="CO419" s="58"/>
      <c r="CP419" s="42"/>
      <c r="CQ419" s="47"/>
      <c r="CR419" s="43"/>
      <c r="CS419" s="48"/>
      <c r="CT419" s="47"/>
      <c r="CU419" s="51"/>
      <c r="CV419" s="47"/>
      <c r="CW419" s="43"/>
      <c r="CX419" s="42"/>
      <c r="CY419" s="42"/>
      <c r="CZ419" s="44"/>
      <c r="DA419" s="43"/>
      <c r="DB419" s="42"/>
      <c r="DC419" s="42"/>
      <c r="DD419" s="42"/>
      <c r="DE419" s="42"/>
      <c r="DF419" s="43"/>
    </row>
    <row r="420" customFormat="false" ht="8.45" hidden="false" customHeight="true" outlineLevel="0" collapsed="false">
      <c r="A420" s="1" t="s">
        <v>936</v>
      </c>
      <c r="B420" s="37" t="n">
        <v>28</v>
      </c>
      <c r="C420" s="36" t="s">
        <v>937</v>
      </c>
      <c r="D420" s="55" t="n">
        <v>447</v>
      </c>
      <c r="E420" s="36" t="s">
        <v>73</v>
      </c>
      <c r="F420" s="36" t="s">
        <v>461</v>
      </c>
      <c r="G420" s="59" t="n">
        <v>211603.27</v>
      </c>
      <c r="H420" s="39" t="n">
        <v>2.15</v>
      </c>
      <c r="I420" s="38" t="n">
        <v>10072.32</v>
      </c>
      <c r="J420" s="39" t="n">
        <v>4.76</v>
      </c>
      <c r="K420" s="39" t="n">
        <v>4.76</v>
      </c>
      <c r="L420" s="38" t="n">
        <v>10072.32</v>
      </c>
      <c r="M420" s="39" t="n">
        <v>4.76</v>
      </c>
      <c r="N420" s="39" t="n">
        <v>9.52</v>
      </c>
      <c r="O420" s="38" t="n">
        <v>10072.32</v>
      </c>
      <c r="P420" s="39" t="n">
        <v>4.76</v>
      </c>
      <c r="Q420" s="45" t="n">
        <v>14.28</v>
      </c>
      <c r="R420" s="38" t="n">
        <v>10072.32</v>
      </c>
      <c r="S420" s="39" t="n">
        <v>4.76</v>
      </c>
      <c r="T420" s="45" t="n">
        <v>19.04</v>
      </c>
      <c r="U420" s="38" t="n">
        <v>10072.32</v>
      </c>
      <c r="V420" s="39" t="n">
        <v>4.76</v>
      </c>
      <c r="W420" s="45" t="n">
        <v>23.8</v>
      </c>
      <c r="X420" s="38" t="n">
        <v>10072.32</v>
      </c>
      <c r="Y420" s="39" t="n">
        <v>4.76</v>
      </c>
      <c r="Z420" s="45" t="n">
        <v>28.56</v>
      </c>
      <c r="AA420" s="38" t="n">
        <v>10072.32</v>
      </c>
      <c r="AB420" s="39" t="n">
        <v>4.76</v>
      </c>
      <c r="AC420" s="45" t="n">
        <v>33.32</v>
      </c>
      <c r="AD420" s="38" t="n">
        <v>10072.32</v>
      </c>
      <c r="AE420" s="39" t="n">
        <v>4.76</v>
      </c>
      <c r="AF420" s="45" t="n">
        <v>38.08</v>
      </c>
      <c r="AG420" s="38" t="n">
        <v>10072.32</v>
      </c>
      <c r="AH420" s="39" t="n">
        <v>4.76</v>
      </c>
      <c r="AI420" s="45" t="n">
        <v>42.84</v>
      </c>
      <c r="AJ420" s="38" t="n">
        <v>10072.32</v>
      </c>
      <c r="AK420" s="39" t="n">
        <v>4.76</v>
      </c>
      <c r="AL420" s="45" t="n">
        <v>47.6</v>
      </c>
      <c r="AM420" s="38" t="n">
        <v>10072.32</v>
      </c>
      <c r="AN420" s="39" t="n">
        <v>4.76</v>
      </c>
      <c r="AO420" s="45" t="n">
        <v>52.36</v>
      </c>
      <c r="AP420" s="38" t="n">
        <v>10072.32</v>
      </c>
      <c r="AQ420" s="39" t="n">
        <v>4.76</v>
      </c>
      <c r="AR420" s="45" t="n">
        <v>57.12</v>
      </c>
      <c r="AS420" s="38" t="n">
        <v>10072.32</v>
      </c>
      <c r="AT420" s="39" t="n">
        <v>4.76</v>
      </c>
      <c r="AU420" s="45" t="n">
        <v>61.88</v>
      </c>
      <c r="AV420" s="38" t="n">
        <v>10072.32</v>
      </c>
      <c r="AW420" s="39" t="n">
        <v>4.76</v>
      </c>
      <c r="AX420" s="45" t="n">
        <v>66.64</v>
      </c>
      <c r="AY420" s="38" t="n">
        <v>10072.32</v>
      </c>
      <c r="AZ420" s="39" t="n">
        <v>4.76</v>
      </c>
      <c r="BA420" s="45" t="n">
        <v>71.4</v>
      </c>
      <c r="BB420" s="38" t="n">
        <v>10072.32</v>
      </c>
      <c r="BC420" s="39" t="n">
        <v>4.76</v>
      </c>
      <c r="BD420" s="45" t="n">
        <v>76.16</v>
      </c>
      <c r="BE420" s="38" t="n">
        <v>10072.32</v>
      </c>
      <c r="BF420" s="39" t="n">
        <v>4.76</v>
      </c>
      <c r="BG420" s="45" t="n">
        <v>80.92</v>
      </c>
      <c r="BH420" s="50" t="n">
        <v>9860.71</v>
      </c>
      <c r="BI420" s="39" t="n">
        <v>4.66</v>
      </c>
      <c r="BJ420" s="45" t="n">
        <v>85.58</v>
      </c>
      <c r="BK420" s="50" t="n">
        <v>9395.19</v>
      </c>
      <c r="BL420" s="39" t="n">
        <v>4.44</v>
      </c>
      <c r="BM420" s="45" t="n">
        <v>90.02</v>
      </c>
      <c r="BN420" s="38" t="n">
        <v>10791.77</v>
      </c>
      <c r="BO420" s="39" t="n">
        <v>5.1</v>
      </c>
      <c r="BP420" s="45" t="n">
        <v>95.12</v>
      </c>
      <c r="BQ420" s="38" t="n">
        <v>10326.24</v>
      </c>
      <c r="BR420" s="39" t="n">
        <v>4.88</v>
      </c>
      <c r="BS420" s="40" t="n">
        <v>100</v>
      </c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0"/>
      <c r="CF420" s="41"/>
      <c r="CG420" s="41"/>
      <c r="CH420" s="40"/>
      <c r="CI420" s="41"/>
      <c r="CJ420" s="41"/>
      <c r="CK420" s="40"/>
      <c r="CL420" s="41"/>
      <c r="CM420" s="41"/>
      <c r="CN420" s="40"/>
      <c r="CO420" s="60"/>
      <c r="CP420" s="13"/>
      <c r="CQ420" s="30"/>
      <c r="CR420" s="64"/>
      <c r="CS420" s="30"/>
      <c r="CT420" s="30"/>
      <c r="CU420" s="64"/>
      <c r="CV420" s="30"/>
      <c r="CW420" s="34"/>
      <c r="CX420" s="13"/>
      <c r="CY420" s="13"/>
      <c r="CZ420" s="19"/>
      <c r="DA420" s="34"/>
      <c r="DB420" s="13"/>
      <c r="DC420" s="13"/>
      <c r="DD420" s="13"/>
      <c r="DE420" s="13"/>
      <c r="DF420" s="34"/>
    </row>
    <row r="421" customFormat="false" ht="8.45" hidden="false" customHeight="true" outlineLevel="0" collapsed="false">
      <c r="A421" s="1" t="s">
        <v>938</v>
      </c>
      <c r="B421" s="37" t="n">
        <v>29</v>
      </c>
      <c r="C421" s="36" t="s">
        <v>939</v>
      </c>
      <c r="D421" s="55" t="n">
        <v>277</v>
      </c>
      <c r="E421" s="36" t="s">
        <v>696</v>
      </c>
      <c r="F421" s="36" t="s">
        <v>461</v>
      </c>
      <c r="G421" s="38" t="n">
        <v>40105</v>
      </c>
      <c r="H421" s="39" t="n">
        <v>0.41</v>
      </c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50" t="n">
        <v>3084.07</v>
      </c>
      <c r="AH421" s="39" t="n">
        <v>7.69</v>
      </c>
      <c r="AI421" s="39" t="n">
        <v>7.69</v>
      </c>
      <c r="AJ421" s="50" t="n">
        <v>3084.07</v>
      </c>
      <c r="AK421" s="39" t="n">
        <v>7.69</v>
      </c>
      <c r="AL421" s="45" t="n">
        <v>15.38</v>
      </c>
      <c r="AM421" s="50" t="n">
        <v>3084.07</v>
      </c>
      <c r="AN421" s="39" t="n">
        <v>7.69</v>
      </c>
      <c r="AO421" s="45" t="n">
        <v>23.07</v>
      </c>
      <c r="AP421" s="50" t="n">
        <v>3084.07</v>
      </c>
      <c r="AQ421" s="39" t="n">
        <v>7.69</v>
      </c>
      <c r="AR421" s="45" t="n">
        <v>30.76</v>
      </c>
      <c r="AS421" s="50" t="n">
        <v>3084.07</v>
      </c>
      <c r="AT421" s="39" t="n">
        <v>7.69</v>
      </c>
      <c r="AU421" s="45" t="n">
        <v>38.45</v>
      </c>
      <c r="AV421" s="50" t="n">
        <v>3084.07</v>
      </c>
      <c r="AW421" s="39" t="n">
        <v>7.69</v>
      </c>
      <c r="AX421" s="45" t="n">
        <v>46.14</v>
      </c>
      <c r="AY421" s="50" t="n">
        <v>3084.07</v>
      </c>
      <c r="AZ421" s="39" t="n">
        <v>7.69</v>
      </c>
      <c r="BA421" s="45" t="n">
        <v>53.83</v>
      </c>
      <c r="BB421" s="50" t="n">
        <v>3084.07</v>
      </c>
      <c r="BC421" s="39" t="n">
        <v>7.69</v>
      </c>
      <c r="BD421" s="45" t="n">
        <v>61.52</v>
      </c>
      <c r="BE421" s="50" t="n">
        <v>3084.07</v>
      </c>
      <c r="BF421" s="39" t="n">
        <v>7.69</v>
      </c>
      <c r="BG421" s="45" t="n">
        <v>69.21</v>
      </c>
      <c r="BH421" s="50" t="n">
        <v>3084.07</v>
      </c>
      <c r="BI421" s="39" t="n">
        <v>7.69</v>
      </c>
      <c r="BJ421" s="45" t="n">
        <v>76.9</v>
      </c>
      <c r="BK421" s="50" t="n">
        <v>3084.07</v>
      </c>
      <c r="BL421" s="39" t="n">
        <v>7.69</v>
      </c>
      <c r="BM421" s="45" t="n">
        <v>84.59</v>
      </c>
      <c r="BN421" s="50" t="n">
        <v>3084.07</v>
      </c>
      <c r="BO421" s="39" t="n">
        <v>7.69</v>
      </c>
      <c r="BP421" s="45" t="n">
        <v>92.28</v>
      </c>
      <c r="BQ421" s="50" t="n">
        <v>3096.11</v>
      </c>
      <c r="BR421" s="39" t="n">
        <v>7.72</v>
      </c>
      <c r="BS421" s="40" t="n">
        <v>100</v>
      </c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0"/>
      <c r="CF421" s="41"/>
      <c r="CG421" s="41"/>
      <c r="CH421" s="40"/>
      <c r="CI421" s="41"/>
      <c r="CJ421" s="41"/>
      <c r="CK421" s="40"/>
      <c r="CL421" s="41"/>
      <c r="CM421" s="41"/>
      <c r="CN421" s="40"/>
      <c r="CO421" s="42"/>
      <c r="CP421" s="42"/>
      <c r="CQ421" s="44"/>
      <c r="CR421" s="43"/>
      <c r="CS421" s="43"/>
      <c r="CT421" s="43"/>
      <c r="CU421" s="44"/>
      <c r="CV421" s="44"/>
      <c r="CW421" s="43"/>
      <c r="CX421" s="42"/>
      <c r="CY421" s="42"/>
      <c r="CZ421" s="44"/>
      <c r="DA421" s="43"/>
      <c r="DB421" s="42"/>
      <c r="DC421" s="42"/>
      <c r="DD421" s="42"/>
      <c r="DE421" s="42"/>
      <c r="DF421" s="43"/>
    </row>
    <row r="422" customFormat="false" ht="8.45" hidden="false" customHeight="true" outlineLevel="0" collapsed="false">
      <c r="A422" s="1" t="s">
        <v>940</v>
      </c>
      <c r="B422" s="37" t="n">
        <v>30</v>
      </c>
      <c r="C422" s="36" t="s">
        <v>941</v>
      </c>
      <c r="D422" s="55" t="n">
        <v>341</v>
      </c>
      <c r="E422" s="36" t="s">
        <v>931</v>
      </c>
      <c r="F422" s="36" t="s">
        <v>461</v>
      </c>
      <c r="G422" s="38" t="n">
        <v>51365.66</v>
      </c>
      <c r="H422" s="39" t="n">
        <v>0.52</v>
      </c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50" t="n">
        <v>3210.35</v>
      </c>
      <c r="Y422" s="39" t="n">
        <v>6.25</v>
      </c>
      <c r="Z422" s="39" t="n">
        <v>6.25</v>
      </c>
      <c r="AA422" s="50" t="n">
        <v>3210.35</v>
      </c>
      <c r="AB422" s="39" t="n">
        <v>6.25</v>
      </c>
      <c r="AC422" s="45" t="n">
        <v>12.5</v>
      </c>
      <c r="AD422" s="50" t="n">
        <v>3210.35</v>
      </c>
      <c r="AE422" s="39" t="n">
        <v>6.25</v>
      </c>
      <c r="AF422" s="45" t="n">
        <v>18.75</v>
      </c>
      <c r="AG422" s="50" t="n">
        <v>3210.35</v>
      </c>
      <c r="AH422" s="39" t="n">
        <v>6.25</v>
      </c>
      <c r="AI422" s="45" t="n">
        <v>25</v>
      </c>
      <c r="AJ422" s="50" t="n">
        <v>3210.35</v>
      </c>
      <c r="AK422" s="39" t="n">
        <v>6.25</v>
      </c>
      <c r="AL422" s="45" t="n">
        <v>31.25</v>
      </c>
      <c r="AM422" s="50" t="n">
        <v>3210.35</v>
      </c>
      <c r="AN422" s="39" t="n">
        <v>6.25</v>
      </c>
      <c r="AO422" s="45" t="n">
        <v>37.5</v>
      </c>
      <c r="AP422" s="50" t="n">
        <v>3210.35</v>
      </c>
      <c r="AQ422" s="39" t="n">
        <v>6.25</v>
      </c>
      <c r="AR422" s="45" t="n">
        <v>43.75</v>
      </c>
      <c r="AS422" s="50" t="n">
        <v>3210.35</v>
      </c>
      <c r="AT422" s="39" t="n">
        <v>6.25</v>
      </c>
      <c r="AU422" s="45" t="n">
        <v>50</v>
      </c>
      <c r="AV422" s="50" t="n">
        <v>3210.35</v>
      </c>
      <c r="AW422" s="39" t="n">
        <v>6.25</v>
      </c>
      <c r="AX422" s="45" t="n">
        <v>56.25</v>
      </c>
      <c r="AY422" s="50" t="n">
        <v>3210.35</v>
      </c>
      <c r="AZ422" s="39" t="n">
        <v>6.25</v>
      </c>
      <c r="BA422" s="45" t="n">
        <v>62.5</v>
      </c>
      <c r="BB422" s="50" t="n">
        <v>3210.35</v>
      </c>
      <c r="BC422" s="39" t="n">
        <v>6.25</v>
      </c>
      <c r="BD422" s="45" t="n">
        <v>68.75</v>
      </c>
      <c r="BE422" s="50" t="n">
        <v>3210.35</v>
      </c>
      <c r="BF422" s="39" t="n">
        <v>6.25</v>
      </c>
      <c r="BG422" s="45" t="n">
        <v>75</v>
      </c>
      <c r="BH422" s="50" t="n">
        <v>3210.35</v>
      </c>
      <c r="BI422" s="39" t="n">
        <v>6.25</v>
      </c>
      <c r="BJ422" s="45" t="n">
        <v>81.25</v>
      </c>
      <c r="BK422" s="50" t="n">
        <v>3210.35</v>
      </c>
      <c r="BL422" s="39" t="n">
        <v>6.25</v>
      </c>
      <c r="BM422" s="45" t="n">
        <v>87.5</v>
      </c>
      <c r="BN422" s="50" t="n">
        <v>3210.35</v>
      </c>
      <c r="BO422" s="39" t="n">
        <v>6.25</v>
      </c>
      <c r="BP422" s="45" t="n">
        <v>93.75</v>
      </c>
      <c r="BQ422" s="50" t="n">
        <v>3210.35</v>
      </c>
      <c r="BR422" s="39" t="n">
        <v>6.25</v>
      </c>
      <c r="BS422" s="40" t="n">
        <v>100</v>
      </c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0"/>
      <c r="CF422" s="41"/>
      <c r="CG422" s="41"/>
      <c r="CH422" s="40"/>
      <c r="CI422" s="41"/>
      <c r="CJ422" s="41"/>
      <c r="CK422" s="40"/>
      <c r="CL422" s="41"/>
      <c r="CM422" s="41"/>
      <c r="CN422" s="40"/>
      <c r="CO422" s="42"/>
      <c r="CP422" s="42"/>
      <c r="CQ422" s="44"/>
      <c r="CR422" s="43"/>
      <c r="CS422" s="43"/>
      <c r="CT422" s="43"/>
      <c r="CU422" s="44"/>
      <c r="CV422" s="44"/>
      <c r="CW422" s="43"/>
      <c r="CX422" s="42"/>
      <c r="CY422" s="42"/>
      <c r="CZ422" s="44"/>
      <c r="DA422" s="43"/>
      <c r="DB422" s="42"/>
      <c r="DC422" s="42"/>
      <c r="DD422" s="42"/>
      <c r="DE422" s="42"/>
      <c r="DF422" s="43"/>
    </row>
    <row r="423" customFormat="false" ht="8.45" hidden="false" customHeight="true" outlineLevel="0" collapsed="false">
      <c r="A423" s="1" t="s">
        <v>942</v>
      </c>
      <c r="B423" s="37" t="n">
        <v>31</v>
      </c>
      <c r="C423" s="36" t="s">
        <v>943</v>
      </c>
      <c r="D423" s="55" t="n">
        <v>447</v>
      </c>
      <c r="E423" s="36" t="s">
        <v>73</v>
      </c>
      <c r="F423" s="36" t="s">
        <v>461</v>
      </c>
      <c r="G423" s="38" t="n">
        <v>48284.7</v>
      </c>
      <c r="H423" s="39" t="n">
        <v>0.49</v>
      </c>
      <c r="I423" s="50" t="n">
        <v>2298.35</v>
      </c>
      <c r="J423" s="39" t="n">
        <v>4.76</v>
      </c>
      <c r="K423" s="39" t="n">
        <v>4.76</v>
      </c>
      <c r="L423" s="50" t="n">
        <v>2298.35</v>
      </c>
      <c r="M423" s="39" t="n">
        <v>4.76</v>
      </c>
      <c r="N423" s="39" t="n">
        <v>9.52</v>
      </c>
      <c r="O423" s="50" t="n">
        <v>2298.35</v>
      </c>
      <c r="P423" s="39" t="n">
        <v>4.76</v>
      </c>
      <c r="Q423" s="45" t="n">
        <v>14.28</v>
      </c>
      <c r="R423" s="50" t="n">
        <v>2298.35</v>
      </c>
      <c r="S423" s="39" t="n">
        <v>4.76</v>
      </c>
      <c r="T423" s="45" t="n">
        <v>19.04</v>
      </c>
      <c r="U423" s="50" t="n">
        <v>2298.35</v>
      </c>
      <c r="V423" s="39" t="n">
        <v>4.76</v>
      </c>
      <c r="W423" s="45" t="n">
        <v>23.8</v>
      </c>
      <c r="X423" s="50" t="n">
        <v>2298.35</v>
      </c>
      <c r="Y423" s="39" t="n">
        <v>4.76</v>
      </c>
      <c r="Z423" s="45" t="n">
        <v>28.56</v>
      </c>
      <c r="AA423" s="50" t="n">
        <v>2298.35</v>
      </c>
      <c r="AB423" s="39" t="n">
        <v>4.76</v>
      </c>
      <c r="AC423" s="45" t="n">
        <v>33.32</v>
      </c>
      <c r="AD423" s="50" t="n">
        <v>2298.35</v>
      </c>
      <c r="AE423" s="39" t="n">
        <v>4.76</v>
      </c>
      <c r="AF423" s="45" t="n">
        <v>38.08</v>
      </c>
      <c r="AG423" s="50" t="n">
        <v>2298.35</v>
      </c>
      <c r="AH423" s="39" t="n">
        <v>4.76</v>
      </c>
      <c r="AI423" s="45" t="n">
        <v>42.84</v>
      </c>
      <c r="AJ423" s="50" t="n">
        <v>2298.35</v>
      </c>
      <c r="AK423" s="39" t="n">
        <v>4.76</v>
      </c>
      <c r="AL423" s="45" t="n">
        <v>47.6</v>
      </c>
      <c r="AM423" s="50" t="n">
        <v>2298.35</v>
      </c>
      <c r="AN423" s="39" t="n">
        <v>4.76</v>
      </c>
      <c r="AO423" s="45" t="n">
        <v>52.36</v>
      </c>
      <c r="AP423" s="50" t="n">
        <v>2298.35</v>
      </c>
      <c r="AQ423" s="39" t="n">
        <v>4.76</v>
      </c>
      <c r="AR423" s="45" t="n">
        <v>57.12</v>
      </c>
      <c r="AS423" s="50" t="n">
        <v>2298.35</v>
      </c>
      <c r="AT423" s="39" t="n">
        <v>4.76</v>
      </c>
      <c r="AU423" s="45" t="n">
        <v>61.88</v>
      </c>
      <c r="AV423" s="50" t="n">
        <v>2298.35</v>
      </c>
      <c r="AW423" s="39" t="n">
        <v>4.76</v>
      </c>
      <c r="AX423" s="45" t="n">
        <v>66.64</v>
      </c>
      <c r="AY423" s="50" t="n">
        <v>2298.35</v>
      </c>
      <c r="AZ423" s="39" t="n">
        <v>4.76</v>
      </c>
      <c r="BA423" s="45" t="n">
        <v>71.4</v>
      </c>
      <c r="BB423" s="50" t="n">
        <v>2298.35</v>
      </c>
      <c r="BC423" s="39" t="n">
        <v>4.76</v>
      </c>
      <c r="BD423" s="45" t="n">
        <v>76.16</v>
      </c>
      <c r="BE423" s="50" t="n">
        <v>2298.35</v>
      </c>
      <c r="BF423" s="39" t="n">
        <v>4.76</v>
      </c>
      <c r="BG423" s="45" t="n">
        <v>80.92</v>
      </c>
      <c r="BH423" s="50" t="n">
        <v>2298.35</v>
      </c>
      <c r="BI423" s="39" t="n">
        <v>4.76</v>
      </c>
      <c r="BJ423" s="45" t="n">
        <v>85.68</v>
      </c>
      <c r="BK423" s="50" t="n">
        <v>2298.35</v>
      </c>
      <c r="BL423" s="39" t="n">
        <v>4.76</v>
      </c>
      <c r="BM423" s="45" t="n">
        <v>90.44</v>
      </c>
      <c r="BN423" s="50" t="n">
        <v>2298.35</v>
      </c>
      <c r="BO423" s="39" t="n">
        <v>4.76</v>
      </c>
      <c r="BP423" s="45" t="n">
        <v>95.2</v>
      </c>
      <c r="BQ423" s="50" t="n">
        <v>2317.67</v>
      </c>
      <c r="BR423" s="39" t="n">
        <v>4.8</v>
      </c>
      <c r="BS423" s="40" t="n">
        <v>100</v>
      </c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0"/>
      <c r="CF423" s="41"/>
      <c r="CG423" s="41"/>
      <c r="CH423" s="40"/>
      <c r="CI423" s="41"/>
      <c r="CJ423" s="41"/>
      <c r="CK423" s="40"/>
      <c r="CL423" s="41"/>
      <c r="CM423" s="41"/>
      <c r="CN423" s="40"/>
      <c r="CO423" s="42"/>
      <c r="CP423" s="42"/>
      <c r="CQ423" s="44"/>
      <c r="CR423" s="43"/>
      <c r="CS423" s="43"/>
      <c r="CT423" s="43"/>
      <c r="CU423" s="44"/>
      <c r="CV423" s="44"/>
      <c r="CW423" s="43"/>
      <c r="CX423" s="42"/>
      <c r="CY423" s="42"/>
      <c r="CZ423" s="44"/>
      <c r="DA423" s="43"/>
      <c r="DB423" s="42"/>
      <c r="DC423" s="42"/>
      <c r="DD423" s="42"/>
      <c r="DE423" s="42"/>
      <c r="DF423" s="43"/>
    </row>
    <row r="424" customFormat="false" ht="8.45" hidden="false" customHeight="true" outlineLevel="0" collapsed="false">
      <c r="A424" s="1" t="s">
        <v>944</v>
      </c>
      <c r="B424" s="54" t="n">
        <v>32</v>
      </c>
      <c r="C424" s="21" t="s">
        <v>945</v>
      </c>
      <c r="D424" s="22" t="n">
        <v>447</v>
      </c>
      <c r="E424" s="21" t="s">
        <v>73</v>
      </c>
      <c r="F424" s="21" t="s">
        <v>461</v>
      </c>
      <c r="G424" s="23" t="n">
        <v>486497.5</v>
      </c>
      <c r="H424" s="24" t="n">
        <v>4.95</v>
      </c>
      <c r="I424" s="27" t="n">
        <v>9117.73</v>
      </c>
      <c r="J424" s="24" t="n">
        <v>1.75</v>
      </c>
      <c r="K424" s="24" t="n">
        <v>1.75</v>
      </c>
      <c r="L424" s="27" t="n">
        <v>9117.73</v>
      </c>
      <c r="M424" s="24" t="n">
        <v>1.75</v>
      </c>
      <c r="N424" s="24" t="n">
        <v>3.5</v>
      </c>
      <c r="O424" s="26" t="n">
        <v>11116.53</v>
      </c>
      <c r="P424" s="24" t="n">
        <v>2.48</v>
      </c>
      <c r="Q424" s="24" t="n">
        <v>5.98</v>
      </c>
      <c r="R424" s="26" t="n">
        <v>14201.77</v>
      </c>
      <c r="S424" s="24" t="n">
        <v>3.07</v>
      </c>
      <c r="T424" s="24" t="n">
        <v>9.05</v>
      </c>
      <c r="U424" s="26" t="n">
        <v>14201.77</v>
      </c>
      <c r="V424" s="24" t="n">
        <v>3.07</v>
      </c>
      <c r="W424" s="25" t="n">
        <v>12.13</v>
      </c>
      <c r="X424" s="26" t="n">
        <v>25925.68</v>
      </c>
      <c r="Y424" s="24" t="n">
        <v>5.32</v>
      </c>
      <c r="Z424" s="25" t="n">
        <v>17.45</v>
      </c>
      <c r="AA424" s="26" t="n">
        <v>28027.46</v>
      </c>
      <c r="AB424" s="24" t="n">
        <v>5.73</v>
      </c>
      <c r="AC424" s="25" t="n">
        <v>23.18</v>
      </c>
      <c r="AD424" s="26" t="n">
        <v>36413.69</v>
      </c>
      <c r="AE424" s="24" t="n">
        <v>7.34</v>
      </c>
      <c r="AF424" s="25" t="n">
        <v>30.52</v>
      </c>
      <c r="AG424" s="26" t="n">
        <v>36413.69</v>
      </c>
      <c r="AH424" s="24" t="n">
        <v>7.34</v>
      </c>
      <c r="AI424" s="25" t="n">
        <v>37.86</v>
      </c>
      <c r="AJ424" s="26" t="n">
        <v>36413.69</v>
      </c>
      <c r="AK424" s="24" t="n">
        <v>7.34</v>
      </c>
      <c r="AL424" s="25" t="n">
        <v>45.2</v>
      </c>
      <c r="AM424" s="26" t="n">
        <v>24689.78</v>
      </c>
      <c r="AN424" s="24" t="n">
        <v>5.09</v>
      </c>
      <c r="AO424" s="25" t="n">
        <v>50.29</v>
      </c>
      <c r="AP424" s="26" t="n">
        <v>24689.78</v>
      </c>
      <c r="AQ424" s="24" t="n">
        <v>5.09</v>
      </c>
      <c r="AR424" s="25" t="n">
        <v>55.37</v>
      </c>
      <c r="AS424" s="26" t="n">
        <v>24689.78</v>
      </c>
      <c r="AT424" s="24" t="n">
        <v>5.09</v>
      </c>
      <c r="AU424" s="25" t="n">
        <v>60.46</v>
      </c>
      <c r="AV424" s="26" t="n">
        <v>24689.78</v>
      </c>
      <c r="AW424" s="24" t="n">
        <v>5.09</v>
      </c>
      <c r="AX424" s="25" t="n">
        <v>65.55</v>
      </c>
      <c r="AY424" s="26" t="n">
        <v>24689.78</v>
      </c>
      <c r="AZ424" s="24" t="n">
        <v>5.09</v>
      </c>
      <c r="BA424" s="25" t="n">
        <v>70.63</v>
      </c>
      <c r="BB424" s="26" t="n">
        <v>24689.78</v>
      </c>
      <c r="BC424" s="24" t="n">
        <v>5.09</v>
      </c>
      <c r="BD424" s="25" t="n">
        <v>75.72</v>
      </c>
      <c r="BE424" s="26" t="n">
        <v>24689.78</v>
      </c>
      <c r="BF424" s="24" t="n">
        <v>5.09</v>
      </c>
      <c r="BG424" s="25" t="n">
        <v>80.81</v>
      </c>
      <c r="BH424" s="26" t="n">
        <v>24689.78</v>
      </c>
      <c r="BI424" s="24" t="n">
        <v>5.09</v>
      </c>
      <c r="BJ424" s="25" t="n">
        <v>85.9</v>
      </c>
      <c r="BK424" s="26" t="n">
        <v>24689.78</v>
      </c>
      <c r="BL424" s="24" t="n">
        <v>5.09</v>
      </c>
      <c r="BM424" s="25" t="n">
        <v>90.98</v>
      </c>
      <c r="BN424" s="26" t="n">
        <v>21604.54</v>
      </c>
      <c r="BO424" s="24" t="n">
        <v>4.49</v>
      </c>
      <c r="BP424" s="25" t="n">
        <v>95.48</v>
      </c>
      <c r="BQ424" s="26" t="n">
        <v>21735.19</v>
      </c>
      <c r="BR424" s="24" t="n">
        <v>4.52</v>
      </c>
      <c r="BS424" s="28" t="n">
        <v>100</v>
      </c>
      <c r="BT424" s="18"/>
      <c r="BU424" s="18"/>
      <c r="BV424" s="18"/>
      <c r="BW424" s="18"/>
      <c r="BX424" s="18"/>
      <c r="BY424" s="18"/>
      <c r="BZ424" s="18"/>
      <c r="CA424" s="18"/>
      <c r="CB424" s="18"/>
      <c r="CC424" s="41"/>
      <c r="CD424" s="41"/>
      <c r="CE424" s="40"/>
      <c r="CF424" s="41"/>
      <c r="CG424" s="41"/>
      <c r="CH424" s="40"/>
      <c r="CI424" s="41"/>
      <c r="CJ424" s="41"/>
      <c r="CK424" s="40"/>
      <c r="CL424" s="41"/>
      <c r="CM424" s="41"/>
      <c r="CN424" s="40"/>
      <c r="CO424" s="49"/>
      <c r="CP424" s="42"/>
      <c r="CQ424" s="43"/>
      <c r="CR424" s="44"/>
      <c r="CS424" s="44"/>
      <c r="CT424" s="43"/>
      <c r="CU424" s="44"/>
      <c r="CV424" s="44"/>
      <c r="CW424" s="43"/>
      <c r="CX424" s="42"/>
      <c r="CY424" s="42"/>
      <c r="CZ424" s="44"/>
      <c r="DA424" s="43"/>
      <c r="DB424" s="42"/>
      <c r="DC424" s="42"/>
      <c r="DD424" s="42"/>
      <c r="DE424" s="42"/>
      <c r="DF424" s="43"/>
    </row>
    <row r="425" customFormat="false" ht="8.45" hidden="false" customHeight="true" outlineLevel="0" collapsed="false">
      <c r="A425" s="1" t="s">
        <v>946</v>
      </c>
      <c r="B425" s="37" t="n">
        <v>33</v>
      </c>
      <c r="C425" s="36" t="s">
        <v>947</v>
      </c>
      <c r="D425" s="55" t="n">
        <v>447</v>
      </c>
      <c r="E425" s="36" t="s">
        <v>73</v>
      </c>
      <c r="F425" s="36" t="s">
        <v>461</v>
      </c>
      <c r="G425" s="59" t="n">
        <v>112362.39</v>
      </c>
      <c r="H425" s="39" t="n">
        <v>1.14</v>
      </c>
      <c r="I425" s="50" t="n">
        <v>3213.56</v>
      </c>
      <c r="J425" s="39" t="n">
        <v>2.86</v>
      </c>
      <c r="K425" s="39" t="n">
        <v>2.86</v>
      </c>
      <c r="L425" s="50" t="n">
        <v>3213.56</v>
      </c>
      <c r="M425" s="39" t="n">
        <v>2.86</v>
      </c>
      <c r="N425" s="39" t="n">
        <v>5.72</v>
      </c>
      <c r="O425" s="50" t="n">
        <v>3213.56</v>
      </c>
      <c r="P425" s="39" t="n">
        <v>2.86</v>
      </c>
      <c r="Q425" s="39" t="n">
        <v>8.58</v>
      </c>
      <c r="R425" s="50" t="n">
        <v>3213.56</v>
      </c>
      <c r="S425" s="39" t="n">
        <v>2.86</v>
      </c>
      <c r="T425" s="45" t="n">
        <v>11.44</v>
      </c>
      <c r="U425" s="50" t="n">
        <v>3213.56</v>
      </c>
      <c r="V425" s="39" t="n">
        <v>2.86</v>
      </c>
      <c r="W425" s="45" t="n">
        <v>14.3</v>
      </c>
      <c r="X425" s="50" t="n">
        <v>3213.56</v>
      </c>
      <c r="Y425" s="39" t="n">
        <v>2.86</v>
      </c>
      <c r="Z425" s="45" t="n">
        <v>17.16</v>
      </c>
      <c r="AA425" s="50" t="n">
        <v>3213.56</v>
      </c>
      <c r="AB425" s="39" t="n">
        <v>2.86</v>
      </c>
      <c r="AC425" s="45" t="n">
        <v>20.02</v>
      </c>
      <c r="AD425" s="50" t="n">
        <v>6415.89</v>
      </c>
      <c r="AE425" s="39" t="n">
        <v>5.71</v>
      </c>
      <c r="AF425" s="45" t="n">
        <v>25.73</v>
      </c>
      <c r="AG425" s="50" t="n">
        <v>6415.89</v>
      </c>
      <c r="AH425" s="39" t="n">
        <v>5.71</v>
      </c>
      <c r="AI425" s="45" t="n">
        <v>31.44</v>
      </c>
      <c r="AJ425" s="50" t="n">
        <v>6415.89</v>
      </c>
      <c r="AK425" s="39" t="n">
        <v>5.71</v>
      </c>
      <c r="AL425" s="45" t="n">
        <v>37.15</v>
      </c>
      <c r="AM425" s="50" t="n">
        <v>6415.89</v>
      </c>
      <c r="AN425" s="39" t="n">
        <v>5.71</v>
      </c>
      <c r="AO425" s="45" t="n">
        <v>42.86</v>
      </c>
      <c r="AP425" s="50" t="n">
        <v>6415.89</v>
      </c>
      <c r="AQ425" s="39" t="n">
        <v>5.71</v>
      </c>
      <c r="AR425" s="45" t="n">
        <v>48.57</v>
      </c>
      <c r="AS425" s="50" t="n">
        <v>6415.89</v>
      </c>
      <c r="AT425" s="39" t="n">
        <v>5.71</v>
      </c>
      <c r="AU425" s="45" t="n">
        <v>54.28</v>
      </c>
      <c r="AV425" s="50" t="n">
        <v>6415.89</v>
      </c>
      <c r="AW425" s="39" t="n">
        <v>5.71</v>
      </c>
      <c r="AX425" s="45" t="n">
        <v>59.99</v>
      </c>
      <c r="AY425" s="50" t="n">
        <v>6415.89</v>
      </c>
      <c r="AZ425" s="39" t="n">
        <v>5.71</v>
      </c>
      <c r="BA425" s="45" t="n">
        <v>65.7</v>
      </c>
      <c r="BB425" s="50" t="n">
        <v>6415.89</v>
      </c>
      <c r="BC425" s="39" t="n">
        <v>5.71</v>
      </c>
      <c r="BD425" s="45" t="n">
        <v>71.41</v>
      </c>
      <c r="BE425" s="50" t="n">
        <v>6415.89</v>
      </c>
      <c r="BF425" s="39" t="n">
        <v>5.71</v>
      </c>
      <c r="BG425" s="45" t="n">
        <v>77.12</v>
      </c>
      <c r="BH425" s="50" t="n">
        <v>6415.89</v>
      </c>
      <c r="BI425" s="39" t="n">
        <v>5.71</v>
      </c>
      <c r="BJ425" s="45" t="n">
        <v>82.83</v>
      </c>
      <c r="BK425" s="50" t="n">
        <v>6415.89</v>
      </c>
      <c r="BL425" s="39" t="n">
        <v>5.71</v>
      </c>
      <c r="BM425" s="45" t="n">
        <v>88.54</v>
      </c>
      <c r="BN425" s="50" t="n">
        <v>6415.89</v>
      </c>
      <c r="BO425" s="39" t="n">
        <v>5.71</v>
      </c>
      <c r="BP425" s="45" t="n">
        <v>94.25</v>
      </c>
      <c r="BQ425" s="50" t="n">
        <v>6460.84</v>
      </c>
      <c r="BR425" s="39" t="n">
        <v>5.75</v>
      </c>
      <c r="BS425" s="40" t="n">
        <v>100</v>
      </c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0"/>
      <c r="CF425" s="41"/>
      <c r="CG425" s="41"/>
      <c r="CH425" s="40"/>
      <c r="CI425" s="41"/>
      <c r="CJ425" s="41"/>
      <c r="CK425" s="40"/>
      <c r="CL425" s="41"/>
      <c r="CM425" s="41"/>
      <c r="CN425" s="40"/>
      <c r="CO425" s="42"/>
      <c r="CP425" s="42"/>
      <c r="CQ425" s="44"/>
      <c r="CR425" s="51"/>
      <c r="CS425" s="43"/>
      <c r="CT425" s="43"/>
      <c r="CU425" s="44"/>
      <c r="CV425" s="44"/>
      <c r="CW425" s="43"/>
      <c r="CX425" s="42"/>
      <c r="CY425" s="42"/>
      <c r="CZ425" s="44"/>
      <c r="DA425" s="43"/>
      <c r="DB425" s="42"/>
      <c r="DC425" s="42"/>
      <c r="DD425" s="42"/>
      <c r="DE425" s="42"/>
      <c r="DF425" s="43"/>
    </row>
    <row r="426" customFormat="false" ht="8.45" hidden="false" customHeight="true" outlineLevel="0" collapsed="false">
      <c r="A426" s="1" t="s">
        <v>948</v>
      </c>
      <c r="B426" s="37" t="n">
        <v>34</v>
      </c>
      <c r="C426" s="36" t="s">
        <v>949</v>
      </c>
      <c r="D426" s="55" t="n">
        <v>447</v>
      </c>
      <c r="E426" s="36" t="s">
        <v>73</v>
      </c>
      <c r="F426" s="36" t="s">
        <v>461</v>
      </c>
      <c r="G426" s="38" t="n">
        <v>88230.87</v>
      </c>
      <c r="H426" s="39" t="n">
        <v>0.9</v>
      </c>
      <c r="I426" s="50" t="n">
        <v>4199.79</v>
      </c>
      <c r="J426" s="39" t="n">
        <v>4.76</v>
      </c>
      <c r="K426" s="39" t="n">
        <v>4.76</v>
      </c>
      <c r="L426" s="50" t="n">
        <v>4199.79</v>
      </c>
      <c r="M426" s="39" t="n">
        <v>4.76</v>
      </c>
      <c r="N426" s="39" t="n">
        <v>9.52</v>
      </c>
      <c r="O426" s="50" t="n">
        <v>4199.79</v>
      </c>
      <c r="P426" s="39" t="n">
        <v>4.76</v>
      </c>
      <c r="Q426" s="45" t="n">
        <v>14.28</v>
      </c>
      <c r="R426" s="50" t="n">
        <v>4199.79</v>
      </c>
      <c r="S426" s="39" t="n">
        <v>4.76</v>
      </c>
      <c r="T426" s="45" t="n">
        <v>19.04</v>
      </c>
      <c r="U426" s="50" t="n">
        <v>4199.79</v>
      </c>
      <c r="V426" s="39" t="n">
        <v>4.76</v>
      </c>
      <c r="W426" s="45" t="n">
        <v>23.8</v>
      </c>
      <c r="X426" s="50" t="n">
        <v>4199.79</v>
      </c>
      <c r="Y426" s="39" t="n">
        <v>4.76</v>
      </c>
      <c r="Z426" s="45" t="n">
        <v>28.56</v>
      </c>
      <c r="AA426" s="50" t="n">
        <v>4199.79</v>
      </c>
      <c r="AB426" s="39" t="n">
        <v>4.76</v>
      </c>
      <c r="AC426" s="45" t="n">
        <v>33.32</v>
      </c>
      <c r="AD426" s="50" t="n">
        <v>4199.79</v>
      </c>
      <c r="AE426" s="39" t="n">
        <v>4.76</v>
      </c>
      <c r="AF426" s="45" t="n">
        <v>38.08</v>
      </c>
      <c r="AG426" s="50" t="n">
        <v>4199.79</v>
      </c>
      <c r="AH426" s="39" t="n">
        <v>4.76</v>
      </c>
      <c r="AI426" s="45" t="n">
        <v>42.84</v>
      </c>
      <c r="AJ426" s="50" t="n">
        <v>4199.79</v>
      </c>
      <c r="AK426" s="39" t="n">
        <v>4.76</v>
      </c>
      <c r="AL426" s="45" t="n">
        <v>47.6</v>
      </c>
      <c r="AM426" s="50" t="n">
        <v>4199.79</v>
      </c>
      <c r="AN426" s="39" t="n">
        <v>4.76</v>
      </c>
      <c r="AO426" s="45" t="n">
        <v>52.36</v>
      </c>
      <c r="AP426" s="50" t="n">
        <v>4199.79</v>
      </c>
      <c r="AQ426" s="39" t="n">
        <v>4.76</v>
      </c>
      <c r="AR426" s="45" t="n">
        <v>57.12</v>
      </c>
      <c r="AS426" s="50" t="n">
        <v>4199.79</v>
      </c>
      <c r="AT426" s="39" t="n">
        <v>4.76</v>
      </c>
      <c r="AU426" s="45" t="n">
        <v>61.88</v>
      </c>
      <c r="AV426" s="50" t="n">
        <v>4199.79</v>
      </c>
      <c r="AW426" s="39" t="n">
        <v>4.76</v>
      </c>
      <c r="AX426" s="45" t="n">
        <v>66.64</v>
      </c>
      <c r="AY426" s="50" t="n">
        <v>4199.79</v>
      </c>
      <c r="AZ426" s="39" t="n">
        <v>4.76</v>
      </c>
      <c r="BA426" s="45" t="n">
        <v>71.4</v>
      </c>
      <c r="BB426" s="50" t="n">
        <v>4199.79</v>
      </c>
      <c r="BC426" s="39" t="n">
        <v>4.76</v>
      </c>
      <c r="BD426" s="45" t="n">
        <v>76.16</v>
      </c>
      <c r="BE426" s="50" t="n">
        <v>4199.79</v>
      </c>
      <c r="BF426" s="39" t="n">
        <v>4.76</v>
      </c>
      <c r="BG426" s="45" t="n">
        <v>80.92</v>
      </c>
      <c r="BH426" s="50" t="n">
        <v>4199.79</v>
      </c>
      <c r="BI426" s="39" t="n">
        <v>4.76</v>
      </c>
      <c r="BJ426" s="45" t="n">
        <v>85.68</v>
      </c>
      <c r="BK426" s="50" t="n">
        <v>4199.79</v>
      </c>
      <c r="BL426" s="39" t="n">
        <v>4.76</v>
      </c>
      <c r="BM426" s="45" t="n">
        <v>90.44</v>
      </c>
      <c r="BN426" s="50" t="n">
        <v>4199.79</v>
      </c>
      <c r="BO426" s="39" t="n">
        <v>4.76</v>
      </c>
      <c r="BP426" s="45" t="n">
        <v>95.2</v>
      </c>
      <c r="BQ426" s="50" t="n">
        <v>4235.08</v>
      </c>
      <c r="BR426" s="39" t="n">
        <v>4.8</v>
      </c>
      <c r="BS426" s="40" t="n">
        <v>100</v>
      </c>
      <c r="BT426" s="41"/>
      <c r="BU426" s="41"/>
      <c r="BV426" s="41"/>
      <c r="BW426" s="41"/>
      <c r="BX426" s="41"/>
      <c r="BY426" s="41"/>
      <c r="BZ426" s="41"/>
      <c r="CA426" s="41"/>
      <c r="CB426" s="41"/>
      <c r="CC426" s="26"/>
      <c r="CD426" s="24"/>
      <c r="CE426" s="25"/>
      <c r="CF426" s="26"/>
      <c r="CG426" s="24"/>
      <c r="CH426" s="25"/>
      <c r="CI426" s="18"/>
      <c r="CJ426" s="18"/>
      <c r="CK426" s="25"/>
      <c r="CL426" s="27"/>
      <c r="CM426" s="24"/>
      <c r="CN426" s="28"/>
      <c r="CO426" s="49"/>
      <c r="CP426" s="42"/>
      <c r="CQ426" s="43"/>
      <c r="CR426" s="44"/>
      <c r="CS426" s="44"/>
      <c r="CT426" s="43"/>
      <c r="CU426" s="44"/>
      <c r="CV426" s="44"/>
      <c r="CW426" s="43"/>
      <c r="CX426" s="42"/>
      <c r="CY426" s="42"/>
      <c r="CZ426" s="44"/>
      <c r="DA426" s="43"/>
      <c r="DB426" s="42"/>
      <c r="DC426" s="42"/>
      <c r="DD426" s="42"/>
      <c r="DE426" s="42"/>
      <c r="DF426" s="43"/>
    </row>
    <row r="427" customFormat="false" ht="8.45" hidden="false" customHeight="true" outlineLevel="0" collapsed="false">
      <c r="A427" s="1" t="s">
        <v>950</v>
      </c>
      <c r="B427" s="37" t="n">
        <v>35</v>
      </c>
      <c r="C427" s="36" t="s">
        <v>951</v>
      </c>
      <c r="D427" s="55" t="n">
        <v>319</v>
      </c>
      <c r="E427" s="36" t="s">
        <v>952</v>
      </c>
      <c r="F427" s="36" t="s">
        <v>461</v>
      </c>
      <c r="G427" s="38" t="n">
        <v>31511.03</v>
      </c>
      <c r="H427" s="39" t="n">
        <v>0.32</v>
      </c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50" t="n">
        <v>2101.79</v>
      </c>
      <c r="AB427" s="39" t="n">
        <v>6.67</v>
      </c>
      <c r="AC427" s="39" t="n">
        <v>6.67</v>
      </c>
      <c r="AD427" s="50" t="n">
        <v>2101.79</v>
      </c>
      <c r="AE427" s="39" t="n">
        <v>6.67</v>
      </c>
      <c r="AF427" s="45" t="n">
        <v>13.34</v>
      </c>
      <c r="AG427" s="50" t="n">
        <v>2101.79</v>
      </c>
      <c r="AH427" s="39" t="n">
        <v>6.67</v>
      </c>
      <c r="AI427" s="45" t="n">
        <v>20.01</v>
      </c>
      <c r="AJ427" s="50" t="n">
        <v>2101.79</v>
      </c>
      <c r="AK427" s="39" t="n">
        <v>6.67</v>
      </c>
      <c r="AL427" s="45" t="n">
        <v>26.68</v>
      </c>
      <c r="AM427" s="50" t="n">
        <v>2101.79</v>
      </c>
      <c r="AN427" s="39" t="n">
        <v>6.67</v>
      </c>
      <c r="AO427" s="45" t="n">
        <v>33.35</v>
      </c>
      <c r="AP427" s="50" t="n">
        <v>2101.79</v>
      </c>
      <c r="AQ427" s="39" t="n">
        <v>6.67</v>
      </c>
      <c r="AR427" s="45" t="n">
        <v>40.02</v>
      </c>
      <c r="AS427" s="50" t="n">
        <v>2101.79</v>
      </c>
      <c r="AT427" s="39" t="n">
        <v>6.67</v>
      </c>
      <c r="AU427" s="45" t="n">
        <v>46.69</v>
      </c>
      <c r="AV427" s="50" t="n">
        <v>2101.79</v>
      </c>
      <c r="AW427" s="39" t="n">
        <v>6.67</v>
      </c>
      <c r="AX427" s="45" t="n">
        <v>53.36</v>
      </c>
      <c r="AY427" s="50" t="n">
        <v>2101.79</v>
      </c>
      <c r="AZ427" s="39" t="n">
        <v>6.67</v>
      </c>
      <c r="BA427" s="45" t="n">
        <v>60.03</v>
      </c>
      <c r="BB427" s="50" t="n">
        <v>2101.79</v>
      </c>
      <c r="BC427" s="39" t="n">
        <v>6.67</v>
      </c>
      <c r="BD427" s="45" t="n">
        <v>66.7</v>
      </c>
      <c r="BE427" s="50" t="n">
        <v>2101.79</v>
      </c>
      <c r="BF427" s="39" t="n">
        <v>6.67</v>
      </c>
      <c r="BG427" s="45" t="n">
        <v>73.37</v>
      </c>
      <c r="BH427" s="50" t="n">
        <v>2101.79</v>
      </c>
      <c r="BI427" s="39" t="n">
        <v>6.67</v>
      </c>
      <c r="BJ427" s="45" t="n">
        <v>80.04</v>
      </c>
      <c r="BK427" s="50" t="n">
        <v>2101.79</v>
      </c>
      <c r="BL427" s="39" t="n">
        <v>6.67</v>
      </c>
      <c r="BM427" s="45" t="n">
        <v>86.71</v>
      </c>
      <c r="BN427" s="50" t="n">
        <v>2101.79</v>
      </c>
      <c r="BO427" s="39" t="n">
        <v>6.67</v>
      </c>
      <c r="BP427" s="45" t="n">
        <v>93.38</v>
      </c>
      <c r="BQ427" s="50" t="n">
        <v>2086.03</v>
      </c>
      <c r="BR427" s="39" t="n">
        <v>6.62</v>
      </c>
      <c r="BS427" s="40" t="n">
        <v>100</v>
      </c>
      <c r="BT427" s="41"/>
      <c r="BU427" s="41"/>
      <c r="BV427" s="41"/>
      <c r="BW427" s="41"/>
      <c r="BX427" s="41"/>
      <c r="BY427" s="41"/>
      <c r="BZ427" s="41"/>
      <c r="CA427" s="41"/>
      <c r="CB427" s="41"/>
      <c r="CC427" s="38"/>
      <c r="CD427" s="39"/>
      <c r="CE427" s="45"/>
      <c r="CF427" s="38"/>
      <c r="CG427" s="45"/>
      <c r="CH427" s="40"/>
      <c r="CI427" s="41"/>
      <c r="CJ427" s="41"/>
      <c r="CK427" s="40"/>
      <c r="CL427" s="41"/>
      <c r="CM427" s="41"/>
      <c r="CN427" s="40"/>
      <c r="CO427" s="42"/>
      <c r="CP427" s="42"/>
      <c r="CQ427" s="44"/>
      <c r="CR427" s="44"/>
      <c r="CS427" s="44"/>
      <c r="CT427" s="44"/>
      <c r="CU427" s="51"/>
      <c r="CV427" s="43"/>
      <c r="CW427" s="43"/>
      <c r="CX427" s="42"/>
      <c r="CY427" s="42"/>
      <c r="CZ427" s="44"/>
      <c r="DA427" s="43"/>
      <c r="DB427" s="42"/>
      <c r="DC427" s="42"/>
      <c r="DD427" s="42"/>
      <c r="DE427" s="42"/>
      <c r="DF427" s="43"/>
    </row>
    <row r="428" customFormat="false" ht="8.45" hidden="false" customHeight="true" outlineLevel="0" collapsed="false">
      <c r="A428" s="1" t="s">
        <v>953</v>
      </c>
      <c r="B428" s="37" t="n">
        <v>36</v>
      </c>
      <c r="C428" s="36" t="s">
        <v>954</v>
      </c>
      <c r="D428" s="55" t="n">
        <v>105</v>
      </c>
      <c r="E428" s="36" t="s">
        <v>931</v>
      </c>
      <c r="F428" s="36" t="s">
        <v>74</v>
      </c>
      <c r="G428" s="38" t="n">
        <v>43193.35</v>
      </c>
      <c r="H428" s="39" t="n">
        <v>0.44</v>
      </c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50" t="n">
        <v>8638.67</v>
      </c>
      <c r="Y428" s="45" t="n">
        <v>20</v>
      </c>
      <c r="Z428" s="45" t="n">
        <v>20</v>
      </c>
      <c r="AA428" s="50" t="n">
        <v>8638.67</v>
      </c>
      <c r="AB428" s="45" t="n">
        <v>20</v>
      </c>
      <c r="AC428" s="45" t="n">
        <v>40</v>
      </c>
      <c r="AD428" s="50" t="n">
        <v>8638.67</v>
      </c>
      <c r="AE428" s="45" t="n">
        <v>20</v>
      </c>
      <c r="AF428" s="45" t="n">
        <v>60</v>
      </c>
      <c r="AG428" s="50" t="n">
        <v>8638.67</v>
      </c>
      <c r="AH428" s="45" t="n">
        <v>20</v>
      </c>
      <c r="AI428" s="45" t="n">
        <v>80</v>
      </c>
      <c r="AJ428" s="50" t="n">
        <v>8638.67</v>
      </c>
      <c r="AK428" s="45" t="n">
        <v>20</v>
      </c>
      <c r="AL428" s="40" t="n">
        <v>100</v>
      </c>
      <c r="AM428" s="41"/>
      <c r="AN428" s="41"/>
      <c r="AO428" s="40" t="n">
        <v>100</v>
      </c>
      <c r="AP428" s="41"/>
      <c r="AQ428" s="41"/>
      <c r="AR428" s="40" t="n">
        <v>100</v>
      </c>
      <c r="AS428" s="41"/>
      <c r="AT428" s="41"/>
      <c r="AU428" s="40" t="n">
        <v>100</v>
      </c>
      <c r="AV428" s="41"/>
      <c r="AW428" s="41"/>
      <c r="AX428" s="40" t="n">
        <v>100</v>
      </c>
      <c r="AY428" s="41"/>
      <c r="AZ428" s="41"/>
      <c r="BA428" s="40" t="n">
        <v>100</v>
      </c>
      <c r="BB428" s="41"/>
      <c r="BC428" s="41"/>
      <c r="BD428" s="40" t="n">
        <v>100</v>
      </c>
      <c r="BE428" s="41"/>
      <c r="BF428" s="41"/>
      <c r="BG428" s="40" t="n">
        <v>100</v>
      </c>
      <c r="BH428" s="41"/>
      <c r="BI428" s="41"/>
      <c r="BJ428" s="40" t="n">
        <v>100</v>
      </c>
      <c r="BK428" s="41"/>
      <c r="BL428" s="41"/>
      <c r="BM428" s="40" t="n">
        <v>100</v>
      </c>
      <c r="BN428" s="41"/>
      <c r="BO428" s="41"/>
      <c r="BP428" s="40" t="n">
        <v>100</v>
      </c>
      <c r="BQ428" s="41"/>
      <c r="BR428" s="41"/>
      <c r="BS428" s="40" t="n">
        <v>100</v>
      </c>
      <c r="BT428" s="41"/>
      <c r="BU428" s="41"/>
      <c r="BV428" s="41"/>
      <c r="BW428" s="41"/>
      <c r="BX428" s="41"/>
      <c r="BY428" s="41"/>
      <c r="BZ428" s="41"/>
      <c r="CA428" s="41"/>
      <c r="CB428" s="41"/>
      <c r="CC428" s="50"/>
      <c r="CD428" s="39"/>
      <c r="CE428" s="45"/>
      <c r="CF428" s="40"/>
      <c r="CG428" s="39"/>
      <c r="CH428" s="40"/>
      <c r="CI428" s="41"/>
      <c r="CJ428" s="41"/>
      <c r="CK428" s="40"/>
      <c r="CL428" s="41"/>
      <c r="CM428" s="41"/>
      <c r="CN428" s="40"/>
      <c r="CO428" s="49"/>
      <c r="CP428" s="42"/>
      <c r="CQ428" s="43"/>
      <c r="CR428" s="44"/>
      <c r="CS428" s="44"/>
      <c r="CT428" s="43"/>
      <c r="CU428" s="44"/>
      <c r="CV428" s="44"/>
      <c r="CW428" s="43"/>
      <c r="CX428" s="42"/>
      <c r="CY428" s="42"/>
      <c r="CZ428" s="44"/>
      <c r="DA428" s="43"/>
      <c r="DB428" s="42"/>
      <c r="DC428" s="42"/>
      <c r="DD428" s="42"/>
      <c r="DE428" s="42"/>
      <c r="DF428" s="43"/>
    </row>
    <row r="429" customFormat="false" ht="8.45" hidden="false" customHeight="true" outlineLevel="0" collapsed="false">
      <c r="A429" s="1" t="s">
        <v>955</v>
      </c>
      <c r="B429" s="37" t="n">
        <v>37</v>
      </c>
      <c r="C429" s="36" t="s">
        <v>956</v>
      </c>
      <c r="D429" s="55" t="n">
        <v>105</v>
      </c>
      <c r="E429" s="36" t="s">
        <v>931</v>
      </c>
      <c r="F429" s="36" t="s">
        <v>74</v>
      </c>
      <c r="G429" s="38" t="n">
        <v>15426.2</v>
      </c>
      <c r="H429" s="39" t="n">
        <v>0.16</v>
      </c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50" t="n">
        <v>3085.24</v>
      </c>
      <c r="Y429" s="45" t="n">
        <v>20</v>
      </c>
      <c r="Z429" s="45" t="n">
        <v>20</v>
      </c>
      <c r="AA429" s="50" t="n">
        <v>3085.24</v>
      </c>
      <c r="AB429" s="45" t="n">
        <v>20</v>
      </c>
      <c r="AC429" s="45" t="n">
        <v>40</v>
      </c>
      <c r="AD429" s="50" t="n">
        <v>3085.24</v>
      </c>
      <c r="AE429" s="45" t="n">
        <v>20</v>
      </c>
      <c r="AF429" s="45" t="n">
        <v>60</v>
      </c>
      <c r="AG429" s="50" t="n">
        <v>3085.24</v>
      </c>
      <c r="AH429" s="45" t="n">
        <v>20</v>
      </c>
      <c r="AI429" s="45" t="n">
        <v>80</v>
      </c>
      <c r="AJ429" s="50" t="n">
        <v>3085.24</v>
      </c>
      <c r="AK429" s="45" t="n">
        <v>20</v>
      </c>
      <c r="AL429" s="40" t="n">
        <v>100</v>
      </c>
      <c r="AM429" s="41"/>
      <c r="AN429" s="41"/>
      <c r="AO429" s="40" t="n">
        <v>100</v>
      </c>
      <c r="AP429" s="41"/>
      <c r="AQ429" s="41"/>
      <c r="AR429" s="40" t="n">
        <v>100</v>
      </c>
      <c r="AS429" s="41"/>
      <c r="AT429" s="41"/>
      <c r="AU429" s="40" t="n">
        <v>100</v>
      </c>
      <c r="AV429" s="41"/>
      <c r="AW429" s="41"/>
      <c r="AX429" s="40" t="n">
        <v>100</v>
      </c>
      <c r="AY429" s="41"/>
      <c r="AZ429" s="41"/>
      <c r="BA429" s="40" t="n">
        <v>100</v>
      </c>
      <c r="BB429" s="41"/>
      <c r="BC429" s="41"/>
      <c r="BD429" s="40" t="n">
        <v>100</v>
      </c>
      <c r="BE429" s="41"/>
      <c r="BF429" s="41"/>
      <c r="BG429" s="40" t="n">
        <v>100</v>
      </c>
      <c r="BH429" s="41"/>
      <c r="BI429" s="41"/>
      <c r="BJ429" s="40" t="n">
        <v>100</v>
      </c>
      <c r="BK429" s="41"/>
      <c r="BL429" s="41"/>
      <c r="BM429" s="40" t="n">
        <v>100</v>
      </c>
      <c r="BN429" s="41"/>
      <c r="BO429" s="41"/>
      <c r="BP429" s="40" t="n">
        <v>100</v>
      </c>
      <c r="BQ429" s="41"/>
      <c r="BR429" s="41"/>
      <c r="BS429" s="40" t="n">
        <v>100</v>
      </c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0"/>
      <c r="CF429" s="41"/>
      <c r="CG429" s="41"/>
      <c r="CH429" s="40"/>
      <c r="CI429" s="41"/>
      <c r="CJ429" s="41"/>
      <c r="CK429" s="40"/>
      <c r="CL429" s="41"/>
      <c r="CM429" s="41"/>
      <c r="CN429" s="40"/>
      <c r="CO429" s="42"/>
      <c r="CP429" s="42"/>
      <c r="CQ429" s="44"/>
      <c r="CR429" s="63"/>
      <c r="CS429" s="43"/>
      <c r="CT429" s="43"/>
      <c r="CU429" s="44"/>
      <c r="CV429" s="44"/>
      <c r="CW429" s="43"/>
      <c r="CX429" s="42"/>
      <c r="CY429" s="42"/>
      <c r="CZ429" s="44"/>
      <c r="DA429" s="43"/>
      <c r="DB429" s="42"/>
      <c r="DC429" s="42"/>
      <c r="DD429" s="42"/>
      <c r="DE429" s="42"/>
      <c r="DF429" s="43"/>
    </row>
    <row r="430" customFormat="false" ht="8.45" hidden="false" customHeight="true" outlineLevel="0" collapsed="false">
      <c r="A430" s="1" t="s">
        <v>957</v>
      </c>
      <c r="B430" s="37" t="n">
        <v>38</v>
      </c>
      <c r="C430" s="36" t="s">
        <v>958</v>
      </c>
      <c r="D430" s="55" t="n">
        <v>337</v>
      </c>
      <c r="E430" s="36" t="s">
        <v>917</v>
      </c>
      <c r="F430" s="36" t="s">
        <v>44</v>
      </c>
      <c r="G430" s="38" t="n">
        <v>49363.82</v>
      </c>
      <c r="H430" s="39" t="n">
        <v>0.5</v>
      </c>
      <c r="I430" s="41"/>
      <c r="J430" s="41"/>
      <c r="K430" s="41"/>
      <c r="L430" s="41"/>
      <c r="M430" s="41"/>
      <c r="N430" s="41"/>
      <c r="O430" s="41"/>
      <c r="P430" s="41"/>
      <c r="Q430" s="41"/>
      <c r="R430" s="50" t="n">
        <v>3085.24</v>
      </c>
      <c r="S430" s="39" t="n">
        <v>6.25</v>
      </c>
      <c r="T430" s="39" t="n">
        <v>6.25</v>
      </c>
      <c r="U430" s="50" t="n">
        <v>3085.24</v>
      </c>
      <c r="V430" s="39" t="n">
        <v>6.25</v>
      </c>
      <c r="W430" s="45" t="n">
        <v>12.5</v>
      </c>
      <c r="X430" s="50" t="n">
        <v>3085.24</v>
      </c>
      <c r="Y430" s="39" t="n">
        <v>6.25</v>
      </c>
      <c r="Z430" s="45" t="n">
        <v>18.75</v>
      </c>
      <c r="AA430" s="50" t="n">
        <v>3085.24</v>
      </c>
      <c r="AB430" s="39" t="n">
        <v>6.25</v>
      </c>
      <c r="AC430" s="45" t="n">
        <v>25</v>
      </c>
      <c r="AD430" s="50" t="n">
        <v>3085.24</v>
      </c>
      <c r="AE430" s="39" t="n">
        <v>6.25</v>
      </c>
      <c r="AF430" s="45" t="n">
        <v>31.25</v>
      </c>
      <c r="AG430" s="50" t="n">
        <v>3085.24</v>
      </c>
      <c r="AH430" s="39" t="n">
        <v>6.25</v>
      </c>
      <c r="AI430" s="45" t="n">
        <v>37.5</v>
      </c>
      <c r="AJ430" s="50" t="n">
        <v>3085.24</v>
      </c>
      <c r="AK430" s="39" t="n">
        <v>6.25</v>
      </c>
      <c r="AL430" s="45" t="n">
        <v>43.75</v>
      </c>
      <c r="AM430" s="50" t="n">
        <v>3085.24</v>
      </c>
      <c r="AN430" s="39" t="n">
        <v>6.25</v>
      </c>
      <c r="AO430" s="45" t="n">
        <v>50</v>
      </c>
      <c r="AP430" s="50" t="n">
        <v>3085.24</v>
      </c>
      <c r="AQ430" s="39" t="n">
        <v>6.25</v>
      </c>
      <c r="AR430" s="45" t="n">
        <v>56.25</v>
      </c>
      <c r="AS430" s="50" t="n">
        <v>3085.24</v>
      </c>
      <c r="AT430" s="39" t="n">
        <v>6.25</v>
      </c>
      <c r="AU430" s="45" t="n">
        <v>62.5</v>
      </c>
      <c r="AV430" s="50" t="n">
        <v>3085.24</v>
      </c>
      <c r="AW430" s="39" t="n">
        <v>6.25</v>
      </c>
      <c r="AX430" s="45" t="n">
        <v>68.75</v>
      </c>
      <c r="AY430" s="50" t="n">
        <v>3085.24</v>
      </c>
      <c r="AZ430" s="39" t="n">
        <v>6.25</v>
      </c>
      <c r="BA430" s="45" t="n">
        <v>75</v>
      </c>
      <c r="BB430" s="50" t="n">
        <v>3085.24</v>
      </c>
      <c r="BC430" s="39" t="n">
        <v>6.25</v>
      </c>
      <c r="BD430" s="45" t="n">
        <v>81.25</v>
      </c>
      <c r="BE430" s="50" t="n">
        <v>3085.24</v>
      </c>
      <c r="BF430" s="39" t="n">
        <v>6.25</v>
      </c>
      <c r="BG430" s="45" t="n">
        <v>87.5</v>
      </c>
      <c r="BH430" s="50" t="n">
        <v>3085.24</v>
      </c>
      <c r="BI430" s="39" t="n">
        <v>6.25</v>
      </c>
      <c r="BJ430" s="45" t="n">
        <v>93.75</v>
      </c>
      <c r="BK430" s="50" t="n">
        <v>3085.24</v>
      </c>
      <c r="BL430" s="39" t="n">
        <v>6.25</v>
      </c>
      <c r="BM430" s="40" t="n">
        <v>100</v>
      </c>
      <c r="BN430" s="41"/>
      <c r="BO430" s="41"/>
      <c r="BP430" s="40" t="n">
        <v>100</v>
      </c>
      <c r="BQ430" s="41"/>
      <c r="BR430" s="41"/>
      <c r="BS430" s="40" t="n">
        <v>100</v>
      </c>
      <c r="BT430" s="41"/>
      <c r="BU430" s="41"/>
      <c r="BV430" s="41"/>
      <c r="BW430" s="41"/>
      <c r="BX430" s="41"/>
      <c r="BY430" s="41"/>
      <c r="BZ430" s="41"/>
      <c r="CA430" s="41"/>
      <c r="CB430" s="41"/>
      <c r="CC430" s="50"/>
      <c r="CD430" s="45"/>
      <c r="CE430" s="40"/>
      <c r="CF430" s="41"/>
      <c r="CG430" s="41"/>
      <c r="CH430" s="40"/>
      <c r="CI430" s="41"/>
      <c r="CJ430" s="41"/>
      <c r="CK430" s="40"/>
      <c r="CL430" s="41"/>
      <c r="CM430" s="41"/>
      <c r="CN430" s="40"/>
      <c r="CO430" s="49"/>
      <c r="CP430" s="42"/>
      <c r="CQ430" s="43"/>
      <c r="CR430" s="44"/>
      <c r="CS430" s="44"/>
      <c r="CT430" s="43"/>
      <c r="CU430" s="44"/>
      <c r="CV430" s="44"/>
      <c r="CW430" s="43"/>
      <c r="CX430" s="42"/>
      <c r="CY430" s="42"/>
      <c r="CZ430" s="44"/>
      <c r="DA430" s="43"/>
      <c r="DB430" s="42"/>
      <c r="DC430" s="42"/>
      <c r="DD430" s="42"/>
      <c r="DE430" s="42"/>
      <c r="DF430" s="43"/>
    </row>
    <row r="431" customFormat="false" ht="8.45" hidden="false" customHeight="true" outlineLevel="0" collapsed="false">
      <c r="A431" s="1" t="s">
        <v>959</v>
      </c>
      <c r="B431" s="37" t="n">
        <v>39</v>
      </c>
      <c r="C431" s="36" t="s">
        <v>960</v>
      </c>
      <c r="D431" s="55" t="n">
        <v>299</v>
      </c>
      <c r="E431" s="36" t="s">
        <v>107</v>
      </c>
      <c r="F431" s="36" t="s">
        <v>461</v>
      </c>
      <c r="G431" s="38" t="n">
        <v>72603.64</v>
      </c>
      <c r="H431" s="39" t="n">
        <v>0.74</v>
      </c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50" t="n">
        <v>5183.9</v>
      </c>
      <c r="AE431" s="39" t="n">
        <v>7.14</v>
      </c>
      <c r="AF431" s="39" t="n">
        <v>7.14</v>
      </c>
      <c r="AG431" s="50" t="n">
        <v>5183.9</v>
      </c>
      <c r="AH431" s="39" t="n">
        <v>7.14</v>
      </c>
      <c r="AI431" s="45" t="n">
        <v>14.28</v>
      </c>
      <c r="AJ431" s="50" t="n">
        <v>5183.9</v>
      </c>
      <c r="AK431" s="39" t="n">
        <v>7.14</v>
      </c>
      <c r="AL431" s="45" t="n">
        <v>21.42</v>
      </c>
      <c r="AM431" s="50" t="n">
        <v>5183.9</v>
      </c>
      <c r="AN431" s="39" t="n">
        <v>7.14</v>
      </c>
      <c r="AO431" s="45" t="n">
        <v>28.56</v>
      </c>
      <c r="AP431" s="50" t="n">
        <v>5183.9</v>
      </c>
      <c r="AQ431" s="39" t="n">
        <v>7.14</v>
      </c>
      <c r="AR431" s="45" t="n">
        <v>35.7</v>
      </c>
      <c r="AS431" s="50" t="n">
        <v>5183.9</v>
      </c>
      <c r="AT431" s="39" t="n">
        <v>7.14</v>
      </c>
      <c r="AU431" s="45" t="n">
        <v>42.84</v>
      </c>
      <c r="AV431" s="50" t="n">
        <v>5183.9</v>
      </c>
      <c r="AW431" s="39" t="n">
        <v>7.14</v>
      </c>
      <c r="AX431" s="45" t="n">
        <v>49.98</v>
      </c>
      <c r="AY431" s="50" t="n">
        <v>5183.9</v>
      </c>
      <c r="AZ431" s="39" t="n">
        <v>7.14</v>
      </c>
      <c r="BA431" s="45" t="n">
        <v>57.12</v>
      </c>
      <c r="BB431" s="50" t="n">
        <v>5183.9</v>
      </c>
      <c r="BC431" s="39" t="n">
        <v>7.14</v>
      </c>
      <c r="BD431" s="45" t="n">
        <v>64.26</v>
      </c>
      <c r="BE431" s="50" t="n">
        <v>5183.9</v>
      </c>
      <c r="BF431" s="39" t="n">
        <v>7.14</v>
      </c>
      <c r="BG431" s="45" t="n">
        <v>71.4</v>
      </c>
      <c r="BH431" s="50" t="n">
        <v>5183.9</v>
      </c>
      <c r="BI431" s="39" t="n">
        <v>7.14</v>
      </c>
      <c r="BJ431" s="45" t="n">
        <v>78.54</v>
      </c>
      <c r="BK431" s="50" t="n">
        <v>5183.9</v>
      </c>
      <c r="BL431" s="39" t="n">
        <v>7.14</v>
      </c>
      <c r="BM431" s="45" t="n">
        <v>85.68</v>
      </c>
      <c r="BN431" s="50" t="n">
        <v>5183.9</v>
      </c>
      <c r="BO431" s="39" t="n">
        <v>7.14</v>
      </c>
      <c r="BP431" s="45" t="n">
        <v>92.82</v>
      </c>
      <c r="BQ431" s="50" t="n">
        <v>5212.94</v>
      </c>
      <c r="BR431" s="39" t="n">
        <v>7.18</v>
      </c>
      <c r="BS431" s="40" t="n">
        <v>100</v>
      </c>
      <c r="BT431" s="41"/>
      <c r="BU431" s="41"/>
      <c r="BV431" s="41"/>
      <c r="BW431" s="41"/>
      <c r="BX431" s="41"/>
      <c r="BY431" s="41"/>
      <c r="BZ431" s="41"/>
      <c r="CA431" s="41"/>
      <c r="CB431" s="41"/>
      <c r="CC431" s="50"/>
      <c r="CD431" s="40"/>
      <c r="CE431" s="40"/>
      <c r="CF431" s="41"/>
      <c r="CG431" s="41"/>
      <c r="CH431" s="40"/>
      <c r="CI431" s="41"/>
      <c r="CJ431" s="41"/>
      <c r="CK431" s="40"/>
      <c r="CL431" s="41"/>
      <c r="CM431" s="41"/>
      <c r="CN431" s="40"/>
      <c r="CO431" s="49"/>
      <c r="CP431" s="42"/>
      <c r="CQ431" s="43"/>
      <c r="CR431" s="44"/>
      <c r="CS431" s="44"/>
      <c r="CT431" s="43"/>
      <c r="CU431" s="44"/>
      <c r="CV431" s="44"/>
      <c r="CW431" s="43"/>
      <c r="CX431" s="42"/>
      <c r="CY431" s="42"/>
      <c r="CZ431" s="44"/>
      <c r="DA431" s="43"/>
      <c r="DB431" s="42"/>
      <c r="DC431" s="42"/>
      <c r="DD431" s="42"/>
      <c r="DE431" s="42"/>
      <c r="DF431" s="43"/>
    </row>
    <row r="432" customFormat="false" ht="8.45" hidden="false" customHeight="true" outlineLevel="0" collapsed="false">
      <c r="A432" s="1" t="s">
        <v>961</v>
      </c>
      <c r="B432" s="37" t="n">
        <v>40</v>
      </c>
      <c r="C432" s="36" t="s">
        <v>962</v>
      </c>
      <c r="D432" s="55" t="n">
        <v>405</v>
      </c>
      <c r="E432" s="36" t="s">
        <v>915</v>
      </c>
      <c r="F432" s="36" t="s">
        <v>461</v>
      </c>
      <c r="G432" s="38" t="n">
        <v>38000</v>
      </c>
      <c r="H432" s="39" t="n">
        <v>0.39</v>
      </c>
      <c r="I432" s="41"/>
      <c r="J432" s="41"/>
      <c r="K432" s="41"/>
      <c r="L432" s="41"/>
      <c r="M432" s="41"/>
      <c r="N432" s="41"/>
      <c r="O432" s="50" t="n">
        <v>1998.8</v>
      </c>
      <c r="P432" s="39" t="n">
        <v>5.26</v>
      </c>
      <c r="Q432" s="39" t="n">
        <v>5.26</v>
      </c>
      <c r="R432" s="50" t="n">
        <v>1998.8</v>
      </c>
      <c r="S432" s="39" t="n">
        <v>5.26</v>
      </c>
      <c r="T432" s="45" t="n">
        <v>10.52</v>
      </c>
      <c r="U432" s="50" t="n">
        <v>1998.8</v>
      </c>
      <c r="V432" s="39" t="n">
        <v>5.26</v>
      </c>
      <c r="W432" s="45" t="n">
        <v>15.78</v>
      </c>
      <c r="X432" s="50" t="n">
        <v>1998.8</v>
      </c>
      <c r="Y432" s="39" t="n">
        <v>5.26</v>
      </c>
      <c r="Z432" s="45" t="n">
        <v>21.04</v>
      </c>
      <c r="AA432" s="50" t="n">
        <v>1998.8</v>
      </c>
      <c r="AB432" s="39" t="n">
        <v>5.26</v>
      </c>
      <c r="AC432" s="45" t="n">
        <v>26.3</v>
      </c>
      <c r="AD432" s="50" t="n">
        <v>1998.8</v>
      </c>
      <c r="AE432" s="39" t="n">
        <v>5.26</v>
      </c>
      <c r="AF432" s="45" t="n">
        <v>31.56</v>
      </c>
      <c r="AG432" s="50" t="n">
        <v>1998.8</v>
      </c>
      <c r="AH432" s="39" t="n">
        <v>5.26</v>
      </c>
      <c r="AI432" s="45" t="n">
        <v>36.82</v>
      </c>
      <c r="AJ432" s="50" t="n">
        <v>1998.8</v>
      </c>
      <c r="AK432" s="39" t="n">
        <v>5.26</v>
      </c>
      <c r="AL432" s="45" t="n">
        <v>42.08</v>
      </c>
      <c r="AM432" s="50" t="n">
        <v>1998.8</v>
      </c>
      <c r="AN432" s="39" t="n">
        <v>5.26</v>
      </c>
      <c r="AO432" s="45" t="n">
        <v>47.34</v>
      </c>
      <c r="AP432" s="50" t="n">
        <v>1998.8</v>
      </c>
      <c r="AQ432" s="39" t="n">
        <v>5.26</v>
      </c>
      <c r="AR432" s="45" t="n">
        <v>52.6</v>
      </c>
      <c r="AS432" s="50" t="n">
        <v>1998.8</v>
      </c>
      <c r="AT432" s="39" t="n">
        <v>5.26</v>
      </c>
      <c r="AU432" s="45" t="n">
        <v>57.86</v>
      </c>
      <c r="AV432" s="50" t="n">
        <v>1998.8</v>
      </c>
      <c r="AW432" s="39" t="n">
        <v>5.26</v>
      </c>
      <c r="AX432" s="45" t="n">
        <v>63.12</v>
      </c>
      <c r="AY432" s="50" t="n">
        <v>1998.8</v>
      </c>
      <c r="AZ432" s="39" t="n">
        <v>5.26</v>
      </c>
      <c r="BA432" s="45" t="n">
        <v>68.38</v>
      </c>
      <c r="BB432" s="50" t="n">
        <v>1998.8</v>
      </c>
      <c r="BC432" s="39" t="n">
        <v>5.26</v>
      </c>
      <c r="BD432" s="45" t="n">
        <v>73.64</v>
      </c>
      <c r="BE432" s="50" t="n">
        <v>1998.8</v>
      </c>
      <c r="BF432" s="39" t="n">
        <v>5.26</v>
      </c>
      <c r="BG432" s="45" t="n">
        <v>78.9</v>
      </c>
      <c r="BH432" s="50" t="n">
        <v>1998.8</v>
      </c>
      <c r="BI432" s="39" t="n">
        <v>5.26</v>
      </c>
      <c r="BJ432" s="45" t="n">
        <v>84.16</v>
      </c>
      <c r="BK432" s="50" t="n">
        <v>1998.8</v>
      </c>
      <c r="BL432" s="39" t="n">
        <v>5.26</v>
      </c>
      <c r="BM432" s="45" t="n">
        <v>89.42</v>
      </c>
      <c r="BN432" s="50" t="n">
        <v>1998.8</v>
      </c>
      <c r="BO432" s="39" t="n">
        <v>5.26</v>
      </c>
      <c r="BP432" s="45" t="n">
        <v>94.68</v>
      </c>
      <c r="BQ432" s="50" t="n">
        <v>2021.6</v>
      </c>
      <c r="BR432" s="39" t="n">
        <v>5.32</v>
      </c>
      <c r="BS432" s="40" t="n">
        <v>100</v>
      </c>
      <c r="BT432" s="41"/>
      <c r="BU432" s="41"/>
      <c r="BV432" s="41"/>
      <c r="BW432" s="41"/>
      <c r="BX432" s="41"/>
      <c r="BY432" s="41"/>
      <c r="BZ432" s="41"/>
      <c r="CA432" s="41"/>
      <c r="CB432" s="41"/>
      <c r="CC432" s="38"/>
      <c r="CD432" s="45"/>
      <c r="CE432" s="45"/>
      <c r="CF432" s="38"/>
      <c r="CG432" s="45"/>
      <c r="CH432" s="40"/>
      <c r="CI432" s="41"/>
      <c r="CJ432" s="41"/>
      <c r="CK432" s="40"/>
      <c r="CL432" s="41"/>
      <c r="CM432" s="41"/>
      <c r="CN432" s="40"/>
      <c r="CO432" s="49"/>
      <c r="CP432" s="42"/>
      <c r="CQ432" s="43"/>
      <c r="CR432" s="44"/>
      <c r="CS432" s="44"/>
      <c r="CT432" s="43"/>
      <c r="CU432" s="44"/>
      <c r="CV432" s="44"/>
      <c r="CW432" s="43"/>
      <c r="CX432" s="42"/>
      <c r="CY432" s="42"/>
      <c r="CZ432" s="44"/>
      <c r="DA432" s="43"/>
      <c r="DB432" s="42"/>
      <c r="DC432" s="42"/>
      <c r="DD432" s="42"/>
      <c r="DE432" s="42"/>
      <c r="DF432" s="43"/>
    </row>
    <row r="433" customFormat="false" ht="8.45" hidden="false" customHeight="true" outlineLevel="0" collapsed="false">
      <c r="A433" s="1" t="s">
        <v>963</v>
      </c>
      <c r="B433" s="37" t="n">
        <v>41</v>
      </c>
      <c r="C433" s="36" t="s">
        <v>964</v>
      </c>
      <c r="D433" s="55" t="n">
        <v>447</v>
      </c>
      <c r="E433" s="36" t="s">
        <v>73</v>
      </c>
      <c r="F433" s="36" t="s">
        <v>461</v>
      </c>
      <c r="G433" s="38" t="n">
        <v>35806.2</v>
      </c>
      <c r="H433" s="39" t="n">
        <v>0.36</v>
      </c>
      <c r="I433" s="50" t="n">
        <v>1704.38</v>
      </c>
      <c r="J433" s="39" t="n">
        <v>4.76</v>
      </c>
      <c r="K433" s="39" t="n">
        <v>4.76</v>
      </c>
      <c r="L433" s="50" t="n">
        <v>1704.38</v>
      </c>
      <c r="M433" s="39" t="n">
        <v>4.76</v>
      </c>
      <c r="N433" s="39" t="n">
        <v>9.52</v>
      </c>
      <c r="O433" s="50" t="n">
        <v>1704.38</v>
      </c>
      <c r="P433" s="39" t="n">
        <v>4.76</v>
      </c>
      <c r="Q433" s="45" t="n">
        <v>14.28</v>
      </c>
      <c r="R433" s="50" t="n">
        <v>1704.38</v>
      </c>
      <c r="S433" s="39" t="n">
        <v>4.76</v>
      </c>
      <c r="T433" s="45" t="n">
        <v>19.04</v>
      </c>
      <c r="U433" s="50" t="n">
        <v>1704.38</v>
      </c>
      <c r="V433" s="39" t="n">
        <v>4.76</v>
      </c>
      <c r="W433" s="45" t="n">
        <v>23.8</v>
      </c>
      <c r="X433" s="50" t="n">
        <v>1704.38</v>
      </c>
      <c r="Y433" s="39" t="n">
        <v>4.76</v>
      </c>
      <c r="Z433" s="45" t="n">
        <v>28.56</v>
      </c>
      <c r="AA433" s="50" t="n">
        <v>1704.38</v>
      </c>
      <c r="AB433" s="39" t="n">
        <v>4.76</v>
      </c>
      <c r="AC433" s="45" t="n">
        <v>33.32</v>
      </c>
      <c r="AD433" s="50" t="n">
        <v>1704.38</v>
      </c>
      <c r="AE433" s="39" t="n">
        <v>4.76</v>
      </c>
      <c r="AF433" s="45" t="n">
        <v>38.08</v>
      </c>
      <c r="AG433" s="50" t="n">
        <v>1704.38</v>
      </c>
      <c r="AH433" s="39" t="n">
        <v>4.76</v>
      </c>
      <c r="AI433" s="45" t="n">
        <v>42.84</v>
      </c>
      <c r="AJ433" s="50" t="n">
        <v>1704.38</v>
      </c>
      <c r="AK433" s="39" t="n">
        <v>4.76</v>
      </c>
      <c r="AL433" s="45" t="n">
        <v>47.6</v>
      </c>
      <c r="AM433" s="50" t="n">
        <v>1704.38</v>
      </c>
      <c r="AN433" s="39" t="n">
        <v>4.76</v>
      </c>
      <c r="AO433" s="45" t="n">
        <v>52.36</v>
      </c>
      <c r="AP433" s="50" t="n">
        <v>1704.38</v>
      </c>
      <c r="AQ433" s="39" t="n">
        <v>4.76</v>
      </c>
      <c r="AR433" s="45" t="n">
        <v>57.12</v>
      </c>
      <c r="AS433" s="50" t="n">
        <v>1704.38</v>
      </c>
      <c r="AT433" s="39" t="n">
        <v>4.76</v>
      </c>
      <c r="AU433" s="45" t="n">
        <v>61.88</v>
      </c>
      <c r="AV433" s="50" t="n">
        <v>1704.38</v>
      </c>
      <c r="AW433" s="39" t="n">
        <v>4.76</v>
      </c>
      <c r="AX433" s="45" t="n">
        <v>66.64</v>
      </c>
      <c r="AY433" s="50" t="n">
        <v>1704.38</v>
      </c>
      <c r="AZ433" s="39" t="n">
        <v>4.76</v>
      </c>
      <c r="BA433" s="45" t="n">
        <v>71.4</v>
      </c>
      <c r="BB433" s="50" t="n">
        <v>1704.38</v>
      </c>
      <c r="BC433" s="39" t="n">
        <v>4.76</v>
      </c>
      <c r="BD433" s="45" t="n">
        <v>76.16</v>
      </c>
      <c r="BE433" s="50" t="n">
        <v>1704.38</v>
      </c>
      <c r="BF433" s="39" t="n">
        <v>4.76</v>
      </c>
      <c r="BG433" s="45" t="n">
        <v>80.92</v>
      </c>
      <c r="BH433" s="50" t="n">
        <v>1704.38</v>
      </c>
      <c r="BI433" s="39" t="n">
        <v>4.76</v>
      </c>
      <c r="BJ433" s="45" t="n">
        <v>85.68</v>
      </c>
      <c r="BK433" s="50" t="n">
        <v>1704.38</v>
      </c>
      <c r="BL433" s="39" t="n">
        <v>4.76</v>
      </c>
      <c r="BM433" s="45" t="n">
        <v>90.44</v>
      </c>
      <c r="BN433" s="50" t="n">
        <v>1704.38</v>
      </c>
      <c r="BO433" s="39" t="n">
        <v>4.76</v>
      </c>
      <c r="BP433" s="45" t="n">
        <v>95.2</v>
      </c>
      <c r="BQ433" s="50" t="n">
        <v>1718.7</v>
      </c>
      <c r="BR433" s="39" t="n">
        <v>4.8</v>
      </c>
      <c r="BS433" s="40" t="n">
        <v>100</v>
      </c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0"/>
      <c r="CF433" s="41"/>
      <c r="CG433" s="41"/>
      <c r="CH433" s="40"/>
      <c r="CI433" s="41"/>
      <c r="CJ433" s="41"/>
      <c r="CK433" s="40"/>
      <c r="CL433" s="41"/>
      <c r="CM433" s="41"/>
      <c r="CN433" s="40"/>
      <c r="CO433" s="49"/>
      <c r="CP433" s="42"/>
      <c r="CQ433" s="43"/>
      <c r="CR433" s="44"/>
      <c r="CS433" s="44"/>
      <c r="CT433" s="43"/>
      <c r="CU433" s="44"/>
      <c r="CV433" s="44"/>
      <c r="CW433" s="43"/>
      <c r="CX433" s="42"/>
      <c r="CY433" s="42"/>
      <c r="CZ433" s="44"/>
      <c r="DA433" s="43"/>
      <c r="DB433" s="42"/>
      <c r="DC433" s="42"/>
      <c r="DD433" s="42"/>
      <c r="DE433" s="42"/>
      <c r="DF433" s="43"/>
    </row>
    <row r="434" customFormat="false" ht="8.45" hidden="false" customHeight="true" outlineLevel="0" collapsed="false">
      <c r="A434" s="1" t="s">
        <v>965</v>
      </c>
      <c r="B434" s="37" t="n">
        <v>42</v>
      </c>
      <c r="C434" s="36" t="s">
        <v>966</v>
      </c>
      <c r="D434" s="55" t="n">
        <v>447</v>
      </c>
      <c r="E434" s="36" t="s">
        <v>73</v>
      </c>
      <c r="F434" s="36" t="s">
        <v>461</v>
      </c>
      <c r="G434" s="39" t="n">
        <v>0</v>
      </c>
      <c r="H434" s="39" t="n">
        <v>0</v>
      </c>
      <c r="I434" s="41"/>
      <c r="J434" s="39" t="n">
        <v>4.76</v>
      </c>
      <c r="K434" s="39" t="n">
        <v>4.76</v>
      </c>
      <c r="L434" s="41"/>
      <c r="M434" s="39" t="n">
        <v>4.76</v>
      </c>
      <c r="N434" s="39" t="n">
        <v>9.52</v>
      </c>
      <c r="O434" s="41"/>
      <c r="P434" s="39" t="n">
        <v>4.76</v>
      </c>
      <c r="Q434" s="45" t="n">
        <v>14.28</v>
      </c>
      <c r="R434" s="41"/>
      <c r="S434" s="39" t="n">
        <v>4.76</v>
      </c>
      <c r="T434" s="45" t="n">
        <v>19.04</v>
      </c>
      <c r="U434" s="41"/>
      <c r="V434" s="39" t="n">
        <v>4.76</v>
      </c>
      <c r="W434" s="45" t="n">
        <v>23.8</v>
      </c>
      <c r="X434" s="41"/>
      <c r="Y434" s="39" t="n">
        <v>4.76</v>
      </c>
      <c r="Z434" s="45" t="n">
        <v>28.56</v>
      </c>
      <c r="AA434" s="41"/>
      <c r="AB434" s="39" t="n">
        <v>4.76</v>
      </c>
      <c r="AC434" s="45" t="n">
        <v>33.32</v>
      </c>
      <c r="AD434" s="41"/>
      <c r="AE434" s="39" t="n">
        <v>4.76</v>
      </c>
      <c r="AF434" s="45" t="n">
        <v>38.08</v>
      </c>
      <c r="AG434" s="41"/>
      <c r="AH434" s="39" t="n">
        <v>4.76</v>
      </c>
      <c r="AI434" s="45" t="n">
        <v>42.84</v>
      </c>
      <c r="AJ434" s="41"/>
      <c r="AK434" s="39" t="n">
        <v>4.76</v>
      </c>
      <c r="AL434" s="45" t="n">
        <v>47.6</v>
      </c>
      <c r="AM434" s="41"/>
      <c r="AN434" s="39" t="n">
        <v>4.76</v>
      </c>
      <c r="AO434" s="45" t="n">
        <v>52.36</v>
      </c>
      <c r="AP434" s="41"/>
      <c r="AQ434" s="39" t="n">
        <v>4.76</v>
      </c>
      <c r="AR434" s="45" t="n">
        <v>57.12</v>
      </c>
      <c r="AS434" s="41"/>
      <c r="AT434" s="39" t="n">
        <v>4.76</v>
      </c>
      <c r="AU434" s="45" t="n">
        <v>61.88</v>
      </c>
      <c r="AV434" s="41"/>
      <c r="AW434" s="39" t="n">
        <v>4.76</v>
      </c>
      <c r="AX434" s="45" t="n">
        <v>66.64</v>
      </c>
      <c r="AY434" s="41"/>
      <c r="AZ434" s="39" t="n">
        <v>4.76</v>
      </c>
      <c r="BA434" s="45" t="n">
        <v>71.4</v>
      </c>
      <c r="BB434" s="41"/>
      <c r="BC434" s="39" t="n">
        <v>4.76</v>
      </c>
      <c r="BD434" s="45" t="n">
        <v>76.16</v>
      </c>
      <c r="BE434" s="41"/>
      <c r="BF434" s="39" t="n">
        <v>4.76</v>
      </c>
      <c r="BG434" s="45" t="n">
        <v>80.92</v>
      </c>
      <c r="BH434" s="41"/>
      <c r="BI434" s="39" t="n">
        <v>4.76</v>
      </c>
      <c r="BJ434" s="45" t="n">
        <v>85.68</v>
      </c>
      <c r="BK434" s="41"/>
      <c r="BL434" s="39" t="n">
        <v>4.76</v>
      </c>
      <c r="BM434" s="45" t="n">
        <v>90.44</v>
      </c>
      <c r="BN434" s="41"/>
      <c r="BO434" s="39" t="n">
        <v>4.76</v>
      </c>
      <c r="BP434" s="45" t="n">
        <v>95.2</v>
      </c>
      <c r="BQ434" s="41"/>
      <c r="BR434" s="39" t="n">
        <v>4.8</v>
      </c>
      <c r="BS434" s="40" t="n">
        <v>100</v>
      </c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0"/>
      <c r="CF434" s="41"/>
      <c r="CG434" s="41"/>
      <c r="CH434" s="40"/>
      <c r="CI434" s="41"/>
      <c r="CJ434" s="41"/>
      <c r="CK434" s="40"/>
      <c r="CL434" s="41"/>
      <c r="CM434" s="41"/>
      <c r="CN434" s="40"/>
      <c r="CO434" s="58"/>
      <c r="CP434" s="42"/>
      <c r="CQ434" s="47"/>
      <c r="CR434" s="51"/>
      <c r="CS434" s="47"/>
      <c r="CT434" s="43"/>
      <c r="CU434" s="44"/>
      <c r="CV434" s="44"/>
      <c r="CW434" s="43"/>
      <c r="CX434" s="42"/>
      <c r="CY434" s="42"/>
      <c r="CZ434" s="44"/>
      <c r="DA434" s="43"/>
      <c r="DB434" s="42"/>
      <c r="DC434" s="42"/>
      <c r="DD434" s="42"/>
      <c r="DE434" s="42"/>
      <c r="DF434" s="43"/>
    </row>
    <row r="435" customFormat="false" ht="8.45" hidden="false" customHeight="true" outlineLevel="0" collapsed="false">
      <c r="A435" s="1" t="s">
        <v>967</v>
      </c>
      <c r="B435" s="37" t="n">
        <v>43</v>
      </c>
      <c r="C435" s="36" t="s">
        <v>968</v>
      </c>
      <c r="D435" s="55" t="n">
        <v>447</v>
      </c>
      <c r="E435" s="36" t="s">
        <v>73</v>
      </c>
      <c r="F435" s="36" t="s">
        <v>461</v>
      </c>
      <c r="G435" s="39" t="n">
        <v>0</v>
      </c>
      <c r="H435" s="39" t="n">
        <v>0</v>
      </c>
      <c r="I435" s="41"/>
      <c r="J435" s="39" t="n">
        <v>4.76</v>
      </c>
      <c r="K435" s="39" t="n">
        <v>4.76</v>
      </c>
      <c r="L435" s="41"/>
      <c r="M435" s="39" t="n">
        <v>4.76</v>
      </c>
      <c r="N435" s="39" t="n">
        <v>9.52</v>
      </c>
      <c r="O435" s="41"/>
      <c r="P435" s="39" t="n">
        <v>4.76</v>
      </c>
      <c r="Q435" s="45" t="n">
        <v>14.28</v>
      </c>
      <c r="R435" s="41"/>
      <c r="S435" s="39" t="n">
        <v>4.76</v>
      </c>
      <c r="T435" s="45" t="n">
        <v>19.04</v>
      </c>
      <c r="U435" s="41"/>
      <c r="V435" s="39" t="n">
        <v>4.76</v>
      </c>
      <c r="W435" s="45" t="n">
        <v>23.8</v>
      </c>
      <c r="X435" s="41"/>
      <c r="Y435" s="39" t="n">
        <v>4.76</v>
      </c>
      <c r="Z435" s="45" t="n">
        <v>28.56</v>
      </c>
      <c r="AA435" s="41"/>
      <c r="AB435" s="39" t="n">
        <v>4.76</v>
      </c>
      <c r="AC435" s="45" t="n">
        <v>33.32</v>
      </c>
      <c r="AD435" s="41"/>
      <c r="AE435" s="39" t="n">
        <v>4.76</v>
      </c>
      <c r="AF435" s="45" t="n">
        <v>38.08</v>
      </c>
      <c r="AG435" s="41"/>
      <c r="AH435" s="39" t="n">
        <v>4.76</v>
      </c>
      <c r="AI435" s="45" t="n">
        <v>42.84</v>
      </c>
      <c r="AJ435" s="41"/>
      <c r="AK435" s="39" t="n">
        <v>4.76</v>
      </c>
      <c r="AL435" s="45" t="n">
        <v>47.6</v>
      </c>
      <c r="AM435" s="41"/>
      <c r="AN435" s="39" t="n">
        <v>4.76</v>
      </c>
      <c r="AO435" s="45" t="n">
        <v>52.36</v>
      </c>
      <c r="AP435" s="41"/>
      <c r="AQ435" s="39" t="n">
        <v>4.76</v>
      </c>
      <c r="AR435" s="45" t="n">
        <v>57.12</v>
      </c>
      <c r="AS435" s="41"/>
      <c r="AT435" s="39" t="n">
        <v>4.76</v>
      </c>
      <c r="AU435" s="45" t="n">
        <v>61.88</v>
      </c>
      <c r="AV435" s="41"/>
      <c r="AW435" s="39" t="n">
        <v>4.76</v>
      </c>
      <c r="AX435" s="45" t="n">
        <v>66.64</v>
      </c>
      <c r="AY435" s="41"/>
      <c r="AZ435" s="39" t="n">
        <v>4.76</v>
      </c>
      <c r="BA435" s="45" t="n">
        <v>71.4</v>
      </c>
      <c r="BB435" s="41"/>
      <c r="BC435" s="39" t="n">
        <v>4.76</v>
      </c>
      <c r="BD435" s="45" t="n">
        <v>76.16</v>
      </c>
      <c r="BE435" s="41"/>
      <c r="BF435" s="39" t="n">
        <v>4.76</v>
      </c>
      <c r="BG435" s="45" t="n">
        <v>80.92</v>
      </c>
      <c r="BH435" s="41"/>
      <c r="BI435" s="39" t="n">
        <v>4.76</v>
      </c>
      <c r="BJ435" s="45" t="n">
        <v>85.68</v>
      </c>
      <c r="BK435" s="41"/>
      <c r="BL435" s="39" t="n">
        <v>4.76</v>
      </c>
      <c r="BM435" s="45" t="n">
        <v>90.44</v>
      </c>
      <c r="BN435" s="41"/>
      <c r="BO435" s="39" t="n">
        <v>4.76</v>
      </c>
      <c r="BP435" s="45" t="n">
        <v>95.2</v>
      </c>
      <c r="BQ435" s="41"/>
      <c r="BR435" s="39" t="n">
        <v>4.8</v>
      </c>
      <c r="BS435" s="40" t="n">
        <v>100</v>
      </c>
      <c r="BT435" s="41"/>
      <c r="BU435" s="41"/>
      <c r="BV435" s="41"/>
      <c r="BW435" s="41"/>
      <c r="BX435" s="41"/>
      <c r="BY435" s="41"/>
      <c r="BZ435" s="41"/>
      <c r="CA435" s="41"/>
      <c r="CB435" s="41"/>
      <c r="CC435" s="50"/>
      <c r="CD435" s="45"/>
      <c r="CE435" s="40"/>
      <c r="CF435" s="41"/>
      <c r="CG435" s="41"/>
      <c r="CH435" s="40"/>
      <c r="CI435" s="41"/>
      <c r="CJ435" s="41"/>
      <c r="CK435" s="40"/>
      <c r="CL435" s="41"/>
      <c r="CM435" s="41"/>
      <c r="CN435" s="40"/>
      <c r="CO435" s="42"/>
      <c r="CP435" s="42"/>
      <c r="CQ435" s="44"/>
      <c r="CR435" s="44"/>
      <c r="CS435" s="44"/>
      <c r="CT435" s="44"/>
      <c r="CU435" s="51"/>
      <c r="CV435" s="43"/>
      <c r="CW435" s="43"/>
      <c r="CX435" s="42"/>
      <c r="CY435" s="42"/>
      <c r="CZ435" s="44"/>
      <c r="DA435" s="43"/>
      <c r="DB435" s="42"/>
      <c r="DC435" s="42"/>
      <c r="DD435" s="42"/>
      <c r="DE435" s="42"/>
      <c r="DF435" s="43"/>
    </row>
    <row r="436" customFormat="false" ht="8.45" hidden="false" customHeight="true" outlineLevel="0" collapsed="false">
      <c r="A436" s="1" t="s">
        <v>969</v>
      </c>
      <c r="B436" s="54" t="n">
        <v>44</v>
      </c>
      <c r="C436" s="21" t="s">
        <v>970</v>
      </c>
      <c r="D436" s="22" t="n">
        <v>447</v>
      </c>
      <c r="E436" s="21" t="s">
        <v>73</v>
      </c>
      <c r="F436" s="21" t="s">
        <v>461</v>
      </c>
      <c r="G436" s="23" t="n">
        <v>177864</v>
      </c>
      <c r="H436" s="24" t="n">
        <v>1.81</v>
      </c>
      <c r="I436" s="27" t="n">
        <v>8466.33</v>
      </c>
      <c r="J436" s="24" t="n">
        <v>4.76</v>
      </c>
      <c r="K436" s="24" t="n">
        <v>4.76</v>
      </c>
      <c r="L436" s="27" t="n">
        <v>8466.33</v>
      </c>
      <c r="M436" s="24" t="n">
        <v>4.76</v>
      </c>
      <c r="N436" s="24" t="n">
        <v>9.52</v>
      </c>
      <c r="O436" s="27" t="n">
        <v>8466.33</v>
      </c>
      <c r="P436" s="24" t="n">
        <v>4.76</v>
      </c>
      <c r="Q436" s="25" t="n">
        <v>14.28</v>
      </c>
      <c r="R436" s="27" t="n">
        <v>8466.33</v>
      </c>
      <c r="S436" s="24" t="n">
        <v>4.76</v>
      </c>
      <c r="T436" s="25" t="n">
        <v>19.04</v>
      </c>
      <c r="U436" s="27" t="n">
        <v>8466.33</v>
      </c>
      <c r="V436" s="24" t="n">
        <v>4.76</v>
      </c>
      <c r="W436" s="25" t="n">
        <v>23.8</v>
      </c>
      <c r="X436" s="27" t="n">
        <v>8466.33</v>
      </c>
      <c r="Y436" s="24" t="n">
        <v>4.76</v>
      </c>
      <c r="Z436" s="25" t="n">
        <v>28.56</v>
      </c>
      <c r="AA436" s="27" t="n">
        <v>8466.33</v>
      </c>
      <c r="AB436" s="24" t="n">
        <v>4.76</v>
      </c>
      <c r="AC436" s="25" t="n">
        <v>33.32</v>
      </c>
      <c r="AD436" s="27" t="n">
        <v>8466.33</v>
      </c>
      <c r="AE436" s="24" t="n">
        <v>4.76</v>
      </c>
      <c r="AF436" s="25" t="n">
        <v>38.08</v>
      </c>
      <c r="AG436" s="27" t="n">
        <v>8466.33</v>
      </c>
      <c r="AH436" s="24" t="n">
        <v>4.76</v>
      </c>
      <c r="AI436" s="25" t="n">
        <v>42.84</v>
      </c>
      <c r="AJ436" s="27" t="n">
        <v>8466.33</v>
      </c>
      <c r="AK436" s="24" t="n">
        <v>4.76</v>
      </c>
      <c r="AL436" s="25" t="n">
        <v>47.6</v>
      </c>
      <c r="AM436" s="27" t="n">
        <v>8466.33</v>
      </c>
      <c r="AN436" s="24" t="n">
        <v>4.76</v>
      </c>
      <c r="AO436" s="25" t="n">
        <v>52.36</v>
      </c>
      <c r="AP436" s="27" t="n">
        <v>8466.33</v>
      </c>
      <c r="AQ436" s="24" t="n">
        <v>4.76</v>
      </c>
      <c r="AR436" s="25" t="n">
        <v>57.12</v>
      </c>
      <c r="AS436" s="27" t="n">
        <v>8466.33</v>
      </c>
      <c r="AT436" s="24" t="n">
        <v>4.76</v>
      </c>
      <c r="AU436" s="25" t="n">
        <v>61.88</v>
      </c>
      <c r="AV436" s="27" t="n">
        <v>8466.33</v>
      </c>
      <c r="AW436" s="24" t="n">
        <v>4.76</v>
      </c>
      <c r="AX436" s="25" t="n">
        <v>66.64</v>
      </c>
      <c r="AY436" s="27" t="n">
        <v>8466.33</v>
      </c>
      <c r="AZ436" s="24" t="n">
        <v>4.76</v>
      </c>
      <c r="BA436" s="25" t="n">
        <v>71.4</v>
      </c>
      <c r="BB436" s="27" t="n">
        <v>8466.33</v>
      </c>
      <c r="BC436" s="24" t="n">
        <v>4.76</v>
      </c>
      <c r="BD436" s="25" t="n">
        <v>76.16</v>
      </c>
      <c r="BE436" s="27" t="n">
        <v>8466.33</v>
      </c>
      <c r="BF436" s="24" t="n">
        <v>4.76</v>
      </c>
      <c r="BG436" s="25" t="n">
        <v>80.92</v>
      </c>
      <c r="BH436" s="27" t="n">
        <v>8466.33</v>
      </c>
      <c r="BI436" s="24" t="n">
        <v>4.76</v>
      </c>
      <c r="BJ436" s="25" t="n">
        <v>85.68</v>
      </c>
      <c r="BK436" s="27" t="n">
        <v>8466.33</v>
      </c>
      <c r="BL436" s="24" t="n">
        <v>4.76</v>
      </c>
      <c r="BM436" s="25" t="n">
        <v>90.44</v>
      </c>
      <c r="BN436" s="27" t="n">
        <v>8466.33</v>
      </c>
      <c r="BO436" s="24" t="n">
        <v>4.76</v>
      </c>
      <c r="BP436" s="25" t="n">
        <v>95.2</v>
      </c>
      <c r="BQ436" s="27" t="n">
        <v>8537.47</v>
      </c>
      <c r="BR436" s="24" t="n">
        <v>4.8</v>
      </c>
      <c r="BS436" s="28" t="n">
        <v>100</v>
      </c>
      <c r="BT436" s="18"/>
      <c r="BU436" s="18"/>
      <c r="BV436" s="18"/>
      <c r="BW436" s="18"/>
      <c r="BX436" s="18"/>
      <c r="BY436" s="18"/>
      <c r="BZ436" s="18"/>
      <c r="CA436" s="18"/>
      <c r="CB436" s="18"/>
      <c r="CC436" s="41"/>
      <c r="CD436" s="41"/>
      <c r="CE436" s="40"/>
      <c r="CF436" s="41"/>
      <c r="CG436" s="41"/>
      <c r="CH436" s="40"/>
      <c r="CI436" s="41"/>
      <c r="CJ436" s="41"/>
      <c r="CK436" s="40"/>
      <c r="CL436" s="41"/>
      <c r="CM436" s="41"/>
      <c r="CN436" s="40"/>
      <c r="CO436" s="42"/>
      <c r="CP436" s="42"/>
      <c r="CQ436" s="44"/>
      <c r="CR436" s="44"/>
      <c r="CS436" s="44"/>
      <c r="CT436" s="44"/>
      <c r="CU436" s="51"/>
      <c r="CV436" s="43"/>
      <c r="CW436" s="43"/>
      <c r="CX436" s="42"/>
      <c r="CY436" s="42"/>
      <c r="CZ436" s="44"/>
      <c r="DA436" s="43"/>
      <c r="DB436" s="42"/>
      <c r="DC436" s="42"/>
      <c r="DD436" s="42"/>
      <c r="DE436" s="42"/>
      <c r="DF436" s="43"/>
    </row>
    <row r="437" customFormat="false" ht="8.45" hidden="false" customHeight="true" outlineLevel="0" collapsed="false">
      <c r="A437" s="1" t="s">
        <v>971</v>
      </c>
      <c r="B437" s="37" t="n">
        <v>45</v>
      </c>
      <c r="C437" s="36" t="s">
        <v>972</v>
      </c>
      <c r="D437" s="55" t="n">
        <v>447</v>
      </c>
      <c r="E437" s="36" t="s">
        <v>73</v>
      </c>
      <c r="F437" s="36" t="s">
        <v>461</v>
      </c>
      <c r="G437" s="50" t="n">
        <v>4125</v>
      </c>
      <c r="H437" s="39" t="n">
        <v>0.04</v>
      </c>
      <c r="I437" s="40" t="n">
        <v>196.35</v>
      </c>
      <c r="J437" s="39" t="n">
        <v>4.76</v>
      </c>
      <c r="K437" s="39" t="n">
        <v>4.76</v>
      </c>
      <c r="L437" s="40" t="n">
        <v>196.35</v>
      </c>
      <c r="M437" s="39" t="n">
        <v>4.76</v>
      </c>
      <c r="N437" s="39" t="n">
        <v>9.52</v>
      </c>
      <c r="O437" s="40" t="n">
        <v>196.35</v>
      </c>
      <c r="P437" s="39" t="n">
        <v>4.76</v>
      </c>
      <c r="Q437" s="45" t="n">
        <v>14.28</v>
      </c>
      <c r="R437" s="40" t="n">
        <v>196.35</v>
      </c>
      <c r="S437" s="39" t="n">
        <v>4.76</v>
      </c>
      <c r="T437" s="45" t="n">
        <v>19.04</v>
      </c>
      <c r="U437" s="40" t="n">
        <v>196.35</v>
      </c>
      <c r="V437" s="39" t="n">
        <v>4.76</v>
      </c>
      <c r="W437" s="45" t="n">
        <v>23.8</v>
      </c>
      <c r="X437" s="40" t="n">
        <v>196.35</v>
      </c>
      <c r="Y437" s="39" t="n">
        <v>4.76</v>
      </c>
      <c r="Z437" s="45" t="n">
        <v>28.56</v>
      </c>
      <c r="AA437" s="40" t="n">
        <v>196.35</v>
      </c>
      <c r="AB437" s="39" t="n">
        <v>4.76</v>
      </c>
      <c r="AC437" s="45" t="n">
        <v>33.32</v>
      </c>
      <c r="AD437" s="40" t="n">
        <v>196.35</v>
      </c>
      <c r="AE437" s="39" t="n">
        <v>4.76</v>
      </c>
      <c r="AF437" s="45" t="n">
        <v>38.08</v>
      </c>
      <c r="AG437" s="40" t="n">
        <v>196.35</v>
      </c>
      <c r="AH437" s="39" t="n">
        <v>4.76</v>
      </c>
      <c r="AI437" s="45" t="n">
        <v>42.84</v>
      </c>
      <c r="AJ437" s="40" t="n">
        <v>196.35</v>
      </c>
      <c r="AK437" s="39" t="n">
        <v>4.76</v>
      </c>
      <c r="AL437" s="45" t="n">
        <v>47.6</v>
      </c>
      <c r="AM437" s="40" t="n">
        <v>196.35</v>
      </c>
      <c r="AN437" s="39" t="n">
        <v>4.76</v>
      </c>
      <c r="AO437" s="45" t="n">
        <v>52.36</v>
      </c>
      <c r="AP437" s="40" t="n">
        <v>196.35</v>
      </c>
      <c r="AQ437" s="39" t="n">
        <v>4.76</v>
      </c>
      <c r="AR437" s="45" t="n">
        <v>57.12</v>
      </c>
      <c r="AS437" s="40" t="n">
        <v>196.35</v>
      </c>
      <c r="AT437" s="39" t="n">
        <v>4.76</v>
      </c>
      <c r="AU437" s="45" t="n">
        <v>61.88</v>
      </c>
      <c r="AV437" s="40" t="n">
        <v>196.35</v>
      </c>
      <c r="AW437" s="39" t="n">
        <v>4.76</v>
      </c>
      <c r="AX437" s="45" t="n">
        <v>66.64</v>
      </c>
      <c r="AY437" s="40" t="n">
        <v>196.35</v>
      </c>
      <c r="AZ437" s="39" t="n">
        <v>4.76</v>
      </c>
      <c r="BA437" s="45" t="n">
        <v>71.4</v>
      </c>
      <c r="BB437" s="40" t="n">
        <v>196.35</v>
      </c>
      <c r="BC437" s="39" t="n">
        <v>4.76</v>
      </c>
      <c r="BD437" s="45" t="n">
        <v>76.16</v>
      </c>
      <c r="BE437" s="40" t="n">
        <v>196.35</v>
      </c>
      <c r="BF437" s="39" t="n">
        <v>4.76</v>
      </c>
      <c r="BG437" s="45" t="n">
        <v>80.92</v>
      </c>
      <c r="BH437" s="40" t="n">
        <v>196.35</v>
      </c>
      <c r="BI437" s="39" t="n">
        <v>4.76</v>
      </c>
      <c r="BJ437" s="45" t="n">
        <v>85.68</v>
      </c>
      <c r="BK437" s="40" t="n">
        <v>196.35</v>
      </c>
      <c r="BL437" s="39" t="n">
        <v>4.76</v>
      </c>
      <c r="BM437" s="45" t="n">
        <v>90.44</v>
      </c>
      <c r="BN437" s="40" t="n">
        <v>196.35</v>
      </c>
      <c r="BO437" s="39" t="n">
        <v>4.76</v>
      </c>
      <c r="BP437" s="45" t="n">
        <v>95.2</v>
      </c>
      <c r="BQ437" s="40" t="n">
        <v>198</v>
      </c>
      <c r="BR437" s="39" t="n">
        <v>4.8</v>
      </c>
      <c r="BS437" s="40" t="n">
        <v>100</v>
      </c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38"/>
      <c r="CG437" s="40"/>
      <c r="CH437" s="40"/>
      <c r="CI437" s="41"/>
      <c r="CJ437" s="41"/>
      <c r="CK437" s="40"/>
      <c r="CL437" s="41"/>
      <c r="CM437" s="41"/>
      <c r="CN437" s="40"/>
      <c r="CO437" s="42"/>
      <c r="CP437" s="42"/>
      <c r="CQ437" s="44"/>
      <c r="CR437" s="44"/>
      <c r="CS437" s="44"/>
      <c r="CT437" s="44"/>
      <c r="CU437" s="51"/>
      <c r="CV437" s="43"/>
      <c r="CW437" s="43"/>
      <c r="CX437" s="42"/>
      <c r="CY437" s="42"/>
      <c r="CZ437" s="44"/>
      <c r="DA437" s="43"/>
      <c r="DB437" s="42"/>
      <c r="DC437" s="42"/>
      <c r="DD437" s="42"/>
      <c r="DE437" s="42"/>
      <c r="DF437" s="43"/>
    </row>
    <row r="438" customFormat="false" ht="8.45" hidden="false" customHeight="true" outlineLevel="0" collapsed="false">
      <c r="A438" s="1" t="s">
        <v>973</v>
      </c>
      <c r="B438" s="37" t="n">
        <v>46</v>
      </c>
      <c r="C438" s="36" t="s">
        <v>974</v>
      </c>
      <c r="D438" s="55" t="n">
        <v>447</v>
      </c>
      <c r="E438" s="36" t="s">
        <v>73</v>
      </c>
      <c r="F438" s="36" t="s">
        <v>461</v>
      </c>
      <c r="G438" s="38" t="n">
        <v>40824</v>
      </c>
      <c r="H438" s="39" t="n">
        <v>0.42</v>
      </c>
      <c r="I438" s="50" t="n">
        <v>1943.22</v>
      </c>
      <c r="J438" s="39" t="n">
        <v>4.76</v>
      </c>
      <c r="K438" s="39" t="n">
        <v>4.76</v>
      </c>
      <c r="L438" s="50" t="n">
        <v>1943.22</v>
      </c>
      <c r="M438" s="39" t="n">
        <v>4.76</v>
      </c>
      <c r="N438" s="39" t="n">
        <v>9.52</v>
      </c>
      <c r="O438" s="50" t="n">
        <v>1943.22</v>
      </c>
      <c r="P438" s="39" t="n">
        <v>4.76</v>
      </c>
      <c r="Q438" s="45" t="n">
        <v>14.28</v>
      </c>
      <c r="R438" s="50" t="n">
        <v>1943.22</v>
      </c>
      <c r="S438" s="39" t="n">
        <v>4.76</v>
      </c>
      <c r="T438" s="45" t="n">
        <v>19.04</v>
      </c>
      <c r="U438" s="50" t="n">
        <v>1943.22</v>
      </c>
      <c r="V438" s="39" t="n">
        <v>4.76</v>
      </c>
      <c r="W438" s="45" t="n">
        <v>23.8</v>
      </c>
      <c r="X438" s="50" t="n">
        <v>1943.22</v>
      </c>
      <c r="Y438" s="39" t="n">
        <v>4.76</v>
      </c>
      <c r="Z438" s="45" t="n">
        <v>28.56</v>
      </c>
      <c r="AA438" s="50" t="n">
        <v>1943.22</v>
      </c>
      <c r="AB438" s="39" t="n">
        <v>4.76</v>
      </c>
      <c r="AC438" s="45" t="n">
        <v>33.32</v>
      </c>
      <c r="AD438" s="50" t="n">
        <v>1943.22</v>
      </c>
      <c r="AE438" s="39" t="n">
        <v>4.76</v>
      </c>
      <c r="AF438" s="45" t="n">
        <v>38.08</v>
      </c>
      <c r="AG438" s="50" t="n">
        <v>1943.22</v>
      </c>
      <c r="AH438" s="39" t="n">
        <v>4.76</v>
      </c>
      <c r="AI438" s="45" t="n">
        <v>42.84</v>
      </c>
      <c r="AJ438" s="50" t="n">
        <v>1943.22</v>
      </c>
      <c r="AK438" s="39" t="n">
        <v>4.76</v>
      </c>
      <c r="AL438" s="45" t="n">
        <v>47.6</v>
      </c>
      <c r="AM438" s="50" t="n">
        <v>1943.22</v>
      </c>
      <c r="AN438" s="39" t="n">
        <v>4.76</v>
      </c>
      <c r="AO438" s="45" t="n">
        <v>52.36</v>
      </c>
      <c r="AP438" s="50" t="n">
        <v>1943.22</v>
      </c>
      <c r="AQ438" s="39" t="n">
        <v>4.76</v>
      </c>
      <c r="AR438" s="45" t="n">
        <v>57.12</v>
      </c>
      <c r="AS438" s="50" t="n">
        <v>1943.22</v>
      </c>
      <c r="AT438" s="39" t="n">
        <v>4.76</v>
      </c>
      <c r="AU438" s="45" t="n">
        <v>61.88</v>
      </c>
      <c r="AV438" s="50" t="n">
        <v>1943.22</v>
      </c>
      <c r="AW438" s="39" t="n">
        <v>4.76</v>
      </c>
      <c r="AX438" s="45" t="n">
        <v>66.64</v>
      </c>
      <c r="AY438" s="50" t="n">
        <v>1943.22</v>
      </c>
      <c r="AZ438" s="39" t="n">
        <v>4.76</v>
      </c>
      <c r="BA438" s="45" t="n">
        <v>71.4</v>
      </c>
      <c r="BB438" s="50" t="n">
        <v>1943.22</v>
      </c>
      <c r="BC438" s="39" t="n">
        <v>4.76</v>
      </c>
      <c r="BD438" s="45" t="n">
        <v>76.16</v>
      </c>
      <c r="BE438" s="50" t="n">
        <v>1943.22</v>
      </c>
      <c r="BF438" s="39" t="n">
        <v>4.76</v>
      </c>
      <c r="BG438" s="45" t="n">
        <v>80.92</v>
      </c>
      <c r="BH438" s="50" t="n">
        <v>1943.22</v>
      </c>
      <c r="BI438" s="39" t="n">
        <v>4.76</v>
      </c>
      <c r="BJ438" s="45" t="n">
        <v>85.68</v>
      </c>
      <c r="BK438" s="50" t="n">
        <v>1943.22</v>
      </c>
      <c r="BL438" s="39" t="n">
        <v>4.76</v>
      </c>
      <c r="BM438" s="45" t="n">
        <v>90.44</v>
      </c>
      <c r="BN438" s="50" t="n">
        <v>1943.22</v>
      </c>
      <c r="BO438" s="39" t="n">
        <v>4.76</v>
      </c>
      <c r="BP438" s="45" t="n">
        <v>95.2</v>
      </c>
      <c r="BQ438" s="50" t="n">
        <v>1959.55</v>
      </c>
      <c r="BR438" s="39" t="n">
        <v>4.8</v>
      </c>
      <c r="BS438" s="40" t="n">
        <v>100</v>
      </c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0"/>
      <c r="CF438" s="41"/>
      <c r="CG438" s="41"/>
      <c r="CH438" s="40"/>
      <c r="CI438" s="41"/>
      <c r="CJ438" s="41"/>
      <c r="CK438" s="40"/>
      <c r="CL438" s="41"/>
      <c r="CM438" s="41"/>
      <c r="CN438" s="40"/>
      <c r="CO438" s="49"/>
      <c r="CP438" s="42"/>
      <c r="CQ438" s="43"/>
      <c r="CR438" s="44"/>
      <c r="CS438" s="44"/>
      <c r="CT438" s="43"/>
      <c r="CU438" s="44"/>
      <c r="CV438" s="44"/>
      <c r="CW438" s="43"/>
      <c r="CX438" s="42"/>
      <c r="CY438" s="42"/>
      <c r="CZ438" s="44"/>
      <c r="DA438" s="43"/>
      <c r="DB438" s="42"/>
      <c r="DC438" s="42"/>
      <c r="DD438" s="42"/>
      <c r="DE438" s="42"/>
      <c r="DF438" s="43"/>
    </row>
    <row r="439" customFormat="false" ht="8.45" hidden="false" customHeight="true" outlineLevel="0" collapsed="false">
      <c r="A439" s="1" t="s">
        <v>975</v>
      </c>
      <c r="B439" s="37" t="n">
        <v>47</v>
      </c>
      <c r="C439" s="36" t="s">
        <v>976</v>
      </c>
      <c r="D439" s="55" t="n">
        <v>447</v>
      </c>
      <c r="E439" s="36" t="s">
        <v>73</v>
      </c>
      <c r="F439" s="36" t="s">
        <v>461</v>
      </c>
      <c r="G439" s="59" t="n">
        <v>112266</v>
      </c>
      <c r="H439" s="39" t="n">
        <v>1.14</v>
      </c>
      <c r="I439" s="50" t="n">
        <v>5343.86</v>
      </c>
      <c r="J439" s="39" t="n">
        <v>4.76</v>
      </c>
      <c r="K439" s="39" t="n">
        <v>4.76</v>
      </c>
      <c r="L439" s="50" t="n">
        <v>5343.86</v>
      </c>
      <c r="M439" s="39" t="n">
        <v>4.76</v>
      </c>
      <c r="N439" s="39" t="n">
        <v>9.52</v>
      </c>
      <c r="O439" s="50" t="n">
        <v>5343.86</v>
      </c>
      <c r="P439" s="39" t="n">
        <v>4.76</v>
      </c>
      <c r="Q439" s="45" t="n">
        <v>14.28</v>
      </c>
      <c r="R439" s="50" t="n">
        <v>5343.86</v>
      </c>
      <c r="S439" s="39" t="n">
        <v>4.76</v>
      </c>
      <c r="T439" s="45" t="n">
        <v>19.04</v>
      </c>
      <c r="U439" s="50" t="n">
        <v>5343.86</v>
      </c>
      <c r="V439" s="39" t="n">
        <v>4.76</v>
      </c>
      <c r="W439" s="45" t="n">
        <v>23.8</v>
      </c>
      <c r="X439" s="50" t="n">
        <v>5343.86</v>
      </c>
      <c r="Y439" s="39" t="n">
        <v>4.76</v>
      </c>
      <c r="Z439" s="45" t="n">
        <v>28.56</v>
      </c>
      <c r="AA439" s="50" t="n">
        <v>5343.86</v>
      </c>
      <c r="AB439" s="39" t="n">
        <v>4.76</v>
      </c>
      <c r="AC439" s="45" t="n">
        <v>33.32</v>
      </c>
      <c r="AD439" s="50" t="n">
        <v>5343.86</v>
      </c>
      <c r="AE439" s="39" t="n">
        <v>4.76</v>
      </c>
      <c r="AF439" s="45" t="n">
        <v>38.08</v>
      </c>
      <c r="AG439" s="50" t="n">
        <v>5343.86</v>
      </c>
      <c r="AH439" s="39" t="n">
        <v>4.76</v>
      </c>
      <c r="AI439" s="45" t="n">
        <v>42.84</v>
      </c>
      <c r="AJ439" s="50" t="n">
        <v>5343.86</v>
      </c>
      <c r="AK439" s="39" t="n">
        <v>4.76</v>
      </c>
      <c r="AL439" s="45" t="n">
        <v>47.6</v>
      </c>
      <c r="AM439" s="50" t="n">
        <v>5343.86</v>
      </c>
      <c r="AN439" s="39" t="n">
        <v>4.76</v>
      </c>
      <c r="AO439" s="45" t="n">
        <v>52.36</v>
      </c>
      <c r="AP439" s="50" t="n">
        <v>5343.86</v>
      </c>
      <c r="AQ439" s="39" t="n">
        <v>4.76</v>
      </c>
      <c r="AR439" s="45" t="n">
        <v>57.12</v>
      </c>
      <c r="AS439" s="50" t="n">
        <v>5343.86</v>
      </c>
      <c r="AT439" s="39" t="n">
        <v>4.76</v>
      </c>
      <c r="AU439" s="45" t="n">
        <v>61.88</v>
      </c>
      <c r="AV439" s="50" t="n">
        <v>5343.86</v>
      </c>
      <c r="AW439" s="39" t="n">
        <v>4.76</v>
      </c>
      <c r="AX439" s="45" t="n">
        <v>66.64</v>
      </c>
      <c r="AY439" s="50" t="n">
        <v>5343.86</v>
      </c>
      <c r="AZ439" s="39" t="n">
        <v>4.76</v>
      </c>
      <c r="BA439" s="45" t="n">
        <v>71.4</v>
      </c>
      <c r="BB439" s="50" t="n">
        <v>5343.86</v>
      </c>
      <c r="BC439" s="39" t="n">
        <v>4.76</v>
      </c>
      <c r="BD439" s="45" t="n">
        <v>76.16</v>
      </c>
      <c r="BE439" s="50" t="n">
        <v>5343.86</v>
      </c>
      <c r="BF439" s="39" t="n">
        <v>4.76</v>
      </c>
      <c r="BG439" s="45" t="n">
        <v>80.92</v>
      </c>
      <c r="BH439" s="50" t="n">
        <v>5343.86</v>
      </c>
      <c r="BI439" s="39" t="n">
        <v>4.76</v>
      </c>
      <c r="BJ439" s="45" t="n">
        <v>85.68</v>
      </c>
      <c r="BK439" s="50" t="n">
        <v>5343.86</v>
      </c>
      <c r="BL439" s="39" t="n">
        <v>4.76</v>
      </c>
      <c r="BM439" s="45" t="n">
        <v>90.44</v>
      </c>
      <c r="BN439" s="50" t="n">
        <v>5343.86</v>
      </c>
      <c r="BO439" s="39" t="n">
        <v>4.76</v>
      </c>
      <c r="BP439" s="45" t="n">
        <v>95.2</v>
      </c>
      <c r="BQ439" s="50" t="n">
        <v>5388.77</v>
      </c>
      <c r="BR439" s="39" t="n">
        <v>4.8</v>
      </c>
      <c r="BS439" s="40" t="n">
        <v>100</v>
      </c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0"/>
      <c r="CF439" s="41"/>
      <c r="CG439" s="41"/>
      <c r="CH439" s="40"/>
      <c r="CI439" s="41"/>
      <c r="CJ439" s="41"/>
      <c r="CK439" s="40"/>
      <c r="CL439" s="41"/>
      <c r="CM439" s="41"/>
      <c r="CN439" s="40"/>
      <c r="CO439" s="42"/>
      <c r="CP439" s="42"/>
      <c r="CQ439" s="44"/>
      <c r="CR439" s="51"/>
      <c r="CS439" s="43"/>
      <c r="CT439" s="43"/>
      <c r="CU439" s="44"/>
      <c r="CV439" s="44"/>
      <c r="CW439" s="43"/>
      <c r="CX439" s="42"/>
      <c r="CY439" s="42"/>
      <c r="CZ439" s="44"/>
      <c r="DA439" s="43"/>
      <c r="DB439" s="42"/>
      <c r="DC439" s="42"/>
      <c r="DD439" s="42"/>
      <c r="DE439" s="42"/>
      <c r="DF439" s="43"/>
    </row>
    <row r="440" customFormat="false" ht="8.45" hidden="false" customHeight="true" outlineLevel="0" collapsed="false">
      <c r="A440" s="1" t="s">
        <v>977</v>
      </c>
      <c r="B440" s="37" t="n">
        <v>48</v>
      </c>
      <c r="C440" s="36" t="s">
        <v>978</v>
      </c>
      <c r="D440" s="55" t="n">
        <v>447</v>
      </c>
      <c r="E440" s="36" t="s">
        <v>73</v>
      </c>
      <c r="F440" s="36" t="s">
        <v>461</v>
      </c>
      <c r="G440" s="38" t="n">
        <v>12474</v>
      </c>
      <c r="H440" s="39" t="n">
        <v>0.13</v>
      </c>
      <c r="I440" s="40" t="n">
        <v>593.76</v>
      </c>
      <c r="J440" s="39" t="n">
        <v>4.76</v>
      </c>
      <c r="K440" s="39" t="n">
        <v>4.76</v>
      </c>
      <c r="L440" s="40" t="n">
        <v>593.76</v>
      </c>
      <c r="M440" s="39" t="n">
        <v>4.76</v>
      </c>
      <c r="N440" s="39" t="n">
        <v>9.52</v>
      </c>
      <c r="O440" s="40" t="n">
        <v>593.76</v>
      </c>
      <c r="P440" s="39" t="n">
        <v>4.76</v>
      </c>
      <c r="Q440" s="45" t="n">
        <v>14.28</v>
      </c>
      <c r="R440" s="40" t="n">
        <v>593.76</v>
      </c>
      <c r="S440" s="39" t="n">
        <v>4.76</v>
      </c>
      <c r="T440" s="45" t="n">
        <v>19.04</v>
      </c>
      <c r="U440" s="40" t="n">
        <v>593.76</v>
      </c>
      <c r="V440" s="39" t="n">
        <v>4.76</v>
      </c>
      <c r="W440" s="45" t="n">
        <v>23.8</v>
      </c>
      <c r="X440" s="40" t="n">
        <v>593.76</v>
      </c>
      <c r="Y440" s="39" t="n">
        <v>4.76</v>
      </c>
      <c r="Z440" s="45" t="n">
        <v>28.56</v>
      </c>
      <c r="AA440" s="40" t="n">
        <v>593.76</v>
      </c>
      <c r="AB440" s="39" t="n">
        <v>4.76</v>
      </c>
      <c r="AC440" s="45" t="n">
        <v>33.32</v>
      </c>
      <c r="AD440" s="40" t="n">
        <v>593.76</v>
      </c>
      <c r="AE440" s="39" t="n">
        <v>4.76</v>
      </c>
      <c r="AF440" s="45" t="n">
        <v>38.08</v>
      </c>
      <c r="AG440" s="40" t="n">
        <v>593.76</v>
      </c>
      <c r="AH440" s="39" t="n">
        <v>4.76</v>
      </c>
      <c r="AI440" s="45" t="n">
        <v>42.84</v>
      </c>
      <c r="AJ440" s="40" t="n">
        <v>593.76</v>
      </c>
      <c r="AK440" s="39" t="n">
        <v>4.76</v>
      </c>
      <c r="AL440" s="45" t="n">
        <v>47.6</v>
      </c>
      <c r="AM440" s="40" t="n">
        <v>593.76</v>
      </c>
      <c r="AN440" s="39" t="n">
        <v>4.76</v>
      </c>
      <c r="AO440" s="45" t="n">
        <v>52.36</v>
      </c>
      <c r="AP440" s="40" t="n">
        <v>593.76</v>
      </c>
      <c r="AQ440" s="39" t="n">
        <v>4.76</v>
      </c>
      <c r="AR440" s="45" t="n">
        <v>57.12</v>
      </c>
      <c r="AS440" s="40" t="n">
        <v>593.76</v>
      </c>
      <c r="AT440" s="39" t="n">
        <v>4.76</v>
      </c>
      <c r="AU440" s="45" t="n">
        <v>61.88</v>
      </c>
      <c r="AV440" s="40" t="n">
        <v>593.76</v>
      </c>
      <c r="AW440" s="39" t="n">
        <v>4.76</v>
      </c>
      <c r="AX440" s="45" t="n">
        <v>66.64</v>
      </c>
      <c r="AY440" s="40" t="n">
        <v>593.76</v>
      </c>
      <c r="AZ440" s="39" t="n">
        <v>4.76</v>
      </c>
      <c r="BA440" s="45" t="n">
        <v>71.4</v>
      </c>
      <c r="BB440" s="40" t="n">
        <v>593.76</v>
      </c>
      <c r="BC440" s="39" t="n">
        <v>4.76</v>
      </c>
      <c r="BD440" s="45" t="n">
        <v>76.16</v>
      </c>
      <c r="BE440" s="40" t="n">
        <v>593.76</v>
      </c>
      <c r="BF440" s="39" t="n">
        <v>4.76</v>
      </c>
      <c r="BG440" s="45" t="n">
        <v>80.92</v>
      </c>
      <c r="BH440" s="40" t="n">
        <v>593.76</v>
      </c>
      <c r="BI440" s="39" t="n">
        <v>4.76</v>
      </c>
      <c r="BJ440" s="45" t="n">
        <v>85.68</v>
      </c>
      <c r="BK440" s="40" t="n">
        <v>593.76</v>
      </c>
      <c r="BL440" s="39" t="n">
        <v>4.76</v>
      </c>
      <c r="BM440" s="45" t="n">
        <v>90.44</v>
      </c>
      <c r="BN440" s="40" t="n">
        <v>593.76</v>
      </c>
      <c r="BO440" s="39" t="n">
        <v>4.76</v>
      </c>
      <c r="BP440" s="45" t="n">
        <v>95.2</v>
      </c>
      <c r="BQ440" s="40" t="n">
        <v>598.75</v>
      </c>
      <c r="BR440" s="39" t="n">
        <v>4.8</v>
      </c>
      <c r="BS440" s="40" t="n">
        <v>100</v>
      </c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50"/>
      <c r="CM440" s="40"/>
      <c r="CN440" s="40"/>
      <c r="CO440" s="42"/>
      <c r="CP440" s="42"/>
      <c r="CQ440" s="44"/>
      <c r="CR440" s="51"/>
      <c r="CS440" s="43"/>
      <c r="CT440" s="43"/>
      <c r="CU440" s="44"/>
      <c r="CV440" s="44"/>
      <c r="CW440" s="43"/>
      <c r="CX440" s="42"/>
      <c r="CY440" s="42"/>
      <c r="CZ440" s="44"/>
      <c r="DA440" s="43"/>
      <c r="DB440" s="42"/>
      <c r="DC440" s="42"/>
      <c r="DD440" s="42"/>
      <c r="DE440" s="42"/>
      <c r="DF440" s="43"/>
    </row>
    <row r="441" customFormat="false" ht="8.45" hidden="false" customHeight="true" outlineLevel="0" collapsed="false">
      <c r="A441" s="1" t="s">
        <v>979</v>
      </c>
      <c r="B441" s="37" t="n">
        <v>49</v>
      </c>
      <c r="C441" s="36" t="s">
        <v>980</v>
      </c>
      <c r="D441" s="55" t="n">
        <v>447</v>
      </c>
      <c r="E441" s="36" t="s">
        <v>73</v>
      </c>
      <c r="F441" s="36" t="s">
        <v>461</v>
      </c>
      <c r="G441" s="50" t="n">
        <v>8175</v>
      </c>
      <c r="H441" s="39" t="n">
        <v>0.08</v>
      </c>
      <c r="I441" s="40" t="n">
        <v>389.13</v>
      </c>
      <c r="J441" s="39" t="n">
        <v>4.76</v>
      </c>
      <c r="K441" s="39" t="n">
        <v>4.76</v>
      </c>
      <c r="L441" s="40" t="n">
        <v>389.13</v>
      </c>
      <c r="M441" s="39" t="n">
        <v>4.76</v>
      </c>
      <c r="N441" s="39" t="n">
        <v>9.52</v>
      </c>
      <c r="O441" s="40" t="n">
        <v>389.13</v>
      </c>
      <c r="P441" s="39" t="n">
        <v>4.76</v>
      </c>
      <c r="Q441" s="45" t="n">
        <v>14.28</v>
      </c>
      <c r="R441" s="40" t="n">
        <v>389.13</v>
      </c>
      <c r="S441" s="39" t="n">
        <v>4.76</v>
      </c>
      <c r="T441" s="45" t="n">
        <v>19.04</v>
      </c>
      <c r="U441" s="40" t="n">
        <v>389.13</v>
      </c>
      <c r="V441" s="39" t="n">
        <v>4.76</v>
      </c>
      <c r="W441" s="45" t="n">
        <v>23.8</v>
      </c>
      <c r="X441" s="40" t="n">
        <v>389.13</v>
      </c>
      <c r="Y441" s="39" t="n">
        <v>4.76</v>
      </c>
      <c r="Z441" s="45" t="n">
        <v>28.56</v>
      </c>
      <c r="AA441" s="40" t="n">
        <v>389.13</v>
      </c>
      <c r="AB441" s="39" t="n">
        <v>4.76</v>
      </c>
      <c r="AC441" s="45" t="n">
        <v>33.32</v>
      </c>
      <c r="AD441" s="40" t="n">
        <v>389.13</v>
      </c>
      <c r="AE441" s="39" t="n">
        <v>4.76</v>
      </c>
      <c r="AF441" s="45" t="n">
        <v>38.08</v>
      </c>
      <c r="AG441" s="40" t="n">
        <v>389.13</v>
      </c>
      <c r="AH441" s="39" t="n">
        <v>4.76</v>
      </c>
      <c r="AI441" s="45" t="n">
        <v>42.84</v>
      </c>
      <c r="AJ441" s="40" t="n">
        <v>389.13</v>
      </c>
      <c r="AK441" s="39" t="n">
        <v>4.76</v>
      </c>
      <c r="AL441" s="45" t="n">
        <v>47.6</v>
      </c>
      <c r="AM441" s="40" t="n">
        <v>389.13</v>
      </c>
      <c r="AN441" s="39" t="n">
        <v>4.76</v>
      </c>
      <c r="AO441" s="45" t="n">
        <v>52.36</v>
      </c>
      <c r="AP441" s="40" t="n">
        <v>389.13</v>
      </c>
      <c r="AQ441" s="39" t="n">
        <v>4.76</v>
      </c>
      <c r="AR441" s="45" t="n">
        <v>57.12</v>
      </c>
      <c r="AS441" s="40" t="n">
        <v>389.13</v>
      </c>
      <c r="AT441" s="39" t="n">
        <v>4.76</v>
      </c>
      <c r="AU441" s="45" t="n">
        <v>61.88</v>
      </c>
      <c r="AV441" s="40" t="n">
        <v>389.13</v>
      </c>
      <c r="AW441" s="39" t="n">
        <v>4.76</v>
      </c>
      <c r="AX441" s="45" t="n">
        <v>66.64</v>
      </c>
      <c r="AY441" s="40" t="n">
        <v>389.13</v>
      </c>
      <c r="AZ441" s="39" t="n">
        <v>4.76</v>
      </c>
      <c r="BA441" s="45" t="n">
        <v>71.4</v>
      </c>
      <c r="BB441" s="40" t="n">
        <v>389.13</v>
      </c>
      <c r="BC441" s="39" t="n">
        <v>4.76</v>
      </c>
      <c r="BD441" s="45" t="n">
        <v>76.16</v>
      </c>
      <c r="BE441" s="40" t="n">
        <v>389.13</v>
      </c>
      <c r="BF441" s="39" t="n">
        <v>4.76</v>
      </c>
      <c r="BG441" s="45" t="n">
        <v>80.92</v>
      </c>
      <c r="BH441" s="40" t="n">
        <v>389.13</v>
      </c>
      <c r="BI441" s="39" t="n">
        <v>4.76</v>
      </c>
      <c r="BJ441" s="45" t="n">
        <v>85.68</v>
      </c>
      <c r="BK441" s="40" t="n">
        <v>389.13</v>
      </c>
      <c r="BL441" s="39" t="n">
        <v>4.76</v>
      </c>
      <c r="BM441" s="45" t="n">
        <v>90.44</v>
      </c>
      <c r="BN441" s="40" t="n">
        <v>389.13</v>
      </c>
      <c r="BO441" s="39" t="n">
        <v>4.76</v>
      </c>
      <c r="BP441" s="45" t="n">
        <v>95.2</v>
      </c>
      <c r="BQ441" s="40" t="n">
        <v>392.4</v>
      </c>
      <c r="BR441" s="39" t="n">
        <v>4.8</v>
      </c>
      <c r="BS441" s="40" t="n">
        <v>100</v>
      </c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50"/>
      <c r="CM441" s="40"/>
      <c r="CN441" s="40"/>
      <c r="CO441" s="42"/>
      <c r="CP441" s="42"/>
      <c r="CQ441" s="44"/>
      <c r="CR441" s="51"/>
      <c r="CS441" s="43"/>
      <c r="CT441" s="43"/>
      <c r="CU441" s="44"/>
      <c r="CV441" s="44"/>
      <c r="CW441" s="43"/>
      <c r="CX441" s="42"/>
      <c r="CY441" s="42"/>
      <c r="CZ441" s="44"/>
      <c r="DA441" s="43"/>
      <c r="DB441" s="42"/>
      <c r="DC441" s="42"/>
      <c r="DD441" s="42"/>
      <c r="DE441" s="42"/>
      <c r="DF441" s="43"/>
    </row>
    <row r="442" customFormat="false" ht="8.45" hidden="false" customHeight="true" outlineLevel="0" collapsed="false">
      <c r="A442" s="1" t="s">
        <v>134</v>
      </c>
      <c r="B442" s="54" t="n">
        <v>50</v>
      </c>
      <c r="C442" s="21" t="s">
        <v>981</v>
      </c>
      <c r="D442" s="22" t="n">
        <v>447</v>
      </c>
      <c r="E442" s="21" t="s">
        <v>73</v>
      </c>
      <c r="F442" s="21" t="s">
        <v>461</v>
      </c>
      <c r="G442" s="23" t="n">
        <v>219130.61</v>
      </c>
      <c r="H442" s="24" t="n">
        <v>2.23</v>
      </c>
      <c r="I442" s="27" t="n">
        <v>1861.92</v>
      </c>
      <c r="J442" s="24" t="n">
        <v>0.85</v>
      </c>
      <c r="K442" s="24" t="n">
        <v>0.85</v>
      </c>
      <c r="L442" s="27" t="n">
        <v>2460.86</v>
      </c>
      <c r="M442" s="24" t="n">
        <v>1.12</v>
      </c>
      <c r="N442" s="24" t="n">
        <v>1.98</v>
      </c>
      <c r="O442" s="27" t="n">
        <v>1861.92</v>
      </c>
      <c r="P442" s="24" t="n">
        <v>0.85</v>
      </c>
      <c r="Q442" s="24" t="n">
        <v>2.83</v>
      </c>
      <c r="R442" s="27" t="n">
        <v>2011.91</v>
      </c>
      <c r="S442" s="24" t="n">
        <v>0.92</v>
      </c>
      <c r="T442" s="24" t="n">
        <v>3.75</v>
      </c>
      <c r="U442" s="27" t="n">
        <v>2011.91</v>
      </c>
      <c r="V442" s="24" t="n">
        <v>0.92</v>
      </c>
      <c r="W442" s="24" t="n">
        <v>4.66</v>
      </c>
      <c r="X442" s="27" t="n">
        <v>6968.7</v>
      </c>
      <c r="Y442" s="24" t="n">
        <v>3.06</v>
      </c>
      <c r="Z442" s="24" t="n">
        <v>7.72</v>
      </c>
      <c r="AA442" s="27" t="n">
        <v>9658.92</v>
      </c>
      <c r="AB442" s="24" t="n">
        <v>4.41</v>
      </c>
      <c r="AC442" s="25" t="n">
        <v>12.14</v>
      </c>
      <c r="AD442" s="26" t="n">
        <v>11536.76</v>
      </c>
      <c r="AE442" s="24" t="n">
        <v>5.27</v>
      </c>
      <c r="AF442" s="25" t="n">
        <v>17.41</v>
      </c>
      <c r="AG442" s="27" t="n">
        <v>9958.8</v>
      </c>
      <c r="AH442" s="24" t="n">
        <v>4.55</v>
      </c>
      <c r="AI442" s="25" t="n">
        <v>21.96</v>
      </c>
      <c r="AJ442" s="26" t="n">
        <v>10408.8</v>
      </c>
      <c r="AK442" s="24" t="n">
        <v>4.76</v>
      </c>
      <c r="AL442" s="25" t="n">
        <v>26.72</v>
      </c>
      <c r="AM442" s="26" t="n">
        <v>16886.76</v>
      </c>
      <c r="AN442" s="24" t="n">
        <v>7.72</v>
      </c>
      <c r="AO442" s="25" t="n">
        <v>34.43</v>
      </c>
      <c r="AP442" s="26" t="n">
        <v>11706.36</v>
      </c>
      <c r="AQ442" s="24" t="n">
        <v>5.35</v>
      </c>
      <c r="AR442" s="25" t="n">
        <v>39.78</v>
      </c>
      <c r="AS442" s="26" t="n">
        <v>11187.24</v>
      </c>
      <c r="AT442" s="24" t="n">
        <v>5.11</v>
      </c>
      <c r="AU442" s="25" t="n">
        <v>44.89</v>
      </c>
      <c r="AV442" s="26" t="n">
        <v>17148.61</v>
      </c>
      <c r="AW442" s="24" t="n">
        <v>7.84</v>
      </c>
      <c r="AX442" s="25" t="n">
        <v>52.73</v>
      </c>
      <c r="AY442" s="26" t="n">
        <v>15570.66</v>
      </c>
      <c r="AZ442" s="24" t="n">
        <v>7.11</v>
      </c>
      <c r="BA442" s="25" t="n">
        <v>59.84</v>
      </c>
      <c r="BB442" s="26" t="n">
        <v>15570.66</v>
      </c>
      <c r="BC442" s="24" t="n">
        <v>7.11</v>
      </c>
      <c r="BD442" s="25" t="n">
        <v>66.96</v>
      </c>
      <c r="BE442" s="26" t="n">
        <v>17148.61</v>
      </c>
      <c r="BF442" s="24" t="n">
        <v>7.84</v>
      </c>
      <c r="BG442" s="25" t="n">
        <v>74.79</v>
      </c>
      <c r="BH442" s="26" t="n">
        <v>20431.58</v>
      </c>
      <c r="BI442" s="24" t="n">
        <v>9.34</v>
      </c>
      <c r="BJ442" s="25" t="n">
        <v>84.13</v>
      </c>
      <c r="BK442" s="26" t="n">
        <v>16572.02</v>
      </c>
      <c r="BL442" s="24" t="n">
        <v>7.57</v>
      </c>
      <c r="BM442" s="25" t="n">
        <v>91.7</v>
      </c>
      <c r="BN442" s="26" t="n">
        <v>13158.57</v>
      </c>
      <c r="BO442" s="24" t="n">
        <v>6.01</v>
      </c>
      <c r="BP442" s="25" t="n">
        <v>97.71</v>
      </c>
      <c r="BQ442" s="27" t="n">
        <v>5009.05</v>
      </c>
      <c r="BR442" s="24" t="n">
        <v>2.29</v>
      </c>
      <c r="BS442" s="28" t="n">
        <v>100</v>
      </c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28"/>
      <c r="CF442" s="18"/>
      <c r="CG442" s="18"/>
      <c r="CH442" s="28"/>
      <c r="CI442" s="18"/>
      <c r="CJ442" s="18"/>
      <c r="CK442" s="28"/>
      <c r="CL442" s="18"/>
      <c r="CM442" s="18"/>
      <c r="CN442" s="28"/>
      <c r="CO442" s="42"/>
      <c r="CP442" s="42"/>
      <c r="CQ442" s="44"/>
      <c r="CR442" s="51"/>
      <c r="CS442" s="43"/>
      <c r="CT442" s="43"/>
      <c r="CU442" s="44"/>
      <c r="CV442" s="44"/>
      <c r="CW442" s="43"/>
      <c r="CX442" s="42"/>
      <c r="CY442" s="42"/>
      <c r="CZ442" s="44"/>
      <c r="DA442" s="43"/>
      <c r="DB442" s="42"/>
      <c r="DC442" s="42"/>
      <c r="DD442" s="42"/>
      <c r="DE442" s="42"/>
      <c r="DF442" s="43"/>
    </row>
    <row r="443" customFormat="false" ht="8.45" hidden="false" customHeight="true" outlineLevel="0" collapsed="false">
      <c r="A443" s="1" t="s">
        <v>137</v>
      </c>
      <c r="B443" s="37" t="n">
        <v>51</v>
      </c>
      <c r="C443" s="36" t="s">
        <v>982</v>
      </c>
      <c r="D443" s="55" t="n">
        <v>299</v>
      </c>
      <c r="E443" s="36" t="s">
        <v>107</v>
      </c>
      <c r="F443" s="36" t="s">
        <v>461</v>
      </c>
      <c r="G443" s="50" t="n">
        <v>4200</v>
      </c>
      <c r="H443" s="39" t="n">
        <v>0.04</v>
      </c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0" t="n">
        <v>299.88</v>
      </c>
      <c r="AE443" s="39" t="n">
        <v>7.14</v>
      </c>
      <c r="AF443" s="39" t="n">
        <v>7.14</v>
      </c>
      <c r="AG443" s="40" t="n">
        <v>299.88</v>
      </c>
      <c r="AH443" s="39" t="n">
        <v>7.14</v>
      </c>
      <c r="AI443" s="45" t="n">
        <v>14.28</v>
      </c>
      <c r="AJ443" s="40" t="n">
        <v>299.88</v>
      </c>
      <c r="AK443" s="39" t="n">
        <v>7.14</v>
      </c>
      <c r="AL443" s="45" t="n">
        <v>21.42</v>
      </c>
      <c r="AM443" s="40" t="n">
        <v>299.88</v>
      </c>
      <c r="AN443" s="39" t="n">
        <v>7.14</v>
      </c>
      <c r="AO443" s="45" t="n">
        <v>28.56</v>
      </c>
      <c r="AP443" s="40" t="n">
        <v>299.88</v>
      </c>
      <c r="AQ443" s="39" t="n">
        <v>7.14</v>
      </c>
      <c r="AR443" s="45" t="n">
        <v>35.7</v>
      </c>
      <c r="AS443" s="40" t="n">
        <v>299.88</v>
      </c>
      <c r="AT443" s="39" t="n">
        <v>7.14</v>
      </c>
      <c r="AU443" s="45" t="n">
        <v>42.84</v>
      </c>
      <c r="AV443" s="40" t="n">
        <v>299.88</v>
      </c>
      <c r="AW443" s="39" t="n">
        <v>7.14</v>
      </c>
      <c r="AX443" s="45" t="n">
        <v>49.98</v>
      </c>
      <c r="AY443" s="40" t="n">
        <v>299.88</v>
      </c>
      <c r="AZ443" s="39" t="n">
        <v>7.14</v>
      </c>
      <c r="BA443" s="45" t="n">
        <v>57.12</v>
      </c>
      <c r="BB443" s="40" t="n">
        <v>299.88</v>
      </c>
      <c r="BC443" s="39" t="n">
        <v>7.14</v>
      </c>
      <c r="BD443" s="45" t="n">
        <v>64.26</v>
      </c>
      <c r="BE443" s="40" t="n">
        <v>299.88</v>
      </c>
      <c r="BF443" s="39" t="n">
        <v>7.14</v>
      </c>
      <c r="BG443" s="45" t="n">
        <v>71.4</v>
      </c>
      <c r="BH443" s="40" t="n">
        <v>299.88</v>
      </c>
      <c r="BI443" s="39" t="n">
        <v>7.14</v>
      </c>
      <c r="BJ443" s="45" t="n">
        <v>78.54</v>
      </c>
      <c r="BK443" s="40" t="n">
        <v>299.88</v>
      </c>
      <c r="BL443" s="39" t="n">
        <v>7.14</v>
      </c>
      <c r="BM443" s="45" t="n">
        <v>85.68</v>
      </c>
      <c r="BN443" s="40" t="n">
        <v>299.88</v>
      </c>
      <c r="BO443" s="39" t="n">
        <v>7.14</v>
      </c>
      <c r="BP443" s="45" t="n">
        <v>92.82</v>
      </c>
      <c r="BQ443" s="40" t="n">
        <v>301.56</v>
      </c>
      <c r="BR443" s="39" t="n">
        <v>7.18</v>
      </c>
      <c r="BS443" s="40" t="n">
        <v>100</v>
      </c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0"/>
      <c r="CF443" s="41"/>
      <c r="CG443" s="41"/>
      <c r="CH443" s="40"/>
      <c r="CI443" s="41"/>
      <c r="CJ443" s="41"/>
      <c r="CK443" s="40"/>
      <c r="CL443" s="41"/>
      <c r="CM443" s="41"/>
      <c r="CN443" s="40"/>
      <c r="CO443" s="42"/>
      <c r="CP443" s="42"/>
      <c r="CQ443" s="44"/>
      <c r="CR443" s="44"/>
      <c r="CS443" s="44"/>
      <c r="CT443" s="44"/>
      <c r="CU443" s="51"/>
      <c r="CV443" s="43"/>
      <c r="CW443" s="43"/>
      <c r="CX443" s="42"/>
      <c r="CY443" s="42"/>
      <c r="CZ443" s="44"/>
      <c r="DA443" s="43"/>
      <c r="DB443" s="42"/>
      <c r="DC443" s="42"/>
      <c r="DD443" s="42"/>
      <c r="DE443" s="42"/>
      <c r="DF443" s="43"/>
    </row>
    <row r="444" customFormat="false" ht="8.45" hidden="false" customHeight="true" outlineLevel="0" collapsed="false">
      <c r="A444" s="1" t="s">
        <v>139</v>
      </c>
      <c r="B444" s="37" t="n">
        <v>52</v>
      </c>
      <c r="C444" s="36" t="s">
        <v>983</v>
      </c>
      <c r="D444" s="55" t="n">
        <v>447</v>
      </c>
      <c r="E444" s="36" t="s">
        <v>73</v>
      </c>
      <c r="F444" s="36" t="s">
        <v>461</v>
      </c>
      <c r="G444" s="50" t="n">
        <v>1920</v>
      </c>
      <c r="H444" s="39" t="n">
        <v>0.02</v>
      </c>
      <c r="I444" s="45" t="n">
        <v>91.39</v>
      </c>
      <c r="J444" s="39" t="n">
        <v>4.76</v>
      </c>
      <c r="K444" s="39" t="n">
        <v>4.76</v>
      </c>
      <c r="L444" s="45" t="n">
        <v>91.39</v>
      </c>
      <c r="M444" s="39" t="n">
        <v>4.76</v>
      </c>
      <c r="N444" s="39" t="n">
        <v>9.52</v>
      </c>
      <c r="O444" s="45" t="n">
        <v>91.39</v>
      </c>
      <c r="P444" s="39" t="n">
        <v>4.76</v>
      </c>
      <c r="Q444" s="45" t="n">
        <v>14.28</v>
      </c>
      <c r="R444" s="45" t="n">
        <v>91.39</v>
      </c>
      <c r="S444" s="39" t="n">
        <v>4.76</v>
      </c>
      <c r="T444" s="45" t="n">
        <v>19.04</v>
      </c>
      <c r="U444" s="45" t="n">
        <v>91.39</v>
      </c>
      <c r="V444" s="39" t="n">
        <v>4.76</v>
      </c>
      <c r="W444" s="45" t="n">
        <v>23.8</v>
      </c>
      <c r="X444" s="45" t="n">
        <v>91.39</v>
      </c>
      <c r="Y444" s="39" t="n">
        <v>4.76</v>
      </c>
      <c r="Z444" s="45" t="n">
        <v>28.56</v>
      </c>
      <c r="AA444" s="45" t="n">
        <v>91.39</v>
      </c>
      <c r="AB444" s="39" t="n">
        <v>4.76</v>
      </c>
      <c r="AC444" s="45" t="n">
        <v>33.32</v>
      </c>
      <c r="AD444" s="45" t="n">
        <v>91.39</v>
      </c>
      <c r="AE444" s="39" t="n">
        <v>4.76</v>
      </c>
      <c r="AF444" s="45" t="n">
        <v>38.08</v>
      </c>
      <c r="AG444" s="45" t="n">
        <v>91.39</v>
      </c>
      <c r="AH444" s="39" t="n">
        <v>4.76</v>
      </c>
      <c r="AI444" s="45" t="n">
        <v>42.84</v>
      </c>
      <c r="AJ444" s="45" t="n">
        <v>91.39</v>
      </c>
      <c r="AK444" s="39" t="n">
        <v>4.76</v>
      </c>
      <c r="AL444" s="45" t="n">
        <v>47.6</v>
      </c>
      <c r="AM444" s="45" t="n">
        <v>91.39</v>
      </c>
      <c r="AN444" s="39" t="n">
        <v>4.76</v>
      </c>
      <c r="AO444" s="45" t="n">
        <v>52.36</v>
      </c>
      <c r="AP444" s="45" t="n">
        <v>91.39</v>
      </c>
      <c r="AQ444" s="39" t="n">
        <v>4.76</v>
      </c>
      <c r="AR444" s="45" t="n">
        <v>57.12</v>
      </c>
      <c r="AS444" s="45" t="n">
        <v>91.39</v>
      </c>
      <c r="AT444" s="39" t="n">
        <v>4.76</v>
      </c>
      <c r="AU444" s="45" t="n">
        <v>61.88</v>
      </c>
      <c r="AV444" s="45" t="n">
        <v>91.39</v>
      </c>
      <c r="AW444" s="39" t="n">
        <v>4.76</v>
      </c>
      <c r="AX444" s="45" t="n">
        <v>66.64</v>
      </c>
      <c r="AY444" s="45" t="n">
        <v>91.39</v>
      </c>
      <c r="AZ444" s="39" t="n">
        <v>4.76</v>
      </c>
      <c r="BA444" s="45" t="n">
        <v>71.4</v>
      </c>
      <c r="BB444" s="45" t="n">
        <v>91.39</v>
      </c>
      <c r="BC444" s="39" t="n">
        <v>4.76</v>
      </c>
      <c r="BD444" s="45" t="n">
        <v>76.16</v>
      </c>
      <c r="BE444" s="45" t="n">
        <v>91.39</v>
      </c>
      <c r="BF444" s="39" t="n">
        <v>4.76</v>
      </c>
      <c r="BG444" s="45" t="n">
        <v>80.92</v>
      </c>
      <c r="BH444" s="45" t="n">
        <v>91.39</v>
      </c>
      <c r="BI444" s="39" t="n">
        <v>4.76</v>
      </c>
      <c r="BJ444" s="45" t="n">
        <v>85.68</v>
      </c>
      <c r="BK444" s="45" t="n">
        <v>91.39</v>
      </c>
      <c r="BL444" s="39" t="n">
        <v>4.76</v>
      </c>
      <c r="BM444" s="45" t="n">
        <v>90.44</v>
      </c>
      <c r="BN444" s="45" t="n">
        <v>91.39</v>
      </c>
      <c r="BO444" s="39" t="n">
        <v>4.76</v>
      </c>
      <c r="BP444" s="45" t="n">
        <v>95.2</v>
      </c>
      <c r="BQ444" s="45" t="n">
        <v>92.16</v>
      </c>
      <c r="BR444" s="39" t="n">
        <v>4.8</v>
      </c>
      <c r="BS444" s="40" t="n">
        <v>100</v>
      </c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0"/>
      <c r="CF444" s="41"/>
      <c r="CG444" s="41"/>
      <c r="CH444" s="40"/>
      <c r="CI444" s="41"/>
      <c r="CJ444" s="41"/>
      <c r="CK444" s="40"/>
      <c r="CL444" s="41"/>
      <c r="CM444" s="41"/>
      <c r="CN444" s="40"/>
      <c r="CO444" s="42"/>
      <c r="CP444" s="42"/>
      <c r="CQ444" s="44"/>
      <c r="CR444" s="44"/>
      <c r="CS444" s="44"/>
      <c r="CT444" s="44"/>
      <c r="CU444" s="51"/>
      <c r="CV444" s="43"/>
      <c r="CW444" s="43"/>
      <c r="CX444" s="42"/>
      <c r="CY444" s="42"/>
      <c r="CZ444" s="44"/>
      <c r="DA444" s="43"/>
      <c r="DB444" s="42"/>
      <c r="DC444" s="42"/>
      <c r="DD444" s="42"/>
      <c r="DE444" s="42"/>
      <c r="DF444" s="43"/>
    </row>
    <row r="445" customFormat="false" ht="8.45" hidden="false" customHeight="true" outlineLevel="0" collapsed="false">
      <c r="A445" s="1" t="s">
        <v>984</v>
      </c>
      <c r="B445" s="37" t="n">
        <v>53</v>
      </c>
      <c r="C445" s="36" t="s">
        <v>985</v>
      </c>
      <c r="D445" s="55" t="n">
        <v>105</v>
      </c>
      <c r="E445" s="36" t="s">
        <v>931</v>
      </c>
      <c r="F445" s="36" t="s">
        <v>74</v>
      </c>
      <c r="G445" s="50" t="n">
        <v>1500</v>
      </c>
      <c r="H445" s="39" t="n">
        <v>0.02</v>
      </c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0" t="n">
        <v>300</v>
      </c>
      <c r="Y445" s="45" t="n">
        <v>20</v>
      </c>
      <c r="Z445" s="45" t="n">
        <v>20</v>
      </c>
      <c r="AA445" s="40" t="n">
        <v>300</v>
      </c>
      <c r="AB445" s="45" t="n">
        <v>20</v>
      </c>
      <c r="AC445" s="45" t="n">
        <v>40</v>
      </c>
      <c r="AD445" s="40" t="n">
        <v>300</v>
      </c>
      <c r="AE445" s="45" t="n">
        <v>20</v>
      </c>
      <c r="AF445" s="45" t="n">
        <v>60</v>
      </c>
      <c r="AG445" s="40" t="n">
        <v>300</v>
      </c>
      <c r="AH445" s="45" t="n">
        <v>20</v>
      </c>
      <c r="AI445" s="45" t="n">
        <v>80</v>
      </c>
      <c r="AJ445" s="40" t="n">
        <v>300</v>
      </c>
      <c r="AK445" s="45" t="n">
        <v>20</v>
      </c>
      <c r="AL445" s="40" t="n">
        <v>100</v>
      </c>
      <c r="AM445" s="41"/>
      <c r="AN445" s="41"/>
      <c r="AO445" s="40" t="n">
        <v>100</v>
      </c>
      <c r="AP445" s="41"/>
      <c r="AQ445" s="41"/>
      <c r="AR445" s="40" t="n">
        <v>100</v>
      </c>
      <c r="AS445" s="41"/>
      <c r="AT445" s="41"/>
      <c r="AU445" s="40" t="n">
        <v>100</v>
      </c>
      <c r="AV445" s="41"/>
      <c r="AW445" s="41"/>
      <c r="AX445" s="40" t="n">
        <v>100</v>
      </c>
      <c r="AY445" s="41"/>
      <c r="AZ445" s="41"/>
      <c r="BA445" s="40" t="n">
        <v>100</v>
      </c>
      <c r="BB445" s="41"/>
      <c r="BC445" s="41"/>
      <c r="BD445" s="40" t="n">
        <v>100</v>
      </c>
      <c r="BE445" s="41"/>
      <c r="BF445" s="41"/>
      <c r="BG445" s="40" t="n">
        <v>100</v>
      </c>
      <c r="BH445" s="41"/>
      <c r="BI445" s="41"/>
      <c r="BJ445" s="40" t="n">
        <v>100</v>
      </c>
      <c r="BK445" s="41"/>
      <c r="BL445" s="41"/>
      <c r="BM445" s="40" t="n">
        <v>100</v>
      </c>
      <c r="BN445" s="41"/>
      <c r="BO445" s="41"/>
      <c r="BP445" s="40" t="n">
        <v>100</v>
      </c>
      <c r="BQ445" s="41"/>
      <c r="BR445" s="41"/>
      <c r="BS445" s="40" t="n">
        <v>100</v>
      </c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0"/>
      <c r="CF445" s="41"/>
      <c r="CG445" s="41"/>
      <c r="CH445" s="40"/>
      <c r="CI445" s="41"/>
      <c r="CJ445" s="41"/>
      <c r="CK445" s="40"/>
      <c r="CL445" s="41"/>
      <c r="CM445" s="41"/>
      <c r="CN445" s="40"/>
      <c r="CO445" s="42"/>
      <c r="CP445" s="42"/>
      <c r="CQ445" s="44"/>
      <c r="CR445" s="44"/>
      <c r="CS445" s="44"/>
      <c r="CT445" s="44"/>
      <c r="CU445" s="51"/>
      <c r="CV445" s="43"/>
      <c r="CW445" s="43"/>
      <c r="CX445" s="42"/>
      <c r="CY445" s="42"/>
      <c r="CZ445" s="44"/>
      <c r="DA445" s="43"/>
      <c r="DB445" s="42"/>
      <c r="DC445" s="42"/>
      <c r="DD445" s="42"/>
      <c r="DE445" s="42"/>
      <c r="DF445" s="43"/>
    </row>
    <row r="446" customFormat="false" ht="8.45" hidden="false" customHeight="true" outlineLevel="0" collapsed="false">
      <c r="A446" s="1" t="s">
        <v>986</v>
      </c>
      <c r="B446" s="37" t="n">
        <v>54</v>
      </c>
      <c r="C446" s="36" t="s">
        <v>987</v>
      </c>
      <c r="D446" s="55" t="n">
        <v>447</v>
      </c>
      <c r="E446" s="36" t="s">
        <v>73</v>
      </c>
      <c r="F446" s="36" t="s">
        <v>461</v>
      </c>
      <c r="G446" s="40" t="n">
        <v>903.09</v>
      </c>
      <c r="H446" s="39" t="n">
        <v>0.01</v>
      </c>
      <c r="I446" s="45" t="n">
        <v>42.99</v>
      </c>
      <c r="J446" s="39" t="n">
        <v>4.76</v>
      </c>
      <c r="K446" s="39" t="n">
        <v>4.76</v>
      </c>
      <c r="L446" s="45" t="n">
        <v>42.99</v>
      </c>
      <c r="M446" s="39" t="n">
        <v>4.76</v>
      </c>
      <c r="N446" s="39" t="n">
        <v>9.52</v>
      </c>
      <c r="O446" s="45" t="n">
        <v>42.99</v>
      </c>
      <c r="P446" s="39" t="n">
        <v>4.76</v>
      </c>
      <c r="Q446" s="45" t="n">
        <v>14.28</v>
      </c>
      <c r="R446" s="45" t="n">
        <v>42.99</v>
      </c>
      <c r="S446" s="39" t="n">
        <v>4.76</v>
      </c>
      <c r="T446" s="45" t="n">
        <v>19.04</v>
      </c>
      <c r="U446" s="45" t="n">
        <v>42.99</v>
      </c>
      <c r="V446" s="39" t="n">
        <v>4.76</v>
      </c>
      <c r="W446" s="45" t="n">
        <v>23.8</v>
      </c>
      <c r="X446" s="45" t="n">
        <v>42.99</v>
      </c>
      <c r="Y446" s="39" t="n">
        <v>4.76</v>
      </c>
      <c r="Z446" s="45" t="n">
        <v>28.56</v>
      </c>
      <c r="AA446" s="45" t="n">
        <v>42.99</v>
      </c>
      <c r="AB446" s="39" t="n">
        <v>4.76</v>
      </c>
      <c r="AC446" s="45" t="n">
        <v>33.32</v>
      </c>
      <c r="AD446" s="45" t="n">
        <v>42.99</v>
      </c>
      <c r="AE446" s="39" t="n">
        <v>4.76</v>
      </c>
      <c r="AF446" s="45" t="n">
        <v>38.08</v>
      </c>
      <c r="AG446" s="45" t="n">
        <v>42.99</v>
      </c>
      <c r="AH446" s="39" t="n">
        <v>4.76</v>
      </c>
      <c r="AI446" s="45" t="n">
        <v>42.84</v>
      </c>
      <c r="AJ446" s="45" t="n">
        <v>42.99</v>
      </c>
      <c r="AK446" s="39" t="n">
        <v>4.76</v>
      </c>
      <c r="AL446" s="45" t="n">
        <v>47.6</v>
      </c>
      <c r="AM446" s="45" t="n">
        <v>42.99</v>
      </c>
      <c r="AN446" s="39" t="n">
        <v>4.76</v>
      </c>
      <c r="AO446" s="45" t="n">
        <v>52.36</v>
      </c>
      <c r="AP446" s="45" t="n">
        <v>42.99</v>
      </c>
      <c r="AQ446" s="39" t="n">
        <v>4.76</v>
      </c>
      <c r="AR446" s="45" t="n">
        <v>57.12</v>
      </c>
      <c r="AS446" s="45" t="n">
        <v>42.99</v>
      </c>
      <c r="AT446" s="39" t="n">
        <v>4.76</v>
      </c>
      <c r="AU446" s="45" t="n">
        <v>61.88</v>
      </c>
      <c r="AV446" s="45" t="n">
        <v>42.99</v>
      </c>
      <c r="AW446" s="39" t="n">
        <v>4.76</v>
      </c>
      <c r="AX446" s="45" t="n">
        <v>66.64</v>
      </c>
      <c r="AY446" s="45" t="n">
        <v>42.99</v>
      </c>
      <c r="AZ446" s="39" t="n">
        <v>4.76</v>
      </c>
      <c r="BA446" s="45" t="n">
        <v>71.4</v>
      </c>
      <c r="BB446" s="45" t="n">
        <v>42.99</v>
      </c>
      <c r="BC446" s="39" t="n">
        <v>4.76</v>
      </c>
      <c r="BD446" s="45" t="n">
        <v>76.16</v>
      </c>
      <c r="BE446" s="45" t="n">
        <v>42.99</v>
      </c>
      <c r="BF446" s="39" t="n">
        <v>4.76</v>
      </c>
      <c r="BG446" s="45" t="n">
        <v>80.92</v>
      </c>
      <c r="BH446" s="45" t="n">
        <v>42.99</v>
      </c>
      <c r="BI446" s="39" t="n">
        <v>4.76</v>
      </c>
      <c r="BJ446" s="45" t="n">
        <v>85.68</v>
      </c>
      <c r="BK446" s="45" t="n">
        <v>42.99</v>
      </c>
      <c r="BL446" s="39" t="n">
        <v>4.76</v>
      </c>
      <c r="BM446" s="45" t="n">
        <v>90.44</v>
      </c>
      <c r="BN446" s="45" t="n">
        <v>42.99</v>
      </c>
      <c r="BO446" s="39" t="n">
        <v>4.76</v>
      </c>
      <c r="BP446" s="45" t="n">
        <v>95.2</v>
      </c>
      <c r="BQ446" s="45" t="n">
        <v>43.35</v>
      </c>
      <c r="BR446" s="39" t="n">
        <v>4.8</v>
      </c>
      <c r="BS446" s="40" t="n">
        <v>100</v>
      </c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0"/>
      <c r="CF446" s="41"/>
      <c r="CG446" s="41"/>
      <c r="CH446" s="40"/>
      <c r="CI446" s="41"/>
      <c r="CJ446" s="41"/>
      <c r="CK446" s="40"/>
      <c r="CL446" s="41"/>
      <c r="CM446" s="41"/>
      <c r="CN446" s="40"/>
      <c r="CO446" s="42"/>
      <c r="CP446" s="42"/>
      <c r="CQ446" s="44"/>
      <c r="CR446" s="44"/>
      <c r="CS446" s="44"/>
      <c r="CT446" s="44"/>
      <c r="CU446" s="43"/>
      <c r="CV446" s="43"/>
      <c r="CW446" s="43"/>
      <c r="CX446" s="42"/>
      <c r="CY446" s="42"/>
      <c r="CZ446" s="44"/>
      <c r="DA446" s="43"/>
      <c r="DB446" s="42"/>
      <c r="DC446" s="42"/>
      <c r="DD446" s="42"/>
      <c r="DE446" s="42"/>
      <c r="DF446" s="43"/>
    </row>
    <row r="447" customFormat="false" ht="8.45" hidden="false" customHeight="true" outlineLevel="0" collapsed="false">
      <c r="A447" s="1" t="s">
        <v>988</v>
      </c>
      <c r="B447" s="37" t="n">
        <v>55</v>
      </c>
      <c r="C447" s="36" t="s">
        <v>989</v>
      </c>
      <c r="D447" s="37" t="n">
        <v>42</v>
      </c>
      <c r="E447" s="36" t="s">
        <v>912</v>
      </c>
      <c r="F447" s="36" t="s">
        <v>235</v>
      </c>
      <c r="G447" s="40" t="n">
        <v>900</v>
      </c>
      <c r="H447" s="39" t="n">
        <v>0.01</v>
      </c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0" t="n">
        <v>450</v>
      </c>
      <c r="AK447" s="45" t="n">
        <v>50</v>
      </c>
      <c r="AL447" s="45" t="n">
        <v>50</v>
      </c>
      <c r="AM447" s="40" t="n">
        <v>450</v>
      </c>
      <c r="AN447" s="45" t="n">
        <v>50</v>
      </c>
      <c r="AO447" s="40" t="n">
        <v>100</v>
      </c>
      <c r="AP447" s="41"/>
      <c r="AQ447" s="41"/>
      <c r="AR447" s="40" t="n">
        <v>100</v>
      </c>
      <c r="AS447" s="41"/>
      <c r="AT447" s="41"/>
      <c r="AU447" s="40" t="n">
        <v>100</v>
      </c>
      <c r="AV447" s="41"/>
      <c r="AW447" s="41"/>
      <c r="AX447" s="40" t="n">
        <v>100</v>
      </c>
      <c r="AY447" s="41"/>
      <c r="AZ447" s="41"/>
      <c r="BA447" s="40" t="n">
        <v>100</v>
      </c>
      <c r="BB447" s="41"/>
      <c r="BC447" s="41"/>
      <c r="BD447" s="40" t="n">
        <v>100</v>
      </c>
      <c r="BE447" s="41"/>
      <c r="BF447" s="41"/>
      <c r="BG447" s="40" t="n">
        <v>100</v>
      </c>
      <c r="BH447" s="41"/>
      <c r="BI447" s="41"/>
      <c r="BJ447" s="40" t="n">
        <v>100</v>
      </c>
      <c r="BK447" s="41"/>
      <c r="BL447" s="41"/>
      <c r="BM447" s="40" t="n">
        <v>100</v>
      </c>
      <c r="BN447" s="41"/>
      <c r="BO447" s="41"/>
      <c r="BP447" s="40" t="n">
        <v>100</v>
      </c>
      <c r="BQ447" s="41"/>
      <c r="BR447" s="41"/>
      <c r="BS447" s="40" t="n">
        <v>100</v>
      </c>
      <c r="BT447" s="41"/>
      <c r="BU447" s="41"/>
      <c r="BV447" s="41"/>
      <c r="BW447" s="41"/>
      <c r="BX447" s="41"/>
      <c r="BY447" s="41"/>
      <c r="BZ447" s="41"/>
      <c r="CA447" s="41"/>
      <c r="CB447" s="41"/>
      <c r="CC447" s="26"/>
      <c r="CD447" s="25"/>
      <c r="CE447" s="25"/>
      <c r="CF447" s="18"/>
      <c r="CG447" s="18"/>
      <c r="CH447" s="25"/>
      <c r="CI447" s="18"/>
      <c r="CJ447" s="18"/>
      <c r="CK447" s="25"/>
      <c r="CL447" s="28"/>
      <c r="CM447" s="24"/>
      <c r="CN447" s="28"/>
      <c r="CO447" s="42"/>
      <c r="CP447" s="42"/>
      <c r="CQ447" s="44"/>
      <c r="CR447" s="51"/>
      <c r="CS447" s="43"/>
      <c r="CT447" s="43"/>
      <c r="CU447" s="44"/>
      <c r="CV447" s="44"/>
      <c r="CW447" s="43"/>
      <c r="CX447" s="42"/>
      <c r="CY447" s="42"/>
      <c r="CZ447" s="44"/>
      <c r="DA447" s="43"/>
      <c r="DB447" s="42"/>
      <c r="DC447" s="42"/>
      <c r="DD447" s="42"/>
      <c r="DE447" s="42"/>
      <c r="DF447" s="43"/>
    </row>
    <row r="448" customFormat="false" ht="8.45" hidden="false" customHeight="true" outlineLevel="0" collapsed="false">
      <c r="A448" s="1" t="s">
        <v>990</v>
      </c>
      <c r="B448" s="37" t="n">
        <v>56</v>
      </c>
      <c r="C448" s="36" t="s">
        <v>991</v>
      </c>
      <c r="D448" s="55" t="n">
        <v>125</v>
      </c>
      <c r="E448" s="36" t="s">
        <v>283</v>
      </c>
      <c r="F448" s="36" t="s">
        <v>44</v>
      </c>
      <c r="G448" s="38" t="n">
        <v>12600</v>
      </c>
      <c r="H448" s="39" t="n">
        <v>0.13</v>
      </c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50" t="n">
        <v>2100.42</v>
      </c>
      <c r="AW448" s="45" t="n">
        <v>16.67</v>
      </c>
      <c r="AX448" s="45" t="n">
        <v>16.67</v>
      </c>
      <c r="AY448" s="50" t="n">
        <v>2100.42</v>
      </c>
      <c r="AZ448" s="45" t="n">
        <v>16.67</v>
      </c>
      <c r="BA448" s="45" t="n">
        <v>33.34</v>
      </c>
      <c r="BB448" s="50" t="n">
        <v>2100.42</v>
      </c>
      <c r="BC448" s="45" t="n">
        <v>16.67</v>
      </c>
      <c r="BD448" s="45" t="n">
        <v>50.01</v>
      </c>
      <c r="BE448" s="50" t="n">
        <v>2100.42</v>
      </c>
      <c r="BF448" s="45" t="n">
        <v>16.67</v>
      </c>
      <c r="BG448" s="45" t="n">
        <v>66.68</v>
      </c>
      <c r="BH448" s="50" t="n">
        <v>2100.42</v>
      </c>
      <c r="BI448" s="45" t="n">
        <v>16.67</v>
      </c>
      <c r="BJ448" s="45" t="n">
        <v>83.35</v>
      </c>
      <c r="BK448" s="50" t="n">
        <v>2097.9</v>
      </c>
      <c r="BL448" s="45" t="n">
        <v>16.65</v>
      </c>
      <c r="BM448" s="40" t="n">
        <v>100</v>
      </c>
      <c r="BN448" s="41"/>
      <c r="BO448" s="41"/>
      <c r="BP448" s="40" t="n">
        <v>100</v>
      </c>
      <c r="BQ448" s="41"/>
      <c r="BR448" s="41"/>
      <c r="BS448" s="40" t="n">
        <v>100</v>
      </c>
      <c r="BT448" s="41"/>
      <c r="BU448" s="41"/>
      <c r="BV448" s="41"/>
      <c r="BW448" s="41"/>
      <c r="BX448" s="41"/>
      <c r="BY448" s="41"/>
      <c r="BZ448" s="41"/>
      <c r="CA448" s="41"/>
      <c r="CB448" s="41"/>
      <c r="CC448" s="18"/>
      <c r="CD448" s="18"/>
      <c r="CE448" s="28"/>
      <c r="CF448" s="18"/>
      <c r="CG448" s="18"/>
      <c r="CH448" s="28"/>
      <c r="CI448" s="18"/>
      <c r="CJ448" s="18"/>
      <c r="CK448" s="28"/>
      <c r="CL448" s="18"/>
      <c r="CM448" s="18"/>
      <c r="CN448" s="28"/>
      <c r="CO448" s="42"/>
      <c r="CP448" s="42"/>
      <c r="CQ448" s="44"/>
      <c r="CR448" s="44"/>
      <c r="CS448" s="44"/>
      <c r="CT448" s="44"/>
      <c r="CU448" s="43"/>
      <c r="CV448" s="43"/>
      <c r="CW448" s="43"/>
      <c r="CX448" s="42"/>
      <c r="CY448" s="42"/>
      <c r="CZ448" s="44"/>
      <c r="DA448" s="43"/>
      <c r="DB448" s="42"/>
      <c r="DC448" s="42"/>
      <c r="DD448" s="42"/>
      <c r="DE448" s="42"/>
      <c r="DF448" s="43"/>
    </row>
    <row r="449" customFormat="false" ht="8.45" hidden="false" customHeight="true" outlineLevel="0" collapsed="false">
      <c r="A449" s="1" t="s">
        <v>992</v>
      </c>
      <c r="B449" s="37" t="n">
        <v>57</v>
      </c>
      <c r="C449" s="36" t="s">
        <v>993</v>
      </c>
      <c r="D449" s="37" t="n">
        <v>65</v>
      </c>
      <c r="E449" s="36" t="s">
        <v>58</v>
      </c>
      <c r="F449" s="36" t="s">
        <v>461</v>
      </c>
      <c r="G449" s="50" t="n">
        <v>5400</v>
      </c>
      <c r="H449" s="39" t="n">
        <v>0.05</v>
      </c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50" t="n">
        <v>1799.82</v>
      </c>
      <c r="BL449" s="45" t="n">
        <v>33.33</v>
      </c>
      <c r="BM449" s="45" t="n">
        <v>33.33</v>
      </c>
      <c r="BN449" s="50" t="n">
        <v>1799.82</v>
      </c>
      <c r="BO449" s="45" t="n">
        <v>33.33</v>
      </c>
      <c r="BP449" s="45" t="n">
        <v>66.66</v>
      </c>
      <c r="BQ449" s="50" t="n">
        <v>1800.36</v>
      </c>
      <c r="BR449" s="45" t="n">
        <v>33.34</v>
      </c>
      <c r="BS449" s="40" t="n">
        <v>100</v>
      </c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0"/>
      <c r="CF449" s="41"/>
      <c r="CG449" s="41"/>
      <c r="CH449" s="40"/>
      <c r="CI449" s="41"/>
      <c r="CJ449" s="41"/>
      <c r="CK449" s="40"/>
      <c r="CL449" s="41"/>
      <c r="CM449" s="41"/>
      <c r="CN449" s="40"/>
      <c r="CO449" s="42"/>
      <c r="CP449" s="42"/>
      <c r="CQ449" s="44"/>
      <c r="CR449" s="43"/>
      <c r="CS449" s="43"/>
      <c r="CT449" s="43"/>
      <c r="CU449" s="44"/>
      <c r="CV449" s="44"/>
      <c r="CW449" s="43"/>
      <c r="CX449" s="42"/>
      <c r="CY449" s="42"/>
      <c r="CZ449" s="44"/>
      <c r="DA449" s="43"/>
      <c r="DB449" s="42"/>
      <c r="DC449" s="42"/>
      <c r="DD449" s="42"/>
      <c r="DE449" s="42"/>
      <c r="DF449" s="43"/>
    </row>
    <row r="450" customFormat="false" ht="8.45" hidden="false" customHeight="true" outlineLevel="0" collapsed="false">
      <c r="A450" s="1" t="s">
        <v>994</v>
      </c>
      <c r="B450" s="37" t="n">
        <v>58</v>
      </c>
      <c r="C450" s="36" t="s">
        <v>995</v>
      </c>
      <c r="D450" s="55" t="n">
        <v>296</v>
      </c>
      <c r="E450" s="36" t="s">
        <v>996</v>
      </c>
      <c r="F450" s="36" t="s">
        <v>406</v>
      </c>
      <c r="G450" s="59" t="n">
        <v>105000</v>
      </c>
      <c r="H450" s="39" t="n">
        <v>1.07</v>
      </c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50" t="n">
        <v>7497</v>
      </c>
      <c r="AB450" s="39" t="n">
        <v>7.14</v>
      </c>
      <c r="AC450" s="39" t="n">
        <v>7.14</v>
      </c>
      <c r="AD450" s="50" t="n">
        <v>7497</v>
      </c>
      <c r="AE450" s="39" t="n">
        <v>7.14</v>
      </c>
      <c r="AF450" s="45" t="n">
        <v>14.28</v>
      </c>
      <c r="AG450" s="50" t="n">
        <v>7497</v>
      </c>
      <c r="AH450" s="39" t="n">
        <v>7.14</v>
      </c>
      <c r="AI450" s="45" t="n">
        <v>21.42</v>
      </c>
      <c r="AJ450" s="50" t="n">
        <v>7497</v>
      </c>
      <c r="AK450" s="39" t="n">
        <v>7.14</v>
      </c>
      <c r="AL450" s="45" t="n">
        <v>28.56</v>
      </c>
      <c r="AM450" s="50" t="n">
        <v>7497</v>
      </c>
      <c r="AN450" s="39" t="n">
        <v>7.14</v>
      </c>
      <c r="AO450" s="45" t="n">
        <v>35.7</v>
      </c>
      <c r="AP450" s="50" t="n">
        <v>7497</v>
      </c>
      <c r="AQ450" s="39" t="n">
        <v>7.14</v>
      </c>
      <c r="AR450" s="45" t="n">
        <v>42.84</v>
      </c>
      <c r="AS450" s="50" t="n">
        <v>7497</v>
      </c>
      <c r="AT450" s="39" t="n">
        <v>7.14</v>
      </c>
      <c r="AU450" s="45" t="n">
        <v>49.98</v>
      </c>
      <c r="AV450" s="50" t="n">
        <v>7497</v>
      </c>
      <c r="AW450" s="39" t="n">
        <v>7.14</v>
      </c>
      <c r="AX450" s="45" t="n">
        <v>57.12</v>
      </c>
      <c r="AY450" s="50" t="n">
        <v>7497</v>
      </c>
      <c r="AZ450" s="39" t="n">
        <v>7.14</v>
      </c>
      <c r="BA450" s="45" t="n">
        <v>64.26</v>
      </c>
      <c r="BB450" s="50" t="n">
        <v>7497</v>
      </c>
      <c r="BC450" s="39" t="n">
        <v>7.14</v>
      </c>
      <c r="BD450" s="45" t="n">
        <v>71.4</v>
      </c>
      <c r="BE450" s="50" t="n">
        <v>7497</v>
      </c>
      <c r="BF450" s="39" t="n">
        <v>7.14</v>
      </c>
      <c r="BG450" s="45" t="n">
        <v>78.54</v>
      </c>
      <c r="BH450" s="50" t="n">
        <v>7497</v>
      </c>
      <c r="BI450" s="39" t="n">
        <v>7.14</v>
      </c>
      <c r="BJ450" s="45" t="n">
        <v>85.68</v>
      </c>
      <c r="BK450" s="50" t="n">
        <v>7497</v>
      </c>
      <c r="BL450" s="39" t="n">
        <v>7.14</v>
      </c>
      <c r="BM450" s="45" t="n">
        <v>92.82</v>
      </c>
      <c r="BN450" s="50" t="n">
        <v>7539</v>
      </c>
      <c r="BO450" s="39" t="n">
        <v>7.18</v>
      </c>
      <c r="BP450" s="40" t="n">
        <v>100</v>
      </c>
      <c r="BQ450" s="41"/>
      <c r="BR450" s="41"/>
      <c r="BS450" s="40" t="n">
        <v>100</v>
      </c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0"/>
      <c r="CF450" s="41"/>
      <c r="CG450" s="41"/>
      <c r="CH450" s="40"/>
      <c r="CI450" s="41"/>
      <c r="CJ450" s="41"/>
      <c r="CK450" s="40"/>
      <c r="CL450" s="41"/>
      <c r="CM450" s="41"/>
      <c r="CN450" s="40"/>
      <c r="CO450" s="42"/>
      <c r="CP450" s="42"/>
      <c r="CQ450" s="44"/>
      <c r="CR450" s="51"/>
      <c r="CS450" s="43"/>
      <c r="CT450" s="43"/>
      <c r="CU450" s="44"/>
      <c r="CV450" s="44"/>
      <c r="CW450" s="43"/>
      <c r="CX450" s="42"/>
      <c r="CY450" s="42"/>
      <c r="CZ450" s="44"/>
      <c r="DA450" s="43"/>
      <c r="DB450" s="42"/>
      <c r="DC450" s="42"/>
      <c r="DD450" s="42"/>
      <c r="DE450" s="42"/>
      <c r="DF450" s="43"/>
    </row>
    <row r="451" customFormat="false" ht="8.45" hidden="false" customHeight="true" outlineLevel="0" collapsed="false">
      <c r="A451" s="1" t="s">
        <v>997</v>
      </c>
      <c r="B451" s="37" t="n">
        <v>59</v>
      </c>
      <c r="C451" s="36" t="s">
        <v>998</v>
      </c>
      <c r="D451" s="55" t="n">
        <v>234</v>
      </c>
      <c r="E451" s="36" t="s">
        <v>95</v>
      </c>
      <c r="F451" s="36" t="s">
        <v>999</v>
      </c>
      <c r="G451" s="50" t="n">
        <v>1797</v>
      </c>
      <c r="H451" s="39" t="n">
        <v>0.02</v>
      </c>
      <c r="I451" s="41"/>
      <c r="J451" s="41"/>
      <c r="K451" s="41"/>
      <c r="L451" s="40" t="n">
        <v>598.94</v>
      </c>
      <c r="M451" s="45" t="n">
        <v>33.33</v>
      </c>
      <c r="N451" s="45" t="n">
        <v>33.33</v>
      </c>
      <c r="O451" s="41"/>
      <c r="P451" s="41"/>
      <c r="Q451" s="45" t="n">
        <v>33.33</v>
      </c>
      <c r="R451" s="41"/>
      <c r="S451" s="41"/>
      <c r="T451" s="45" t="n">
        <v>33.33</v>
      </c>
      <c r="U451" s="41"/>
      <c r="V451" s="41"/>
      <c r="W451" s="45" t="n">
        <v>33.33</v>
      </c>
      <c r="X451" s="40" t="n">
        <v>598.94</v>
      </c>
      <c r="Y451" s="45" t="n">
        <v>33.33</v>
      </c>
      <c r="Z451" s="45" t="n">
        <v>66.66</v>
      </c>
      <c r="AA451" s="41"/>
      <c r="AB451" s="41"/>
      <c r="AC451" s="45" t="n">
        <v>66.66</v>
      </c>
      <c r="AD451" s="41"/>
      <c r="AE451" s="41"/>
      <c r="AF451" s="45" t="n">
        <v>66.66</v>
      </c>
      <c r="AG451" s="41"/>
      <c r="AH451" s="41"/>
      <c r="AI451" s="45" t="n">
        <v>66.66</v>
      </c>
      <c r="AJ451" s="41"/>
      <c r="AK451" s="41"/>
      <c r="AL451" s="45" t="n">
        <v>66.66</v>
      </c>
      <c r="AM451" s="41"/>
      <c r="AN451" s="41"/>
      <c r="AO451" s="45" t="n">
        <v>66.66</v>
      </c>
      <c r="AP451" s="40" t="n">
        <v>599.12</v>
      </c>
      <c r="AQ451" s="45" t="n">
        <v>33.34</v>
      </c>
      <c r="AR451" s="40" t="n">
        <v>100</v>
      </c>
      <c r="AS451" s="41"/>
      <c r="AT451" s="41"/>
      <c r="AU451" s="40" t="n">
        <v>100</v>
      </c>
      <c r="AV451" s="41"/>
      <c r="AW451" s="41"/>
      <c r="AX451" s="40" t="n">
        <v>100</v>
      </c>
      <c r="AY451" s="41"/>
      <c r="AZ451" s="41"/>
      <c r="BA451" s="40" t="n">
        <v>100</v>
      </c>
      <c r="BB451" s="41"/>
      <c r="BC451" s="41"/>
      <c r="BD451" s="40" t="n">
        <v>100</v>
      </c>
      <c r="BE451" s="41"/>
      <c r="BF451" s="41"/>
      <c r="BG451" s="40" t="n">
        <v>100</v>
      </c>
      <c r="BH451" s="41"/>
      <c r="BI451" s="41"/>
      <c r="BJ451" s="40" t="n">
        <v>100</v>
      </c>
      <c r="BK451" s="41"/>
      <c r="BL451" s="41"/>
      <c r="BM451" s="40" t="n">
        <v>100</v>
      </c>
      <c r="BN451" s="41"/>
      <c r="BO451" s="41"/>
      <c r="BP451" s="40" t="n">
        <v>100</v>
      </c>
      <c r="BQ451" s="41"/>
      <c r="BR451" s="41"/>
      <c r="BS451" s="40" t="n">
        <v>100</v>
      </c>
      <c r="BT451" s="41"/>
      <c r="BU451" s="41"/>
      <c r="BV451" s="41"/>
      <c r="BW451" s="41"/>
      <c r="BX451" s="41"/>
      <c r="BY451" s="41"/>
      <c r="BZ451" s="41"/>
      <c r="CA451" s="41"/>
      <c r="CB451" s="41"/>
      <c r="CC451" s="18"/>
      <c r="CD451" s="18"/>
      <c r="CE451" s="28"/>
      <c r="CF451" s="18"/>
      <c r="CG451" s="18"/>
      <c r="CH451" s="28"/>
      <c r="CI451" s="18"/>
      <c r="CJ451" s="18"/>
      <c r="CK451" s="28"/>
      <c r="CL451" s="18"/>
      <c r="CM451" s="18"/>
      <c r="CN451" s="28"/>
      <c r="CO451" s="42"/>
      <c r="CP451" s="42"/>
      <c r="CQ451" s="44"/>
      <c r="CR451" s="43"/>
      <c r="CS451" s="43"/>
      <c r="CT451" s="43"/>
      <c r="CU451" s="44"/>
      <c r="CV451" s="44"/>
      <c r="CW451" s="43"/>
      <c r="CX451" s="42"/>
      <c r="CY451" s="42"/>
      <c r="CZ451" s="44"/>
      <c r="DA451" s="43"/>
      <c r="DB451" s="42"/>
      <c r="DC451" s="42"/>
      <c r="DD451" s="42"/>
      <c r="DE451" s="42"/>
      <c r="DF451" s="43"/>
    </row>
    <row r="452" customFormat="false" ht="8.45" hidden="false" customHeight="true" outlineLevel="0" collapsed="false">
      <c r="A452" s="1" t="s">
        <v>1000</v>
      </c>
      <c r="B452" s="37" t="n">
        <v>60</v>
      </c>
      <c r="C452" s="36" t="s">
        <v>1001</v>
      </c>
      <c r="D452" s="55" t="n">
        <v>447</v>
      </c>
      <c r="E452" s="36" t="s">
        <v>73</v>
      </c>
      <c r="F452" s="36" t="s">
        <v>461</v>
      </c>
      <c r="G452" s="50" t="n">
        <v>1305.14</v>
      </c>
      <c r="H452" s="39" t="n">
        <v>0.01</v>
      </c>
      <c r="I452" s="45" t="n">
        <v>62.12</v>
      </c>
      <c r="J452" s="39" t="n">
        <v>4.76</v>
      </c>
      <c r="K452" s="39" t="n">
        <v>4.76</v>
      </c>
      <c r="L452" s="45" t="n">
        <v>62.12</v>
      </c>
      <c r="M452" s="39" t="n">
        <v>4.76</v>
      </c>
      <c r="N452" s="39" t="n">
        <v>9.52</v>
      </c>
      <c r="O452" s="45" t="n">
        <v>62.12</v>
      </c>
      <c r="P452" s="39" t="n">
        <v>4.76</v>
      </c>
      <c r="Q452" s="45" t="n">
        <v>14.28</v>
      </c>
      <c r="R452" s="45" t="n">
        <v>62.12</v>
      </c>
      <c r="S452" s="39" t="n">
        <v>4.76</v>
      </c>
      <c r="T452" s="45" t="n">
        <v>19.04</v>
      </c>
      <c r="U452" s="45" t="n">
        <v>62.12</v>
      </c>
      <c r="V452" s="39" t="n">
        <v>4.76</v>
      </c>
      <c r="W452" s="45" t="n">
        <v>23.8</v>
      </c>
      <c r="X452" s="45" t="n">
        <v>62.12</v>
      </c>
      <c r="Y452" s="39" t="n">
        <v>4.76</v>
      </c>
      <c r="Z452" s="45" t="n">
        <v>28.56</v>
      </c>
      <c r="AA452" s="45" t="n">
        <v>62.12</v>
      </c>
      <c r="AB452" s="39" t="n">
        <v>4.76</v>
      </c>
      <c r="AC452" s="45" t="n">
        <v>33.32</v>
      </c>
      <c r="AD452" s="45" t="n">
        <v>62.12</v>
      </c>
      <c r="AE452" s="39" t="n">
        <v>4.76</v>
      </c>
      <c r="AF452" s="45" t="n">
        <v>38.08</v>
      </c>
      <c r="AG452" s="45" t="n">
        <v>62.12</v>
      </c>
      <c r="AH452" s="39" t="n">
        <v>4.76</v>
      </c>
      <c r="AI452" s="45" t="n">
        <v>42.84</v>
      </c>
      <c r="AJ452" s="45" t="n">
        <v>62.12</v>
      </c>
      <c r="AK452" s="39" t="n">
        <v>4.76</v>
      </c>
      <c r="AL452" s="45" t="n">
        <v>47.6</v>
      </c>
      <c r="AM452" s="45" t="n">
        <v>62.12</v>
      </c>
      <c r="AN452" s="39" t="n">
        <v>4.76</v>
      </c>
      <c r="AO452" s="45" t="n">
        <v>52.36</v>
      </c>
      <c r="AP452" s="45" t="n">
        <v>62.12</v>
      </c>
      <c r="AQ452" s="39" t="n">
        <v>4.76</v>
      </c>
      <c r="AR452" s="45" t="n">
        <v>57.12</v>
      </c>
      <c r="AS452" s="45" t="n">
        <v>62.12</v>
      </c>
      <c r="AT452" s="39" t="n">
        <v>4.76</v>
      </c>
      <c r="AU452" s="45" t="n">
        <v>61.88</v>
      </c>
      <c r="AV452" s="45" t="n">
        <v>62.12</v>
      </c>
      <c r="AW452" s="39" t="n">
        <v>4.76</v>
      </c>
      <c r="AX452" s="45" t="n">
        <v>66.64</v>
      </c>
      <c r="AY452" s="45" t="n">
        <v>62.12</v>
      </c>
      <c r="AZ452" s="39" t="n">
        <v>4.76</v>
      </c>
      <c r="BA452" s="45" t="n">
        <v>71.4</v>
      </c>
      <c r="BB452" s="45" t="n">
        <v>62.12</v>
      </c>
      <c r="BC452" s="39" t="n">
        <v>4.76</v>
      </c>
      <c r="BD452" s="45" t="n">
        <v>76.16</v>
      </c>
      <c r="BE452" s="45" t="n">
        <v>62.12</v>
      </c>
      <c r="BF452" s="39" t="n">
        <v>4.76</v>
      </c>
      <c r="BG452" s="45" t="n">
        <v>80.92</v>
      </c>
      <c r="BH452" s="45" t="n">
        <v>62.12</v>
      </c>
      <c r="BI452" s="39" t="n">
        <v>4.76</v>
      </c>
      <c r="BJ452" s="45" t="n">
        <v>85.68</v>
      </c>
      <c r="BK452" s="45" t="n">
        <v>62.12</v>
      </c>
      <c r="BL452" s="39" t="n">
        <v>4.76</v>
      </c>
      <c r="BM452" s="45" t="n">
        <v>90.44</v>
      </c>
      <c r="BN452" s="45" t="n">
        <v>62.12</v>
      </c>
      <c r="BO452" s="39" t="n">
        <v>4.76</v>
      </c>
      <c r="BP452" s="45" t="n">
        <v>95.2</v>
      </c>
      <c r="BQ452" s="45" t="n">
        <v>62.65</v>
      </c>
      <c r="BR452" s="39" t="n">
        <v>4.8</v>
      </c>
      <c r="BS452" s="40" t="n">
        <v>100</v>
      </c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0"/>
      <c r="CF452" s="41"/>
      <c r="CG452" s="41"/>
      <c r="CH452" s="40"/>
      <c r="CI452" s="41"/>
      <c r="CJ452" s="41"/>
      <c r="CK452" s="40"/>
      <c r="CL452" s="41"/>
      <c r="CM452" s="41"/>
      <c r="CN452" s="40"/>
      <c r="CO452" s="42"/>
      <c r="CP452" s="42"/>
      <c r="CQ452" s="44"/>
      <c r="CR452" s="43"/>
      <c r="CS452" s="43"/>
      <c r="CT452" s="43"/>
      <c r="CU452" s="44"/>
      <c r="CV452" s="44"/>
      <c r="CW452" s="43"/>
      <c r="CX452" s="42"/>
      <c r="CY452" s="42"/>
      <c r="CZ452" s="44"/>
      <c r="DA452" s="43"/>
      <c r="DB452" s="42"/>
      <c r="DC452" s="42"/>
      <c r="DD452" s="42"/>
      <c r="DE452" s="42"/>
      <c r="DF452" s="43"/>
    </row>
    <row r="453" customFormat="false" ht="8.45" hidden="false" customHeight="true" outlineLevel="0" collapsed="false">
      <c r="A453" s="1" t="s">
        <v>1002</v>
      </c>
      <c r="B453" s="37" t="n">
        <v>61</v>
      </c>
      <c r="C453" s="36" t="s">
        <v>1003</v>
      </c>
      <c r="D453" s="55" t="n">
        <v>447</v>
      </c>
      <c r="E453" s="36" t="s">
        <v>73</v>
      </c>
      <c r="F453" s="36" t="s">
        <v>461</v>
      </c>
      <c r="G453" s="38" t="n">
        <v>24607.81</v>
      </c>
      <c r="H453" s="39" t="n">
        <v>0.25</v>
      </c>
      <c r="I453" s="50" t="n">
        <v>1171.33</v>
      </c>
      <c r="J453" s="39" t="n">
        <v>4.76</v>
      </c>
      <c r="K453" s="39" t="n">
        <v>4.76</v>
      </c>
      <c r="L453" s="50" t="n">
        <v>1171.33</v>
      </c>
      <c r="M453" s="39" t="n">
        <v>4.76</v>
      </c>
      <c r="N453" s="39" t="n">
        <v>9.52</v>
      </c>
      <c r="O453" s="50" t="n">
        <v>1171.33</v>
      </c>
      <c r="P453" s="39" t="n">
        <v>4.76</v>
      </c>
      <c r="Q453" s="45" t="n">
        <v>14.28</v>
      </c>
      <c r="R453" s="50" t="n">
        <v>1171.33</v>
      </c>
      <c r="S453" s="39" t="n">
        <v>4.76</v>
      </c>
      <c r="T453" s="45" t="n">
        <v>19.04</v>
      </c>
      <c r="U453" s="50" t="n">
        <v>1171.33</v>
      </c>
      <c r="V453" s="39" t="n">
        <v>4.76</v>
      </c>
      <c r="W453" s="45" t="n">
        <v>23.8</v>
      </c>
      <c r="X453" s="50" t="n">
        <v>1171.33</v>
      </c>
      <c r="Y453" s="39" t="n">
        <v>4.76</v>
      </c>
      <c r="Z453" s="45" t="n">
        <v>28.56</v>
      </c>
      <c r="AA453" s="50" t="n">
        <v>1171.33</v>
      </c>
      <c r="AB453" s="39" t="n">
        <v>4.76</v>
      </c>
      <c r="AC453" s="45" t="n">
        <v>33.32</v>
      </c>
      <c r="AD453" s="50" t="n">
        <v>1171.33</v>
      </c>
      <c r="AE453" s="39" t="n">
        <v>4.76</v>
      </c>
      <c r="AF453" s="45" t="n">
        <v>38.08</v>
      </c>
      <c r="AG453" s="50" t="n">
        <v>1171.33</v>
      </c>
      <c r="AH453" s="39" t="n">
        <v>4.76</v>
      </c>
      <c r="AI453" s="45" t="n">
        <v>42.84</v>
      </c>
      <c r="AJ453" s="50" t="n">
        <v>1171.33</v>
      </c>
      <c r="AK453" s="39" t="n">
        <v>4.76</v>
      </c>
      <c r="AL453" s="45" t="n">
        <v>47.6</v>
      </c>
      <c r="AM453" s="50" t="n">
        <v>1171.33</v>
      </c>
      <c r="AN453" s="39" t="n">
        <v>4.76</v>
      </c>
      <c r="AO453" s="45" t="n">
        <v>52.36</v>
      </c>
      <c r="AP453" s="50" t="n">
        <v>1171.33</v>
      </c>
      <c r="AQ453" s="39" t="n">
        <v>4.76</v>
      </c>
      <c r="AR453" s="45" t="n">
        <v>57.12</v>
      </c>
      <c r="AS453" s="50" t="n">
        <v>1171.33</v>
      </c>
      <c r="AT453" s="39" t="n">
        <v>4.76</v>
      </c>
      <c r="AU453" s="45" t="n">
        <v>61.88</v>
      </c>
      <c r="AV453" s="50" t="n">
        <v>1171.33</v>
      </c>
      <c r="AW453" s="39" t="n">
        <v>4.76</v>
      </c>
      <c r="AX453" s="45" t="n">
        <v>66.64</v>
      </c>
      <c r="AY453" s="50" t="n">
        <v>1171.33</v>
      </c>
      <c r="AZ453" s="39" t="n">
        <v>4.76</v>
      </c>
      <c r="BA453" s="45" t="n">
        <v>71.4</v>
      </c>
      <c r="BB453" s="50" t="n">
        <v>1171.33</v>
      </c>
      <c r="BC453" s="39" t="n">
        <v>4.76</v>
      </c>
      <c r="BD453" s="45" t="n">
        <v>76.16</v>
      </c>
      <c r="BE453" s="50" t="n">
        <v>1171.33</v>
      </c>
      <c r="BF453" s="39" t="n">
        <v>4.76</v>
      </c>
      <c r="BG453" s="45" t="n">
        <v>80.92</v>
      </c>
      <c r="BH453" s="50" t="n">
        <v>1171.33</v>
      </c>
      <c r="BI453" s="39" t="n">
        <v>4.76</v>
      </c>
      <c r="BJ453" s="45" t="n">
        <v>85.68</v>
      </c>
      <c r="BK453" s="50" t="n">
        <v>1171.33</v>
      </c>
      <c r="BL453" s="39" t="n">
        <v>4.76</v>
      </c>
      <c r="BM453" s="45" t="n">
        <v>90.44</v>
      </c>
      <c r="BN453" s="50" t="n">
        <v>1171.33</v>
      </c>
      <c r="BO453" s="39" t="n">
        <v>4.76</v>
      </c>
      <c r="BP453" s="45" t="n">
        <v>95.2</v>
      </c>
      <c r="BQ453" s="50" t="n">
        <v>1181.17</v>
      </c>
      <c r="BR453" s="39" t="n">
        <v>4.8</v>
      </c>
      <c r="BS453" s="40" t="n">
        <v>100</v>
      </c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0"/>
      <c r="CF453" s="41"/>
      <c r="CG453" s="41"/>
      <c r="CH453" s="40"/>
      <c r="CI453" s="41"/>
      <c r="CJ453" s="41"/>
      <c r="CK453" s="40"/>
      <c r="CL453" s="41"/>
      <c r="CM453" s="41"/>
      <c r="CN453" s="40"/>
      <c r="CO453" s="58"/>
      <c r="CP453" s="42"/>
      <c r="CQ453" s="47"/>
      <c r="CR453" s="76"/>
      <c r="CS453" s="47"/>
      <c r="CT453" s="47"/>
      <c r="CU453" s="76"/>
      <c r="CV453" s="47"/>
      <c r="CW453" s="43"/>
      <c r="CX453" s="42"/>
      <c r="CY453" s="42"/>
      <c r="CZ453" s="44"/>
      <c r="DA453" s="43"/>
      <c r="DB453" s="42"/>
      <c r="DC453" s="42"/>
      <c r="DD453" s="42"/>
      <c r="DE453" s="42"/>
      <c r="DF453" s="43"/>
    </row>
    <row r="454" customFormat="false" ht="8.45" hidden="false" customHeight="true" outlineLevel="0" collapsed="false">
      <c r="A454" s="1" t="s">
        <v>1004</v>
      </c>
      <c r="B454" s="37" t="n">
        <v>62</v>
      </c>
      <c r="C454" s="36" t="s">
        <v>1005</v>
      </c>
      <c r="D454" s="55" t="n">
        <v>447</v>
      </c>
      <c r="E454" s="36" t="s">
        <v>73</v>
      </c>
      <c r="F454" s="36" t="s">
        <v>461</v>
      </c>
      <c r="G454" s="50" t="n">
        <v>3240</v>
      </c>
      <c r="H454" s="39" t="n">
        <v>0.03</v>
      </c>
      <c r="I454" s="40" t="n">
        <v>154.22</v>
      </c>
      <c r="J454" s="39" t="n">
        <v>4.76</v>
      </c>
      <c r="K454" s="39" t="n">
        <v>4.76</v>
      </c>
      <c r="L454" s="40" t="n">
        <v>154.22</v>
      </c>
      <c r="M454" s="39" t="n">
        <v>4.76</v>
      </c>
      <c r="N454" s="39" t="n">
        <v>9.52</v>
      </c>
      <c r="O454" s="40" t="n">
        <v>154.22</v>
      </c>
      <c r="P454" s="39" t="n">
        <v>4.76</v>
      </c>
      <c r="Q454" s="45" t="n">
        <v>14.28</v>
      </c>
      <c r="R454" s="40" t="n">
        <v>154.22</v>
      </c>
      <c r="S454" s="39" t="n">
        <v>4.76</v>
      </c>
      <c r="T454" s="45" t="n">
        <v>19.04</v>
      </c>
      <c r="U454" s="40" t="n">
        <v>154.22</v>
      </c>
      <c r="V454" s="39" t="n">
        <v>4.76</v>
      </c>
      <c r="W454" s="45" t="n">
        <v>23.8</v>
      </c>
      <c r="X454" s="40" t="n">
        <v>154.22</v>
      </c>
      <c r="Y454" s="39" t="n">
        <v>4.76</v>
      </c>
      <c r="Z454" s="45" t="n">
        <v>28.56</v>
      </c>
      <c r="AA454" s="40" t="n">
        <v>154.22</v>
      </c>
      <c r="AB454" s="39" t="n">
        <v>4.76</v>
      </c>
      <c r="AC454" s="45" t="n">
        <v>33.32</v>
      </c>
      <c r="AD454" s="40" t="n">
        <v>154.22</v>
      </c>
      <c r="AE454" s="39" t="n">
        <v>4.76</v>
      </c>
      <c r="AF454" s="45" t="n">
        <v>38.08</v>
      </c>
      <c r="AG454" s="40" t="n">
        <v>154.22</v>
      </c>
      <c r="AH454" s="39" t="n">
        <v>4.76</v>
      </c>
      <c r="AI454" s="45" t="n">
        <v>42.84</v>
      </c>
      <c r="AJ454" s="40" t="n">
        <v>154.22</v>
      </c>
      <c r="AK454" s="39" t="n">
        <v>4.76</v>
      </c>
      <c r="AL454" s="45" t="n">
        <v>47.6</v>
      </c>
      <c r="AM454" s="40" t="n">
        <v>154.22</v>
      </c>
      <c r="AN454" s="39" t="n">
        <v>4.76</v>
      </c>
      <c r="AO454" s="45" t="n">
        <v>52.36</v>
      </c>
      <c r="AP454" s="40" t="n">
        <v>154.22</v>
      </c>
      <c r="AQ454" s="39" t="n">
        <v>4.76</v>
      </c>
      <c r="AR454" s="45" t="n">
        <v>57.12</v>
      </c>
      <c r="AS454" s="40" t="n">
        <v>154.22</v>
      </c>
      <c r="AT454" s="39" t="n">
        <v>4.76</v>
      </c>
      <c r="AU454" s="45" t="n">
        <v>61.88</v>
      </c>
      <c r="AV454" s="40" t="n">
        <v>154.22</v>
      </c>
      <c r="AW454" s="39" t="n">
        <v>4.76</v>
      </c>
      <c r="AX454" s="45" t="n">
        <v>66.64</v>
      </c>
      <c r="AY454" s="40" t="n">
        <v>154.22</v>
      </c>
      <c r="AZ454" s="39" t="n">
        <v>4.76</v>
      </c>
      <c r="BA454" s="45" t="n">
        <v>71.4</v>
      </c>
      <c r="BB454" s="40" t="n">
        <v>154.22</v>
      </c>
      <c r="BC454" s="39" t="n">
        <v>4.76</v>
      </c>
      <c r="BD454" s="45" t="n">
        <v>76.16</v>
      </c>
      <c r="BE454" s="40" t="n">
        <v>154.22</v>
      </c>
      <c r="BF454" s="39" t="n">
        <v>4.76</v>
      </c>
      <c r="BG454" s="45" t="n">
        <v>80.92</v>
      </c>
      <c r="BH454" s="40" t="n">
        <v>154.22</v>
      </c>
      <c r="BI454" s="39" t="n">
        <v>4.76</v>
      </c>
      <c r="BJ454" s="45" t="n">
        <v>85.68</v>
      </c>
      <c r="BK454" s="40" t="n">
        <v>154.22</v>
      </c>
      <c r="BL454" s="39" t="n">
        <v>4.76</v>
      </c>
      <c r="BM454" s="45" t="n">
        <v>90.44</v>
      </c>
      <c r="BN454" s="40" t="n">
        <v>154.22</v>
      </c>
      <c r="BO454" s="39" t="n">
        <v>4.76</v>
      </c>
      <c r="BP454" s="45" t="n">
        <v>95.2</v>
      </c>
      <c r="BQ454" s="40" t="n">
        <v>155.52</v>
      </c>
      <c r="BR454" s="39" t="n">
        <v>4.8</v>
      </c>
      <c r="BS454" s="40" t="n">
        <v>100</v>
      </c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0"/>
      <c r="CF454" s="41"/>
      <c r="CG454" s="41"/>
      <c r="CH454" s="40"/>
      <c r="CI454" s="41"/>
      <c r="CJ454" s="41"/>
      <c r="CK454" s="40"/>
      <c r="CL454" s="41"/>
      <c r="CM454" s="41"/>
      <c r="CN454" s="40"/>
      <c r="CO454" s="42"/>
      <c r="CP454" s="42"/>
      <c r="CQ454" s="44"/>
      <c r="CR454" s="51"/>
      <c r="CS454" s="47"/>
      <c r="CT454" s="47"/>
      <c r="CU454" s="51"/>
      <c r="CV454" s="47"/>
      <c r="CW454" s="43"/>
      <c r="CX454" s="42"/>
      <c r="CY454" s="42"/>
      <c r="CZ454" s="44"/>
      <c r="DA454" s="43"/>
      <c r="DB454" s="42"/>
      <c r="DC454" s="42"/>
      <c r="DD454" s="42"/>
      <c r="DE454" s="42"/>
      <c r="DF454" s="43"/>
    </row>
    <row r="455" customFormat="false" ht="8.45" hidden="false" customHeight="true" outlineLevel="0" collapsed="false">
      <c r="A455" s="1" t="s">
        <v>1006</v>
      </c>
      <c r="B455" s="37" t="n">
        <v>63</v>
      </c>
      <c r="C455" s="36" t="s">
        <v>1007</v>
      </c>
      <c r="D455" s="37" t="n">
        <v>62</v>
      </c>
      <c r="E455" s="36" t="s">
        <v>917</v>
      </c>
      <c r="F455" s="36" t="s">
        <v>1008</v>
      </c>
      <c r="G455" s="40" t="n">
        <v>450</v>
      </c>
      <c r="H455" s="39" t="n">
        <v>0</v>
      </c>
      <c r="I455" s="41"/>
      <c r="J455" s="41"/>
      <c r="K455" s="41"/>
      <c r="L455" s="41"/>
      <c r="M455" s="41"/>
      <c r="N455" s="41"/>
      <c r="O455" s="41"/>
      <c r="P455" s="41"/>
      <c r="Q455" s="41"/>
      <c r="R455" s="40" t="n">
        <v>149.99</v>
      </c>
      <c r="S455" s="45" t="n">
        <v>33.33</v>
      </c>
      <c r="T455" s="45" t="n">
        <v>33.33</v>
      </c>
      <c r="U455" s="40" t="n">
        <v>149.99</v>
      </c>
      <c r="V455" s="45" t="n">
        <v>33.33</v>
      </c>
      <c r="W455" s="45" t="n">
        <v>66.66</v>
      </c>
      <c r="X455" s="40" t="n">
        <v>150.03</v>
      </c>
      <c r="Y455" s="45" t="n">
        <v>33.34</v>
      </c>
      <c r="Z455" s="40" t="n">
        <v>100</v>
      </c>
      <c r="AA455" s="41"/>
      <c r="AB455" s="41"/>
      <c r="AC455" s="40" t="n">
        <v>100</v>
      </c>
      <c r="AD455" s="41"/>
      <c r="AE455" s="41"/>
      <c r="AF455" s="40" t="n">
        <v>100</v>
      </c>
      <c r="AG455" s="41"/>
      <c r="AH455" s="41"/>
      <c r="AI455" s="40" t="n">
        <v>100</v>
      </c>
      <c r="AJ455" s="41"/>
      <c r="AK455" s="41"/>
      <c r="AL455" s="40" t="n">
        <v>100</v>
      </c>
      <c r="AM455" s="41"/>
      <c r="AN455" s="41"/>
      <c r="AO455" s="40" t="n">
        <v>100</v>
      </c>
      <c r="AP455" s="41"/>
      <c r="AQ455" s="41"/>
      <c r="AR455" s="40" t="n">
        <v>100</v>
      </c>
      <c r="AS455" s="41"/>
      <c r="AT455" s="41"/>
      <c r="AU455" s="40" t="n">
        <v>100</v>
      </c>
      <c r="AV455" s="41"/>
      <c r="AW455" s="41"/>
      <c r="AX455" s="40" t="n">
        <v>100</v>
      </c>
      <c r="AY455" s="41"/>
      <c r="AZ455" s="41"/>
      <c r="BA455" s="40" t="n">
        <v>100</v>
      </c>
      <c r="BB455" s="41"/>
      <c r="BC455" s="41"/>
      <c r="BD455" s="40" t="n">
        <v>100</v>
      </c>
      <c r="BE455" s="41"/>
      <c r="BF455" s="41"/>
      <c r="BG455" s="40" t="n">
        <v>100</v>
      </c>
      <c r="BH455" s="41"/>
      <c r="BI455" s="41"/>
      <c r="BJ455" s="40" t="n">
        <v>100</v>
      </c>
      <c r="BK455" s="41"/>
      <c r="BL455" s="41"/>
      <c r="BM455" s="40" t="n">
        <v>100</v>
      </c>
      <c r="BN455" s="41"/>
      <c r="BO455" s="41"/>
      <c r="BP455" s="40" t="n">
        <v>100</v>
      </c>
      <c r="BQ455" s="41"/>
      <c r="BR455" s="41"/>
      <c r="BS455" s="40" t="n">
        <v>100</v>
      </c>
      <c r="BT455" s="41"/>
      <c r="BU455" s="41"/>
      <c r="BV455" s="41"/>
      <c r="BW455" s="41"/>
      <c r="BX455" s="41"/>
      <c r="BY455" s="41"/>
      <c r="BZ455" s="41"/>
      <c r="CA455" s="41"/>
      <c r="CB455" s="41"/>
      <c r="CC455" s="18"/>
      <c r="CD455" s="18"/>
      <c r="CE455" s="28"/>
      <c r="CF455" s="18"/>
      <c r="CG455" s="18"/>
      <c r="CH455" s="28"/>
      <c r="CI455" s="18"/>
      <c r="CJ455" s="18"/>
      <c r="CK455" s="28"/>
      <c r="CL455" s="18"/>
      <c r="CM455" s="18"/>
      <c r="CN455" s="28"/>
      <c r="CO455" s="42"/>
      <c r="CP455" s="42"/>
      <c r="CQ455" s="44"/>
      <c r="CR455" s="51"/>
      <c r="CS455" s="43"/>
      <c r="CT455" s="43"/>
      <c r="CU455" s="44"/>
      <c r="CV455" s="44"/>
      <c r="CW455" s="43"/>
      <c r="CX455" s="42"/>
      <c r="CY455" s="42"/>
      <c r="CZ455" s="44"/>
      <c r="DA455" s="43"/>
      <c r="DB455" s="42"/>
      <c r="DC455" s="42"/>
      <c r="DD455" s="42"/>
      <c r="DE455" s="42"/>
      <c r="DF455" s="43"/>
    </row>
    <row r="456" customFormat="false" ht="8.45" hidden="false" customHeight="true" outlineLevel="0" collapsed="false">
      <c r="A456" s="1" t="s">
        <v>1009</v>
      </c>
      <c r="B456" s="37" t="n">
        <v>64</v>
      </c>
      <c r="C456" s="36" t="s">
        <v>1010</v>
      </c>
      <c r="D456" s="55" t="n">
        <v>191</v>
      </c>
      <c r="E456" s="36" t="s">
        <v>280</v>
      </c>
      <c r="F456" s="36" t="s">
        <v>461</v>
      </c>
      <c r="G456" s="40" t="n">
        <v>720</v>
      </c>
      <c r="H456" s="39" t="n">
        <v>0.01</v>
      </c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5" t="n">
        <v>79.99</v>
      </c>
      <c r="AT456" s="45" t="n">
        <v>11.11</v>
      </c>
      <c r="AU456" s="45" t="n">
        <v>11.11</v>
      </c>
      <c r="AV456" s="45" t="n">
        <v>79.99</v>
      </c>
      <c r="AW456" s="45" t="n">
        <v>11.11</v>
      </c>
      <c r="AX456" s="45" t="n">
        <v>22.22</v>
      </c>
      <c r="AY456" s="45" t="n">
        <v>79.99</v>
      </c>
      <c r="AZ456" s="45" t="n">
        <v>11.11</v>
      </c>
      <c r="BA456" s="45" t="n">
        <v>33.33</v>
      </c>
      <c r="BB456" s="45" t="n">
        <v>79.99</v>
      </c>
      <c r="BC456" s="45" t="n">
        <v>11.11</v>
      </c>
      <c r="BD456" s="45" t="n">
        <v>44.44</v>
      </c>
      <c r="BE456" s="45" t="n">
        <v>79.99</v>
      </c>
      <c r="BF456" s="45" t="n">
        <v>11.11</v>
      </c>
      <c r="BG456" s="45" t="n">
        <v>55.55</v>
      </c>
      <c r="BH456" s="45" t="n">
        <v>79.99</v>
      </c>
      <c r="BI456" s="45" t="n">
        <v>11.11</v>
      </c>
      <c r="BJ456" s="45" t="n">
        <v>66.66</v>
      </c>
      <c r="BK456" s="45" t="n">
        <v>79.99</v>
      </c>
      <c r="BL456" s="45" t="n">
        <v>11.11</v>
      </c>
      <c r="BM456" s="45" t="n">
        <v>77.77</v>
      </c>
      <c r="BN456" s="45" t="n">
        <v>79.99</v>
      </c>
      <c r="BO456" s="45" t="n">
        <v>11.11</v>
      </c>
      <c r="BP456" s="45" t="n">
        <v>88.88</v>
      </c>
      <c r="BQ456" s="45" t="n">
        <v>80.06</v>
      </c>
      <c r="BR456" s="45" t="n">
        <v>11.12</v>
      </c>
      <c r="BS456" s="40" t="n">
        <v>100</v>
      </c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0"/>
      <c r="CF456" s="41"/>
      <c r="CG456" s="41"/>
      <c r="CH456" s="40"/>
      <c r="CI456" s="41"/>
      <c r="CJ456" s="41"/>
      <c r="CK456" s="40"/>
      <c r="CL456" s="41"/>
      <c r="CM456" s="41"/>
      <c r="CN456" s="40"/>
      <c r="CO456" s="58"/>
      <c r="CP456" s="42"/>
      <c r="CQ456" s="47"/>
      <c r="CR456" s="51"/>
      <c r="CS456" s="47"/>
      <c r="CT456" s="47"/>
      <c r="CU456" s="51"/>
      <c r="CV456" s="47"/>
      <c r="CW456" s="43"/>
      <c r="CX456" s="42"/>
      <c r="CY456" s="42"/>
      <c r="CZ456" s="44"/>
      <c r="DA456" s="43"/>
      <c r="DB456" s="42"/>
      <c r="DC456" s="42"/>
      <c r="DD456" s="42"/>
      <c r="DE456" s="42"/>
      <c r="DF456" s="43"/>
    </row>
    <row r="457" customFormat="false" ht="8.45" hidden="false" customHeight="true" outlineLevel="0" collapsed="false">
      <c r="A457" s="1" t="s">
        <v>1011</v>
      </c>
      <c r="B457" s="37" t="n">
        <v>65</v>
      </c>
      <c r="C457" s="36" t="s">
        <v>1012</v>
      </c>
      <c r="D457" s="55" t="n">
        <v>447</v>
      </c>
      <c r="E457" s="36" t="s">
        <v>73</v>
      </c>
      <c r="F457" s="36" t="s">
        <v>461</v>
      </c>
      <c r="G457" s="40" t="n">
        <v>490</v>
      </c>
      <c r="H457" s="39" t="n">
        <v>0</v>
      </c>
      <c r="I457" s="45" t="n">
        <v>23.32</v>
      </c>
      <c r="J457" s="39" t="n">
        <v>4.76</v>
      </c>
      <c r="K457" s="39" t="n">
        <v>4.76</v>
      </c>
      <c r="L457" s="45" t="n">
        <v>23.32</v>
      </c>
      <c r="M457" s="39" t="n">
        <v>4.76</v>
      </c>
      <c r="N457" s="39" t="n">
        <v>9.52</v>
      </c>
      <c r="O457" s="45" t="n">
        <v>23.32</v>
      </c>
      <c r="P457" s="39" t="n">
        <v>4.76</v>
      </c>
      <c r="Q457" s="45" t="n">
        <v>14.28</v>
      </c>
      <c r="R457" s="45" t="n">
        <v>23.32</v>
      </c>
      <c r="S457" s="39" t="n">
        <v>4.76</v>
      </c>
      <c r="T457" s="45" t="n">
        <v>19.04</v>
      </c>
      <c r="U457" s="45" t="n">
        <v>23.32</v>
      </c>
      <c r="V457" s="39" t="n">
        <v>4.76</v>
      </c>
      <c r="W457" s="45" t="n">
        <v>23.8</v>
      </c>
      <c r="X457" s="45" t="n">
        <v>23.32</v>
      </c>
      <c r="Y457" s="39" t="n">
        <v>4.76</v>
      </c>
      <c r="Z457" s="45" t="n">
        <v>28.56</v>
      </c>
      <c r="AA457" s="45" t="n">
        <v>23.32</v>
      </c>
      <c r="AB457" s="39" t="n">
        <v>4.76</v>
      </c>
      <c r="AC457" s="45" t="n">
        <v>33.32</v>
      </c>
      <c r="AD457" s="45" t="n">
        <v>23.32</v>
      </c>
      <c r="AE457" s="39" t="n">
        <v>4.76</v>
      </c>
      <c r="AF457" s="45" t="n">
        <v>38.08</v>
      </c>
      <c r="AG457" s="45" t="n">
        <v>23.32</v>
      </c>
      <c r="AH457" s="39" t="n">
        <v>4.76</v>
      </c>
      <c r="AI457" s="45" t="n">
        <v>42.84</v>
      </c>
      <c r="AJ457" s="45" t="n">
        <v>23.32</v>
      </c>
      <c r="AK457" s="39" t="n">
        <v>4.76</v>
      </c>
      <c r="AL457" s="45" t="n">
        <v>47.6</v>
      </c>
      <c r="AM457" s="45" t="n">
        <v>23.32</v>
      </c>
      <c r="AN457" s="39" t="n">
        <v>4.76</v>
      </c>
      <c r="AO457" s="45" t="n">
        <v>52.36</v>
      </c>
      <c r="AP457" s="45" t="n">
        <v>23.32</v>
      </c>
      <c r="AQ457" s="39" t="n">
        <v>4.76</v>
      </c>
      <c r="AR457" s="45" t="n">
        <v>57.12</v>
      </c>
      <c r="AS457" s="45" t="n">
        <v>23.32</v>
      </c>
      <c r="AT457" s="39" t="n">
        <v>4.76</v>
      </c>
      <c r="AU457" s="45" t="n">
        <v>61.88</v>
      </c>
      <c r="AV457" s="45" t="n">
        <v>23.32</v>
      </c>
      <c r="AW457" s="39" t="n">
        <v>4.76</v>
      </c>
      <c r="AX457" s="45" t="n">
        <v>66.64</v>
      </c>
      <c r="AY457" s="45" t="n">
        <v>23.32</v>
      </c>
      <c r="AZ457" s="39" t="n">
        <v>4.76</v>
      </c>
      <c r="BA457" s="45" t="n">
        <v>71.4</v>
      </c>
      <c r="BB457" s="45" t="n">
        <v>23.32</v>
      </c>
      <c r="BC457" s="39" t="n">
        <v>4.76</v>
      </c>
      <c r="BD457" s="45" t="n">
        <v>76.16</v>
      </c>
      <c r="BE457" s="45" t="n">
        <v>23.32</v>
      </c>
      <c r="BF457" s="39" t="n">
        <v>4.76</v>
      </c>
      <c r="BG457" s="45" t="n">
        <v>80.92</v>
      </c>
      <c r="BH457" s="45" t="n">
        <v>23.32</v>
      </c>
      <c r="BI457" s="39" t="n">
        <v>4.76</v>
      </c>
      <c r="BJ457" s="45" t="n">
        <v>85.68</v>
      </c>
      <c r="BK457" s="45" t="n">
        <v>23.32</v>
      </c>
      <c r="BL457" s="39" t="n">
        <v>4.76</v>
      </c>
      <c r="BM457" s="45" t="n">
        <v>90.44</v>
      </c>
      <c r="BN457" s="45" t="n">
        <v>23.32</v>
      </c>
      <c r="BO457" s="39" t="n">
        <v>4.76</v>
      </c>
      <c r="BP457" s="45" t="n">
        <v>95.2</v>
      </c>
      <c r="BQ457" s="45" t="n">
        <v>23.52</v>
      </c>
      <c r="BR457" s="39" t="n">
        <v>4.8</v>
      </c>
      <c r="BS457" s="40" t="n">
        <v>100</v>
      </c>
      <c r="BT457" s="41"/>
      <c r="BU457" s="41"/>
      <c r="BV457" s="41"/>
      <c r="BW457" s="41"/>
      <c r="BX457" s="41"/>
      <c r="BY457" s="41"/>
      <c r="BZ457" s="41"/>
      <c r="CA457" s="41"/>
      <c r="CB457" s="41"/>
      <c r="CC457" s="18"/>
      <c r="CD457" s="18"/>
      <c r="CE457" s="28"/>
      <c r="CF457" s="18"/>
      <c r="CG457" s="18"/>
      <c r="CH457" s="28"/>
      <c r="CI457" s="18"/>
      <c r="CJ457" s="18"/>
      <c r="CK457" s="28"/>
      <c r="CL457" s="18"/>
      <c r="CM457" s="18"/>
      <c r="CN457" s="28"/>
      <c r="CO457" s="29"/>
      <c r="CP457" s="13"/>
      <c r="CQ457" s="30"/>
      <c r="CR457" s="56"/>
      <c r="CS457" s="32"/>
      <c r="CT457" s="30"/>
      <c r="CU457" s="56"/>
      <c r="CV457" s="32"/>
      <c r="CW457" s="30"/>
      <c r="CX457" s="57"/>
      <c r="CY457" s="13"/>
      <c r="CZ457" s="32"/>
      <c r="DA457" s="30"/>
      <c r="DB457" s="57"/>
      <c r="DC457" s="13"/>
      <c r="DD457" s="29"/>
      <c r="DE457" s="13"/>
      <c r="DF457" s="34"/>
    </row>
    <row r="458" customFormat="false" ht="8.45" hidden="false" customHeight="true" outlineLevel="0" collapsed="false">
      <c r="A458" s="1" t="s">
        <v>1013</v>
      </c>
      <c r="B458" s="37" t="n">
        <v>66</v>
      </c>
      <c r="C458" s="36" t="s">
        <v>1014</v>
      </c>
      <c r="D458" s="55" t="n">
        <v>129</v>
      </c>
      <c r="E458" s="36" t="s">
        <v>559</v>
      </c>
      <c r="F458" s="36" t="s">
        <v>326</v>
      </c>
      <c r="G458" s="50" t="n">
        <v>9800</v>
      </c>
      <c r="H458" s="39" t="n">
        <v>0.1</v>
      </c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50" t="n">
        <v>1448.44</v>
      </c>
      <c r="AQ458" s="45" t="n">
        <v>14.78</v>
      </c>
      <c r="AR458" s="45" t="n">
        <v>14.78</v>
      </c>
      <c r="AS458" s="50" t="n">
        <v>1448.44</v>
      </c>
      <c r="AT458" s="45" t="n">
        <v>14.78</v>
      </c>
      <c r="AU458" s="45" t="n">
        <v>29.56</v>
      </c>
      <c r="AV458" s="50" t="n">
        <v>1448.44</v>
      </c>
      <c r="AW458" s="45" t="n">
        <v>14.78</v>
      </c>
      <c r="AX458" s="45" t="n">
        <v>44.34</v>
      </c>
      <c r="AY458" s="50" t="n">
        <v>1448.44</v>
      </c>
      <c r="AZ458" s="45" t="n">
        <v>14.78</v>
      </c>
      <c r="BA458" s="45" t="n">
        <v>59.12</v>
      </c>
      <c r="BB458" s="50" t="n">
        <v>1448.44</v>
      </c>
      <c r="BC458" s="45" t="n">
        <v>14.78</v>
      </c>
      <c r="BD458" s="45" t="n">
        <v>73.9</v>
      </c>
      <c r="BE458" s="50" t="n">
        <v>1448.44</v>
      </c>
      <c r="BF458" s="45" t="n">
        <v>14.78</v>
      </c>
      <c r="BG458" s="45" t="n">
        <v>88.68</v>
      </c>
      <c r="BH458" s="50" t="n">
        <v>1109.36</v>
      </c>
      <c r="BI458" s="45" t="n">
        <v>11.32</v>
      </c>
      <c r="BJ458" s="40" t="n">
        <v>100</v>
      </c>
      <c r="BK458" s="41"/>
      <c r="BL458" s="41"/>
      <c r="BM458" s="40" t="n">
        <v>100</v>
      </c>
      <c r="BN458" s="41"/>
      <c r="BO458" s="41"/>
      <c r="BP458" s="40" t="n">
        <v>100</v>
      </c>
      <c r="BQ458" s="41"/>
      <c r="BR458" s="41"/>
      <c r="BS458" s="40" t="n">
        <v>100</v>
      </c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0"/>
      <c r="CF458" s="41"/>
      <c r="CG458" s="41"/>
      <c r="CH458" s="40"/>
      <c r="CI458" s="41"/>
      <c r="CJ458" s="41"/>
      <c r="CK458" s="40"/>
      <c r="CL458" s="41"/>
      <c r="CM458" s="41"/>
      <c r="CN458" s="40"/>
      <c r="CO458" s="46"/>
      <c r="CP458" s="42"/>
      <c r="CQ458" s="47"/>
      <c r="CR458" s="63"/>
      <c r="CS458" s="48"/>
      <c r="CT458" s="47"/>
      <c r="CU458" s="63"/>
      <c r="CV458" s="48"/>
      <c r="CW458" s="47"/>
      <c r="CX458" s="62"/>
      <c r="CY458" s="42"/>
      <c r="CZ458" s="48"/>
      <c r="DA458" s="47"/>
      <c r="DB458" s="62"/>
      <c r="DC458" s="42"/>
      <c r="DD458" s="58"/>
      <c r="DE458" s="42"/>
      <c r="DF458" s="43"/>
    </row>
    <row r="459" customFormat="false" ht="8.45" hidden="false" customHeight="true" outlineLevel="0" collapsed="false">
      <c r="A459" s="1" t="s">
        <v>1015</v>
      </c>
      <c r="B459" s="37" t="n">
        <v>67</v>
      </c>
      <c r="C459" s="36" t="s">
        <v>1016</v>
      </c>
      <c r="D459" s="55" t="n">
        <v>276</v>
      </c>
      <c r="E459" s="36" t="s">
        <v>107</v>
      </c>
      <c r="F459" s="36" t="s">
        <v>406</v>
      </c>
      <c r="G459" s="50" t="n">
        <v>7889.76</v>
      </c>
      <c r="H459" s="39" t="n">
        <v>0.08</v>
      </c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50" t="n">
        <v>1577.95</v>
      </c>
      <c r="AE459" s="45" t="n">
        <v>20</v>
      </c>
      <c r="AF459" s="45" t="n">
        <v>20</v>
      </c>
      <c r="AG459" s="41"/>
      <c r="AH459" s="41"/>
      <c r="AI459" s="45" t="n">
        <v>20</v>
      </c>
      <c r="AJ459" s="41"/>
      <c r="AK459" s="41"/>
      <c r="AL459" s="45" t="n">
        <v>20</v>
      </c>
      <c r="AM459" s="50" t="n">
        <v>1577.95</v>
      </c>
      <c r="AN459" s="45" t="n">
        <v>20</v>
      </c>
      <c r="AO459" s="45" t="n">
        <v>40</v>
      </c>
      <c r="AP459" s="41"/>
      <c r="AQ459" s="41"/>
      <c r="AR459" s="45" t="n">
        <v>40</v>
      </c>
      <c r="AS459" s="41"/>
      <c r="AT459" s="41"/>
      <c r="AU459" s="45" t="n">
        <v>40</v>
      </c>
      <c r="AV459" s="50" t="n">
        <v>1577.95</v>
      </c>
      <c r="AW459" s="45" t="n">
        <v>20</v>
      </c>
      <c r="AX459" s="45" t="n">
        <v>60</v>
      </c>
      <c r="AY459" s="41"/>
      <c r="AZ459" s="41"/>
      <c r="BA459" s="45" t="n">
        <v>60</v>
      </c>
      <c r="BB459" s="41"/>
      <c r="BC459" s="41"/>
      <c r="BD459" s="45" t="n">
        <v>60</v>
      </c>
      <c r="BE459" s="50" t="n">
        <v>1577.95</v>
      </c>
      <c r="BF459" s="45" t="n">
        <v>20</v>
      </c>
      <c r="BG459" s="45" t="n">
        <v>80</v>
      </c>
      <c r="BH459" s="41"/>
      <c r="BI459" s="41"/>
      <c r="BJ459" s="45" t="n">
        <v>80</v>
      </c>
      <c r="BK459" s="41"/>
      <c r="BL459" s="41"/>
      <c r="BM459" s="45" t="n">
        <v>80</v>
      </c>
      <c r="BN459" s="50" t="n">
        <v>1577.95</v>
      </c>
      <c r="BO459" s="45" t="n">
        <v>20</v>
      </c>
      <c r="BP459" s="40" t="n">
        <v>100</v>
      </c>
      <c r="BQ459" s="41"/>
      <c r="BR459" s="41"/>
      <c r="BS459" s="40" t="n">
        <v>100</v>
      </c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0"/>
      <c r="CF459" s="41"/>
      <c r="CG459" s="41"/>
      <c r="CH459" s="40"/>
      <c r="CI459" s="41"/>
      <c r="CJ459" s="41"/>
      <c r="CK459" s="40"/>
      <c r="CL459" s="41"/>
      <c r="CM459" s="41"/>
      <c r="CN459" s="40"/>
      <c r="CO459" s="46"/>
      <c r="CP459" s="42"/>
      <c r="CQ459" s="47"/>
      <c r="CR459" s="51"/>
      <c r="CS459" s="48"/>
      <c r="CT459" s="47"/>
      <c r="CU459" s="51"/>
      <c r="CV459" s="48"/>
      <c r="CW459" s="47"/>
      <c r="CX459" s="52"/>
      <c r="CY459" s="42"/>
      <c r="CZ459" s="48"/>
      <c r="DA459" s="47"/>
      <c r="DB459" s="58"/>
      <c r="DC459" s="42"/>
      <c r="DD459" s="46"/>
      <c r="DE459" s="42"/>
      <c r="DF459" s="43"/>
    </row>
    <row r="460" customFormat="false" ht="8.45" hidden="false" customHeight="true" outlineLevel="0" collapsed="false">
      <c r="A460" s="1" t="s">
        <v>1017</v>
      </c>
      <c r="B460" s="37" t="n">
        <v>68</v>
      </c>
      <c r="C460" s="36" t="s">
        <v>1018</v>
      </c>
      <c r="D460" s="37" t="n">
        <v>22</v>
      </c>
      <c r="E460" s="36" t="s">
        <v>708</v>
      </c>
      <c r="F460" s="36" t="s">
        <v>461</v>
      </c>
      <c r="G460" s="40" t="n">
        <v>300</v>
      </c>
      <c r="H460" s="39" t="n">
        <v>0</v>
      </c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0" t="n">
        <v>300</v>
      </c>
      <c r="BR460" s="40" t="n">
        <v>100</v>
      </c>
      <c r="BS460" s="40" t="n">
        <v>100</v>
      </c>
      <c r="BT460" s="41"/>
      <c r="BU460" s="41"/>
      <c r="BV460" s="41"/>
      <c r="BW460" s="41"/>
      <c r="BX460" s="41"/>
      <c r="BY460" s="41"/>
      <c r="BZ460" s="41"/>
      <c r="CA460" s="41"/>
      <c r="CB460" s="41"/>
      <c r="CC460" s="26"/>
      <c r="CD460" s="28"/>
      <c r="CE460" s="28"/>
      <c r="CF460" s="18"/>
      <c r="CG460" s="18"/>
      <c r="CH460" s="28"/>
      <c r="CI460" s="18"/>
      <c r="CJ460" s="18"/>
      <c r="CK460" s="28"/>
      <c r="CL460" s="18"/>
      <c r="CM460" s="18"/>
      <c r="CN460" s="28"/>
      <c r="CO460" s="42"/>
      <c r="CP460" s="42"/>
      <c r="CQ460" s="43"/>
      <c r="CR460" s="44"/>
      <c r="CS460" s="44"/>
      <c r="CT460" s="43"/>
      <c r="CU460" s="44"/>
      <c r="CV460" s="44"/>
      <c r="CW460" s="43"/>
      <c r="CX460" s="42"/>
      <c r="CY460" s="42"/>
      <c r="CZ460" s="44"/>
      <c r="DA460" s="43"/>
      <c r="DB460" s="42"/>
      <c r="DC460" s="42"/>
      <c r="DD460" s="42"/>
      <c r="DE460" s="42"/>
      <c r="DF460" s="43"/>
    </row>
    <row r="461" customFormat="false" ht="8.45" hidden="false" customHeight="true" outlineLevel="0" collapsed="false">
      <c r="A461" s="1" t="s">
        <v>1019</v>
      </c>
      <c r="B461" s="54" t="n">
        <v>69</v>
      </c>
      <c r="C461" s="21" t="s">
        <v>1020</v>
      </c>
      <c r="D461" s="22" t="n">
        <v>447</v>
      </c>
      <c r="E461" s="21" t="s">
        <v>73</v>
      </c>
      <c r="F461" s="21" t="s">
        <v>461</v>
      </c>
      <c r="G461" s="26" t="n">
        <v>36107.81</v>
      </c>
      <c r="H461" s="24" t="n">
        <v>0.37</v>
      </c>
      <c r="I461" s="28" t="n">
        <v>316.54</v>
      </c>
      <c r="J461" s="24" t="n">
        <v>0.88</v>
      </c>
      <c r="K461" s="24" t="n">
        <v>0.88</v>
      </c>
      <c r="L461" s="28" t="n">
        <v>316.54</v>
      </c>
      <c r="M461" s="24" t="n">
        <v>0.88</v>
      </c>
      <c r="N461" s="24" t="n">
        <v>1.77</v>
      </c>
      <c r="O461" s="28" t="n">
        <v>316.54</v>
      </c>
      <c r="P461" s="24" t="n">
        <v>0.88</v>
      </c>
      <c r="Q461" s="24" t="n">
        <v>2.65</v>
      </c>
      <c r="R461" s="28" t="n">
        <v>316.54</v>
      </c>
      <c r="S461" s="24" t="n">
        <v>0.88</v>
      </c>
      <c r="T461" s="24" t="n">
        <v>3.53</v>
      </c>
      <c r="U461" s="28" t="n">
        <v>316.54</v>
      </c>
      <c r="V461" s="24" t="n">
        <v>0.88</v>
      </c>
      <c r="W461" s="24" t="n">
        <v>4.42</v>
      </c>
      <c r="X461" s="27" t="n">
        <v>4374.35</v>
      </c>
      <c r="Y461" s="25" t="n">
        <v>11.45</v>
      </c>
      <c r="Z461" s="25" t="n">
        <v>15.86</v>
      </c>
      <c r="AA461" s="28" t="n">
        <v>316.54</v>
      </c>
      <c r="AB461" s="24" t="n">
        <v>0.88</v>
      </c>
      <c r="AC461" s="25" t="n">
        <v>16.75</v>
      </c>
      <c r="AD461" s="28" t="n">
        <v>316.54</v>
      </c>
      <c r="AE461" s="24" t="n">
        <v>0.88</v>
      </c>
      <c r="AF461" s="25" t="n">
        <v>17.63</v>
      </c>
      <c r="AG461" s="28" t="n">
        <v>316.54</v>
      </c>
      <c r="AH461" s="24" t="n">
        <v>0.88</v>
      </c>
      <c r="AI461" s="25" t="n">
        <v>18.51</v>
      </c>
      <c r="AJ461" s="28" t="n">
        <v>316.54</v>
      </c>
      <c r="AK461" s="24" t="n">
        <v>0.88</v>
      </c>
      <c r="AL461" s="25" t="n">
        <v>19.4</v>
      </c>
      <c r="AM461" s="27" t="n">
        <v>5516.54</v>
      </c>
      <c r="AN461" s="25" t="n">
        <v>15.39</v>
      </c>
      <c r="AO461" s="25" t="n">
        <v>34.79</v>
      </c>
      <c r="AP461" s="28" t="n">
        <v>316.54</v>
      </c>
      <c r="AQ461" s="24" t="n">
        <v>0.88</v>
      </c>
      <c r="AR461" s="25" t="n">
        <v>35.68</v>
      </c>
      <c r="AS461" s="28" t="n">
        <v>316.54</v>
      </c>
      <c r="AT461" s="24" t="n">
        <v>0.88</v>
      </c>
      <c r="AU461" s="25" t="n">
        <v>36.56</v>
      </c>
      <c r="AV461" s="27" t="n">
        <v>2599.54</v>
      </c>
      <c r="AW461" s="24" t="n">
        <v>7.25</v>
      </c>
      <c r="AX461" s="25" t="n">
        <v>43.81</v>
      </c>
      <c r="AY461" s="27" t="n">
        <v>2599.54</v>
      </c>
      <c r="AZ461" s="24" t="n">
        <v>7.25</v>
      </c>
      <c r="BA461" s="25" t="n">
        <v>51.07</v>
      </c>
      <c r="BB461" s="27" t="n">
        <v>2599.54</v>
      </c>
      <c r="BC461" s="24" t="n">
        <v>7.25</v>
      </c>
      <c r="BD461" s="25" t="n">
        <v>58.32</v>
      </c>
      <c r="BE461" s="27" t="n">
        <v>2599.54</v>
      </c>
      <c r="BF461" s="24" t="n">
        <v>7.25</v>
      </c>
      <c r="BG461" s="25" t="n">
        <v>65.57</v>
      </c>
      <c r="BH461" s="27" t="n">
        <v>7799.54</v>
      </c>
      <c r="BI461" s="25" t="n">
        <v>21.76</v>
      </c>
      <c r="BJ461" s="25" t="n">
        <v>87.34</v>
      </c>
      <c r="BK461" s="27" t="n">
        <v>3252.04</v>
      </c>
      <c r="BL461" s="24" t="n">
        <v>9.07</v>
      </c>
      <c r="BM461" s="25" t="n">
        <v>96.41</v>
      </c>
      <c r="BN461" s="28" t="n">
        <v>316.54</v>
      </c>
      <c r="BO461" s="24" t="n">
        <v>0.88</v>
      </c>
      <c r="BP461" s="25" t="n">
        <v>97.3</v>
      </c>
      <c r="BQ461" s="28" t="n">
        <v>968.7</v>
      </c>
      <c r="BR461" s="24" t="n">
        <v>2.7</v>
      </c>
      <c r="BS461" s="28" t="n">
        <v>100</v>
      </c>
      <c r="BT461" s="18"/>
      <c r="BU461" s="18"/>
      <c r="BV461" s="18"/>
      <c r="BW461" s="18"/>
      <c r="BX461" s="18"/>
      <c r="BY461" s="18"/>
      <c r="BZ461" s="18"/>
      <c r="CA461" s="18"/>
      <c r="CB461" s="18"/>
      <c r="CC461" s="50"/>
      <c r="CD461" s="40"/>
      <c r="CE461" s="40"/>
      <c r="CF461" s="41"/>
      <c r="CG461" s="41"/>
      <c r="CH461" s="40"/>
      <c r="CI461" s="41"/>
      <c r="CJ461" s="41"/>
      <c r="CK461" s="40"/>
      <c r="CL461" s="41"/>
      <c r="CM461" s="41"/>
      <c r="CN461" s="40"/>
      <c r="CO461" s="42"/>
      <c r="CP461" s="42"/>
      <c r="CQ461" s="47"/>
      <c r="CR461" s="44"/>
      <c r="CS461" s="44"/>
      <c r="CT461" s="47"/>
      <c r="CU461" s="51"/>
      <c r="CV461" s="48"/>
      <c r="CW461" s="47"/>
      <c r="CX461" s="52"/>
      <c r="CY461" s="42"/>
      <c r="CZ461" s="47"/>
      <c r="DA461" s="43"/>
      <c r="DB461" s="42"/>
      <c r="DC461" s="42"/>
      <c r="DD461" s="42"/>
      <c r="DE461" s="42"/>
      <c r="DF461" s="43"/>
    </row>
    <row r="462" customFormat="false" ht="8.45" hidden="false" customHeight="true" outlineLevel="0" collapsed="false">
      <c r="A462" s="1" t="s">
        <v>1021</v>
      </c>
      <c r="B462" s="37" t="n">
        <v>70</v>
      </c>
      <c r="C462" s="36" t="s">
        <v>1022</v>
      </c>
      <c r="D462" s="37" t="n">
        <v>21</v>
      </c>
      <c r="E462" s="36" t="s">
        <v>931</v>
      </c>
      <c r="F462" s="36" t="s">
        <v>1008</v>
      </c>
      <c r="G462" s="50" t="n">
        <v>2532.12</v>
      </c>
      <c r="H462" s="39" t="n">
        <v>0.03</v>
      </c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50" t="n">
        <v>2532.12</v>
      </c>
      <c r="Y462" s="40" t="n">
        <v>100</v>
      </c>
      <c r="Z462" s="40" t="n">
        <v>100</v>
      </c>
      <c r="AA462" s="41"/>
      <c r="AB462" s="41"/>
      <c r="AC462" s="40" t="n">
        <v>100</v>
      </c>
      <c r="AD462" s="41"/>
      <c r="AE462" s="41"/>
      <c r="AF462" s="40" t="n">
        <v>100</v>
      </c>
      <c r="AG462" s="41"/>
      <c r="AH462" s="41"/>
      <c r="AI462" s="40" t="n">
        <v>100</v>
      </c>
      <c r="AJ462" s="41"/>
      <c r="AK462" s="41"/>
      <c r="AL462" s="40" t="n">
        <v>100</v>
      </c>
      <c r="AM462" s="41"/>
      <c r="AN462" s="41"/>
      <c r="AO462" s="40" t="n">
        <v>100</v>
      </c>
      <c r="AP462" s="41"/>
      <c r="AQ462" s="41"/>
      <c r="AR462" s="40" t="n">
        <v>100</v>
      </c>
      <c r="AS462" s="41"/>
      <c r="AT462" s="41"/>
      <c r="AU462" s="40" t="n">
        <v>100</v>
      </c>
      <c r="AV462" s="41"/>
      <c r="AW462" s="41"/>
      <c r="AX462" s="40" t="n">
        <v>100</v>
      </c>
      <c r="AY462" s="41"/>
      <c r="AZ462" s="41"/>
      <c r="BA462" s="40" t="n">
        <v>100</v>
      </c>
      <c r="BB462" s="41"/>
      <c r="BC462" s="41"/>
      <c r="BD462" s="40" t="n">
        <v>100</v>
      </c>
      <c r="BE462" s="41"/>
      <c r="BF462" s="41"/>
      <c r="BG462" s="40" t="n">
        <v>100</v>
      </c>
      <c r="BH462" s="41"/>
      <c r="BI462" s="41"/>
      <c r="BJ462" s="40" t="n">
        <v>100</v>
      </c>
      <c r="BK462" s="41"/>
      <c r="BL462" s="41"/>
      <c r="BM462" s="40" t="n">
        <v>100</v>
      </c>
      <c r="BN462" s="41"/>
      <c r="BO462" s="41"/>
      <c r="BP462" s="40" t="n">
        <v>100</v>
      </c>
      <c r="BQ462" s="41"/>
      <c r="BR462" s="41"/>
      <c r="BS462" s="40" t="n">
        <v>100</v>
      </c>
      <c r="BT462" s="41"/>
      <c r="BU462" s="41"/>
      <c r="BV462" s="41"/>
      <c r="BW462" s="41"/>
      <c r="BX462" s="41"/>
      <c r="BY462" s="41"/>
      <c r="BZ462" s="41"/>
      <c r="CA462" s="41"/>
      <c r="CB462" s="41"/>
      <c r="CC462" s="50"/>
      <c r="CD462" s="40"/>
      <c r="CE462" s="40"/>
      <c r="CF462" s="41"/>
      <c r="CG462" s="41"/>
      <c r="CH462" s="40"/>
      <c r="CI462" s="41"/>
      <c r="CJ462" s="41"/>
      <c r="CK462" s="40"/>
      <c r="CL462" s="41"/>
      <c r="CM462" s="41"/>
      <c r="CN462" s="40"/>
      <c r="CO462" s="42"/>
      <c r="CP462" s="42"/>
      <c r="CQ462" s="44"/>
      <c r="CR462" s="44"/>
      <c r="CS462" s="44"/>
      <c r="CT462" s="44"/>
      <c r="CU462" s="44"/>
      <c r="CV462" s="44"/>
      <c r="CW462" s="44"/>
      <c r="CX462" s="52"/>
      <c r="CY462" s="42"/>
      <c r="CZ462" s="43"/>
      <c r="DA462" s="43"/>
      <c r="DB462" s="42"/>
      <c r="DC462" s="42"/>
      <c r="DD462" s="42"/>
      <c r="DE462" s="42"/>
      <c r="DF462" s="43"/>
    </row>
    <row r="463" customFormat="false" ht="8.45" hidden="false" customHeight="true" outlineLevel="0" collapsed="false">
      <c r="A463" s="1" t="s">
        <v>1023</v>
      </c>
      <c r="B463" s="37" t="n">
        <v>71</v>
      </c>
      <c r="C463" s="36" t="s">
        <v>1024</v>
      </c>
      <c r="D463" s="55" t="n">
        <v>170</v>
      </c>
      <c r="E463" s="36" t="s">
        <v>283</v>
      </c>
      <c r="F463" s="36" t="s">
        <v>461</v>
      </c>
      <c r="G463" s="38" t="n">
        <v>15000</v>
      </c>
      <c r="H463" s="39" t="n">
        <v>0.15</v>
      </c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50" t="n">
        <v>2283</v>
      </c>
      <c r="AW463" s="45" t="n">
        <v>15.22</v>
      </c>
      <c r="AX463" s="45" t="n">
        <v>15.22</v>
      </c>
      <c r="AY463" s="50" t="n">
        <v>2283</v>
      </c>
      <c r="AZ463" s="45" t="n">
        <v>15.22</v>
      </c>
      <c r="BA463" s="45" t="n">
        <v>30.44</v>
      </c>
      <c r="BB463" s="50" t="n">
        <v>2283</v>
      </c>
      <c r="BC463" s="45" t="n">
        <v>15.22</v>
      </c>
      <c r="BD463" s="45" t="n">
        <v>45.66</v>
      </c>
      <c r="BE463" s="50" t="n">
        <v>2283</v>
      </c>
      <c r="BF463" s="45" t="n">
        <v>15.22</v>
      </c>
      <c r="BG463" s="45" t="n">
        <v>60.88</v>
      </c>
      <c r="BH463" s="50" t="n">
        <v>2283</v>
      </c>
      <c r="BI463" s="45" t="n">
        <v>15.22</v>
      </c>
      <c r="BJ463" s="45" t="n">
        <v>76.1</v>
      </c>
      <c r="BK463" s="50" t="n">
        <v>2935.5</v>
      </c>
      <c r="BL463" s="45" t="n">
        <v>19.57</v>
      </c>
      <c r="BM463" s="45" t="n">
        <v>95.67</v>
      </c>
      <c r="BN463" s="41"/>
      <c r="BO463" s="41"/>
      <c r="BP463" s="45" t="n">
        <v>95.67</v>
      </c>
      <c r="BQ463" s="40" t="n">
        <v>649.5</v>
      </c>
      <c r="BR463" s="39" t="n">
        <v>4.33</v>
      </c>
      <c r="BS463" s="40" t="n">
        <v>100</v>
      </c>
      <c r="BT463" s="41"/>
      <c r="BU463" s="41"/>
      <c r="BV463" s="41"/>
      <c r="BW463" s="41"/>
      <c r="BX463" s="41"/>
      <c r="BY463" s="41"/>
      <c r="BZ463" s="41"/>
      <c r="CA463" s="41"/>
      <c r="CB463" s="41"/>
      <c r="CC463" s="40"/>
      <c r="CD463" s="40"/>
      <c r="CE463" s="40"/>
      <c r="CF463" s="41"/>
      <c r="CG463" s="41"/>
      <c r="CH463" s="40"/>
      <c r="CI463" s="41"/>
      <c r="CJ463" s="41"/>
      <c r="CK463" s="40"/>
      <c r="CL463" s="41"/>
      <c r="CM463" s="41"/>
      <c r="CN463" s="40"/>
      <c r="CO463" s="42"/>
      <c r="CP463" s="42"/>
      <c r="CQ463" s="47"/>
      <c r="CR463" s="44"/>
      <c r="CS463" s="44"/>
      <c r="CT463" s="47"/>
      <c r="CU463" s="44"/>
      <c r="CV463" s="44"/>
      <c r="CW463" s="47"/>
      <c r="CX463" s="62"/>
      <c r="CY463" s="42"/>
      <c r="CZ463" s="47"/>
      <c r="DA463" s="47"/>
      <c r="DB463" s="62"/>
      <c r="DC463" s="42"/>
      <c r="DD463" s="58"/>
      <c r="DE463" s="42"/>
      <c r="DF463" s="43"/>
    </row>
    <row r="464" customFormat="false" ht="8.45" hidden="false" customHeight="true" outlineLevel="0" collapsed="false">
      <c r="A464" s="1" t="s">
        <v>1025</v>
      </c>
      <c r="B464" s="37" t="n">
        <v>72</v>
      </c>
      <c r="C464" s="36" t="s">
        <v>1026</v>
      </c>
      <c r="D464" s="37" t="n">
        <v>21</v>
      </c>
      <c r="E464" s="36" t="s">
        <v>931</v>
      </c>
      <c r="F464" s="36" t="s">
        <v>1008</v>
      </c>
      <c r="G464" s="50" t="n">
        <v>1525.69</v>
      </c>
      <c r="H464" s="39" t="n">
        <v>0.02</v>
      </c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50" t="n">
        <v>1525.69</v>
      </c>
      <c r="Y464" s="40" t="n">
        <v>100</v>
      </c>
      <c r="Z464" s="40" t="n">
        <v>100</v>
      </c>
      <c r="AA464" s="41"/>
      <c r="AB464" s="41"/>
      <c r="AC464" s="40" t="n">
        <v>100</v>
      </c>
      <c r="AD464" s="41"/>
      <c r="AE464" s="41"/>
      <c r="AF464" s="40" t="n">
        <v>100</v>
      </c>
      <c r="AG464" s="41"/>
      <c r="AH464" s="41"/>
      <c r="AI464" s="40" t="n">
        <v>100</v>
      </c>
      <c r="AJ464" s="41"/>
      <c r="AK464" s="41"/>
      <c r="AL464" s="40" t="n">
        <v>100</v>
      </c>
      <c r="AM464" s="41"/>
      <c r="AN464" s="41"/>
      <c r="AO464" s="40" t="n">
        <v>100</v>
      </c>
      <c r="AP464" s="41"/>
      <c r="AQ464" s="41"/>
      <c r="AR464" s="40" t="n">
        <v>100</v>
      </c>
      <c r="AS464" s="41"/>
      <c r="AT464" s="41"/>
      <c r="AU464" s="40" t="n">
        <v>100</v>
      </c>
      <c r="AV464" s="41"/>
      <c r="AW464" s="41"/>
      <c r="AX464" s="40" t="n">
        <v>100</v>
      </c>
      <c r="AY464" s="41"/>
      <c r="AZ464" s="41"/>
      <c r="BA464" s="40" t="n">
        <v>100</v>
      </c>
      <c r="BB464" s="41"/>
      <c r="BC464" s="41"/>
      <c r="BD464" s="40" t="n">
        <v>100</v>
      </c>
      <c r="BE464" s="41"/>
      <c r="BF464" s="41"/>
      <c r="BG464" s="40" t="n">
        <v>100</v>
      </c>
      <c r="BH464" s="41"/>
      <c r="BI464" s="41"/>
      <c r="BJ464" s="40" t="n">
        <v>100</v>
      </c>
      <c r="BK464" s="41"/>
      <c r="BL464" s="41"/>
      <c r="BM464" s="40" t="n">
        <v>100</v>
      </c>
      <c r="BN464" s="41"/>
      <c r="BO464" s="41"/>
      <c r="BP464" s="40" t="n">
        <v>100</v>
      </c>
      <c r="BQ464" s="41"/>
      <c r="BR464" s="41"/>
      <c r="BS464" s="40" t="n">
        <v>100</v>
      </c>
      <c r="BT464" s="41"/>
      <c r="BU464" s="41"/>
      <c r="BV464" s="41"/>
      <c r="BW464" s="41"/>
      <c r="BX464" s="41"/>
      <c r="BY464" s="41"/>
      <c r="BZ464" s="41"/>
      <c r="CA464" s="41"/>
      <c r="CB464" s="41"/>
      <c r="CC464" s="38"/>
      <c r="CD464" s="40"/>
      <c r="CE464" s="40"/>
      <c r="CF464" s="41"/>
      <c r="CG464" s="41"/>
      <c r="CH464" s="40"/>
      <c r="CI464" s="41"/>
      <c r="CJ464" s="41"/>
      <c r="CK464" s="40"/>
      <c r="CL464" s="41"/>
      <c r="CM464" s="41"/>
      <c r="CN464" s="40"/>
      <c r="CO464" s="58"/>
      <c r="CP464" s="42"/>
      <c r="CQ464" s="47"/>
      <c r="CR464" s="63"/>
      <c r="CS464" s="47"/>
      <c r="CT464" s="43"/>
      <c r="CU464" s="44"/>
      <c r="CV464" s="44"/>
      <c r="CW464" s="43"/>
      <c r="CX464" s="42"/>
      <c r="CY464" s="42"/>
      <c r="CZ464" s="44"/>
      <c r="DA464" s="43"/>
      <c r="DB464" s="42"/>
      <c r="DC464" s="42"/>
      <c r="DD464" s="42"/>
      <c r="DE464" s="42"/>
      <c r="DF464" s="43"/>
    </row>
    <row r="465" customFormat="false" ht="8.45" hidden="false" customHeight="true" outlineLevel="0" collapsed="false">
      <c r="A465" s="1" t="s">
        <v>1027</v>
      </c>
      <c r="B465" s="37" t="n">
        <v>73</v>
      </c>
      <c r="C465" s="36" t="s">
        <v>1028</v>
      </c>
      <c r="D465" s="55" t="n">
        <v>171</v>
      </c>
      <c r="E465" s="36" t="s">
        <v>473</v>
      </c>
      <c r="F465" s="36" t="s">
        <v>277</v>
      </c>
      <c r="G465" s="50" t="n">
        <v>3500</v>
      </c>
      <c r="H465" s="39" t="n">
        <v>0.04</v>
      </c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50" t="n">
        <v>1750</v>
      </c>
      <c r="AN465" s="45" t="n">
        <v>50</v>
      </c>
      <c r="AO465" s="45" t="n">
        <v>50</v>
      </c>
      <c r="AP465" s="41"/>
      <c r="AQ465" s="41"/>
      <c r="AR465" s="45" t="n">
        <v>50</v>
      </c>
      <c r="AS465" s="41"/>
      <c r="AT465" s="41"/>
      <c r="AU465" s="45" t="n">
        <v>50</v>
      </c>
      <c r="AV465" s="41"/>
      <c r="AW465" s="41"/>
      <c r="AX465" s="45" t="n">
        <v>50</v>
      </c>
      <c r="AY465" s="41"/>
      <c r="AZ465" s="41"/>
      <c r="BA465" s="45" t="n">
        <v>50</v>
      </c>
      <c r="BB465" s="41"/>
      <c r="BC465" s="41"/>
      <c r="BD465" s="45" t="n">
        <v>50</v>
      </c>
      <c r="BE465" s="41"/>
      <c r="BF465" s="41"/>
      <c r="BG465" s="45" t="n">
        <v>50</v>
      </c>
      <c r="BH465" s="50" t="n">
        <v>1750</v>
      </c>
      <c r="BI465" s="45" t="n">
        <v>50</v>
      </c>
      <c r="BJ465" s="40" t="n">
        <v>100</v>
      </c>
      <c r="BK465" s="41"/>
      <c r="BL465" s="41"/>
      <c r="BM465" s="40" t="n">
        <v>100</v>
      </c>
      <c r="BN465" s="41"/>
      <c r="BO465" s="41"/>
      <c r="BP465" s="40" t="n">
        <v>100</v>
      </c>
      <c r="BQ465" s="41"/>
      <c r="BR465" s="41"/>
      <c r="BS465" s="40" t="n">
        <v>100</v>
      </c>
      <c r="BT465" s="41"/>
      <c r="BU465" s="41"/>
      <c r="BV465" s="41"/>
      <c r="BW465" s="41"/>
      <c r="BX465" s="41"/>
      <c r="BY465" s="41"/>
      <c r="BZ465" s="41"/>
      <c r="CA465" s="41"/>
      <c r="CB465" s="41"/>
      <c r="CC465" s="40"/>
      <c r="CD465" s="40"/>
      <c r="CE465" s="40"/>
      <c r="CF465" s="41"/>
      <c r="CG465" s="41"/>
      <c r="CH465" s="40"/>
      <c r="CI465" s="41"/>
      <c r="CJ465" s="41"/>
      <c r="CK465" s="40"/>
      <c r="CL465" s="41"/>
      <c r="CM465" s="41"/>
      <c r="CN465" s="40"/>
      <c r="CO465" s="58"/>
      <c r="CP465" s="42"/>
      <c r="CQ465" s="47"/>
      <c r="CR465" s="63"/>
      <c r="CS465" s="47"/>
      <c r="CT465" s="43"/>
      <c r="CU465" s="44"/>
      <c r="CV465" s="44"/>
      <c r="CW465" s="43"/>
      <c r="CX465" s="42"/>
      <c r="CY465" s="42"/>
      <c r="CZ465" s="44"/>
      <c r="DA465" s="43"/>
      <c r="DB465" s="42"/>
      <c r="DC465" s="42"/>
      <c r="DD465" s="42"/>
      <c r="DE465" s="42"/>
      <c r="DF465" s="43"/>
    </row>
    <row r="466" customFormat="false" ht="8.45" hidden="false" customHeight="true" outlineLevel="0" collapsed="false">
      <c r="A466" s="1" t="s">
        <v>1029</v>
      </c>
      <c r="B466" s="37" t="n">
        <v>74</v>
      </c>
      <c r="C466" s="36" t="s">
        <v>1030</v>
      </c>
      <c r="D466" s="55" t="n">
        <v>447</v>
      </c>
      <c r="E466" s="36" t="s">
        <v>73</v>
      </c>
      <c r="F466" s="36" t="s">
        <v>461</v>
      </c>
      <c r="G466" s="50" t="n">
        <v>6650</v>
      </c>
      <c r="H466" s="39" t="n">
        <v>0.07</v>
      </c>
      <c r="I466" s="40" t="n">
        <v>316.54</v>
      </c>
      <c r="J466" s="39" t="n">
        <v>4.76</v>
      </c>
      <c r="K466" s="39" t="n">
        <v>4.76</v>
      </c>
      <c r="L466" s="40" t="n">
        <v>316.54</v>
      </c>
      <c r="M466" s="39" t="n">
        <v>4.76</v>
      </c>
      <c r="N466" s="39" t="n">
        <v>9.52</v>
      </c>
      <c r="O466" s="40" t="n">
        <v>316.54</v>
      </c>
      <c r="P466" s="39" t="n">
        <v>4.76</v>
      </c>
      <c r="Q466" s="45" t="n">
        <v>14.28</v>
      </c>
      <c r="R466" s="40" t="n">
        <v>316.54</v>
      </c>
      <c r="S466" s="39" t="n">
        <v>4.76</v>
      </c>
      <c r="T466" s="45" t="n">
        <v>19.04</v>
      </c>
      <c r="U466" s="40" t="n">
        <v>316.54</v>
      </c>
      <c r="V466" s="39" t="n">
        <v>4.76</v>
      </c>
      <c r="W466" s="45" t="n">
        <v>23.8</v>
      </c>
      <c r="X466" s="40" t="n">
        <v>316.54</v>
      </c>
      <c r="Y466" s="39" t="n">
        <v>4.76</v>
      </c>
      <c r="Z466" s="45" t="n">
        <v>28.56</v>
      </c>
      <c r="AA466" s="40" t="n">
        <v>316.54</v>
      </c>
      <c r="AB466" s="39" t="n">
        <v>4.76</v>
      </c>
      <c r="AC466" s="45" t="n">
        <v>33.32</v>
      </c>
      <c r="AD466" s="40" t="n">
        <v>316.54</v>
      </c>
      <c r="AE466" s="39" t="n">
        <v>4.76</v>
      </c>
      <c r="AF466" s="45" t="n">
        <v>38.08</v>
      </c>
      <c r="AG466" s="40" t="n">
        <v>316.54</v>
      </c>
      <c r="AH466" s="39" t="n">
        <v>4.76</v>
      </c>
      <c r="AI466" s="45" t="n">
        <v>42.84</v>
      </c>
      <c r="AJ466" s="40" t="n">
        <v>316.54</v>
      </c>
      <c r="AK466" s="39" t="n">
        <v>4.76</v>
      </c>
      <c r="AL466" s="45" t="n">
        <v>47.6</v>
      </c>
      <c r="AM466" s="40" t="n">
        <v>316.54</v>
      </c>
      <c r="AN466" s="39" t="n">
        <v>4.76</v>
      </c>
      <c r="AO466" s="45" t="n">
        <v>52.36</v>
      </c>
      <c r="AP466" s="40" t="n">
        <v>316.54</v>
      </c>
      <c r="AQ466" s="39" t="n">
        <v>4.76</v>
      </c>
      <c r="AR466" s="45" t="n">
        <v>57.12</v>
      </c>
      <c r="AS466" s="40" t="n">
        <v>316.54</v>
      </c>
      <c r="AT466" s="39" t="n">
        <v>4.76</v>
      </c>
      <c r="AU466" s="45" t="n">
        <v>61.88</v>
      </c>
      <c r="AV466" s="40" t="n">
        <v>316.54</v>
      </c>
      <c r="AW466" s="39" t="n">
        <v>4.76</v>
      </c>
      <c r="AX466" s="45" t="n">
        <v>66.64</v>
      </c>
      <c r="AY466" s="40" t="n">
        <v>316.54</v>
      </c>
      <c r="AZ466" s="39" t="n">
        <v>4.76</v>
      </c>
      <c r="BA466" s="45" t="n">
        <v>71.4</v>
      </c>
      <c r="BB466" s="40" t="n">
        <v>316.54</v>
      </c>
      <c r="BC466" s="39" t="n">
        <v>4.76</v>
      </c>
      <c r="BD466" s="45" t="n">
        <v>76.16</v>
      </c>
      <c r="BE466" s="40" t="n">
        <v>316.54</v>
      </c>
      <c r="BF466" s="39" t="n">
        <v>4.76</v>
      </c>
      <c r="BG466" s="45" t="n">
        <v>80.92</v>
      </c>
      <c r="BH466" s="40" t="n">
        <v>316.54</v>
      </c>
      <c r="BI466" s="39" t="n">
        <v>4.76</v>
      </c>
      <c r="BJ466" s="45" t="n">
        <v>85.68</v>
      </c>
      <c r="BK466" s="40" t="n">
        <v>316.54</v>
      </c>
      <c r="BL466" s="39" t="n">
        <v>4.76</v>
      </c>
      <c r="BM466" s="45" t="n">
        <v>90.44</v>
      </c>
      <c r="BN466" s="40" t="n">
        <v>316.54</v>
      </c>
      <c r="BO466" s="39" t="n">
        <v>4.76</v>
      </c>
      <c r="BP466" s="45" t="n">
        <v>95.2</v>
      </c>
      <c r="BQ466" s="40" t="n">
        <v>319.2</v>
      </c>
      <c r="BR466" s="39" t="n">
        <v>4.8</v>
      </c>
      <c r="BS466" s="40" t="n">
        <v>100</v>
      </c>
      <c r="BT466" s="41"/>
      <c r="BU466" s="41"/>
      <c r="BV466" s="41"/>
      <c r="BW466" s="41"/>
      <c r="BX466" s="41"/>
      <c r="BY466" s="41"/>
      <c r="BZ466" s="41"/>
      <c r="CA466" s="41"/>
      <c r="CB466" s="41"/>
      <c r="CC466" s="26"/>
      <c r="CD466" s="28"/>
      <c r="CE466" s="28"/>
      <c r="CF466" s="18"/>
      <c r="CG466" s="18"/>
      <c r="CH466" s="28"/>
      <c r="CI466" s="18"/>
      <c r="CJ466" s="18"/>
      <c r="CK466" s="28"/>
      <c r="CL466" s="18"/>
      <c r="CM466" s="18"/>
      <c r="CN466" s="28"/>
      <c r="CO466" s="42"/>
      <c r="CP466" s="42"/>
      <c r="CQ466" s="47"/>
      <c r="CR466" s="51"/>
      <c r="CS466" s="47"/>
      <c r="CT466" s="47"/>
      <c r="CU466" s="51"/>
      <c r="CV466" s="47"/>
      <c r="CW466" s="47"/>
      <c r="CX466" s="52"/>
      <c r="CY466" s="42"/>
      <c r="CZ466" s="47"/>
      <c r="DA466" s="43"/>
      <c r="DB466" s="42"/>
      <c r="DC466" s="42"/>
      <c r="DD466" s="42"/>
      <c r="DE466" s="42"/>
      <c r="DF466" s="43"/>
    </row>
    <row r="467" customFormat="false" ht="8.45" hidden="false" customHeight="true" outlineLevel="0" collapsed="false">
      <c r="A467" s="1" t="s">
        <v>1031</v>
      </c>
      <c r="B467" s="37" t="n">
        <v>75</v>
      </c>
      <c r="C467" s="36" t="s">
        <v>1032</v>
      </c>
      <c r="D467" s="55" t="n">
        <v>171</v>
      </c>
      <c r="E467" s="36" t="s">
        <v>473</v>
      </c>
      <c r="F467" s="36" t="s">
        <v>277</v>
      </c>
      <c r="G467" s="50" t="n">
        <v>6900</v>
      </c>
      <c r="H467" s="39" t="n">
        <v>0.07</v>
      </c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50" t="n">
        <v>3450</v>
      </c>
      <c r="AN467" s="45" t="n">
        <v>50</v>
      </c>
      <c r="AO467" s="45" t="n">
        <v>50</v>
      </c>
      <c r="AP467" s="41"/>
      <c r="AQ467" s="41"/>
      <c r="AR467" s="45" t="n">
        <v>50</v>
      </c>
      <c r="AS467" s="41"/>
      <c r="AT467" s="41"/>
      <c r="AU467" s="45" t="n">
        <v>50</v>
      </c>
      <c r="AV467" s="41"/>
      <c r="AW467" s="41"/>
      <c r="AX467" s="45" t="n">
        <v>50</v>
      </c>
      <c r="AY467" s="41"/>
      <c r="AZ467" s="41"/>
      <c r="BA467" s="45" t="n">
        <v>50</v>
      </c>
      <c r="BB467" s="41"/>
      <c r="BC467" s="41"/>
      <c r="BD467" s="45" t="n">
        <v>50</v>
      </c>
      <c r="BE467" s="41"/>
      <c r="BF467" s="41"/>
      <c r="BG467" s="45" t="n">
        <v>50</v>
      </c>
      <c r="BH467" s="50" t="n">
        <v>3450</v>
      </c>
      <c r="BI467" s="45" t="n">
        <v>50</v>
      </c>
      <c r="BJ467" s="40" t="n">
        <v>100</v>
      </c>
      <c r="BK467" s="41"/>
      <c r="BL467" s="41"/>
      <c r="BM467" s="40" t="n">
        <v>100</v>
      </c>
      <c r="BN467" s="41"/>
      <c r="BO467" s="41"/>
      <c r="BP467" s="40" t="n">
        <v>100</v>
      </c>
      <c r="BQ467" s="41"/>
      <c r="BR467" s="41"/>
      <c r="BS467" s="40" t="n">
        <v>100</v>
      </c>
      <c r="BT467" s="41"/>
      <c r="BU467" s="41"/>
      <c r="BV467" s="41"/>
      <c r="BW467" s="41"/>
      <c r="BX467" s="41"/>
      <c r="BY467" s="41"/>
      <c r="BZ467" s="41"/>
      <c r="CA467" s="41"/>
      <c r="CB467" s="41"/>
      <c r="CC467" s="38"/>
      <c r="CD467" s="40"/>
      <c r="CE467" s="40"/>
      <c r="CF467" s="41"/>
      <c r="CG467" s="41"/>
      <c r="CH467" s="40"/>
      <c r="CI467" s="41"/>
      <c r="CJ467" s="41"/>
      <c r="CK467" s="40"/>
      <c r="CL467" s="41"/>
      <c r="CM467" s="41"/>
      <c r="CN467" s="40"/>
      <c r="CO467" s="42"/>
      <c r="CP467" s="42"/>
      <c r="CQ467" s="43"/>
      <c r="CR467" s="44"/>
      <c r="CS467" s="44"/>
      <c r="CT467" s="43"/>
      <c r="CU467" s="44"/>
      <c r="CV467" s="44"/>
      <c r="CW467" s="43"/>
      <c r="CX467" s="42"/>
      <c r="CY467" s="42"/>
      <c r="CZ467" s="44"/>
      <c r="DA467" s="43"/>
      <c r="DB467" s="42"/>
      <c r="DC467" s="42"/>
      <c r="DD467" s="42"/>
      <c r="DE467" s="42"/>
      <c r="DF467" s="43"/>
    </row>
    <row r="468" customFormat="false" ht="8.45" hidden="false" customHeight="true" outlineLevel="0" collapsed="false">
      <c r="A468" s="1" t="s">
        <v>141</v>
      </c>
      <c r="B468" s="54" t="n">
        <v>76</v>
      </c>
      <c r="C468" s="21" t="s">
        <v>1033</v>
      </c>
      <c r="D468" s="22" t="n">
        <v>447</v>
      </c>
      <c r="E468" s="21" t="s">
        <v>73</v>
      </c>
      <c r="F468" s="21" t="s">
        <v>461</v>
      </c>
      <c r="G468" s="23" t="n">
        <v>286710.3</v>
      </c>
      <c r="H468" s="24" t="n">
        <v>2.92</v>
      </c>
      <c r="I468" s="26" t="n">
        <v>10482.7</v>
      </c>
      <c r="J468" s="24" t="n">
        <v>3.66</v>
      </c>
      <c r="K468" s="24" t="n">
        <v>3.66</v>
      </c>
      <c r="L468" s="26" t="n">
        <v>23482.7</v>
      </c>
      <c r="M468" s="24" t="n">
        <v>8.19</v>
      </c>
      <c r="N468" s="25" t="n">
        <v>11.85</v>
      </c>
      <c r="O468" s="26" t="n">
        <v>10482.7</v>
      </c>
      <c r="P468" s="24" t="n">
        <v>3.66</v>
      </c>
      <c r="Q468" s="25" t="n">
        <v>15.5</v>
      </c>
      <c r="R468" s="26" t="n">
        <v>10482.7</v>
      </c>
      <c r="S468" s="24" t="n">
        <v>3.66</v>
      </c>
      <c r="T468" s="25" t="n">
        <v>19.16</v>
      </c>
      <c r="U468" s="26" t="n">
        <v>10482.7</v>
      </c>
      <c r="V468" s="24" t="n">
        <v>3.66</v>
      </c>
      <c r="W468" s="25" t="n">
        <v>22.82</v>
      </c>
      <c r="X468" s="26" t="n">
        <v>10482.7</v>
      </c>
      <c r="Y468" s="24" t="n">
        <v>3.66</v>
      </c>
      <c r="Z468" s="25" t="n">
        <v>26.47</v>
      </c>
      <c r="AA468" s="26" t="n">
        <v>10482.7</v>
      </c>
      <c r="AB468" s="24" t="n">
        <v>3.66</v>
      </c>
      <c r="AC468" s="25" t="n">
        <v>30.13</v>
      </c>
      <c r="AD468" s="26" t="n">
        <v>10482.7</v>
      </c>
      <c r="AE468" s="24" t="n">
        <v>3.66</v>
      </c>
      <c r="AF468" s="25" t="n">
        <v>33.78</v>
      </c>
      <c r="AG468" s="26" t="n">
        <v>10482.7</v>
      </c>
      <c r="AH468" s="24" t="n">
        <v>3.66</v>
      </c>
      <c r="AI468" s="25" t="n">
        <v>37.44</v>
      </c>
      <c r="AJ468" s="26" t="n">
        <v>10482.7</v>
      </c>
      <c r="AK468" s="24" t="n">
        <v>3.66</v>
      </c>
      <c r="AL468" s="25" t="n">
        <v>41.1</v>
      </c>
      <c r="AM468" s="26" t="n">
        <v>12915.49</v>
      </c>
      <c r="AN468" s="24" t="n">
        <v>4.5</v>
      </c>
      <c r="AO468" s="25" t="n">
        <v>45.6</v>
      </c>
      <c r="AP468" s="26" t="n">
        <v>13027.74</v>
      </c>
      <c r="AQ468" s="24" t="n">
        <v>4.54</v>
      </c>
      <c r="AR468" s="25" t="n">
        <v>50.14</v>
      </c>
      <c r="AS468" s="26" t="n">
        <v>12805.86</v>
      </c>
      <c r="AT468" s="24" t="n">
        <v>4.47</v>
      </c>
      <c r="AU468" s="25" t="n">
        <v>54.61</v>
      </c>
      <c r="AV468" s="26" t="n">
        <v>12805.86</v>
      </c>
      <c r="AW468" s="24" t="n">
        <v>4.47</v>
      </c>
      <c r="AX468" s="25" t="n">
        <v>59.08</v>
      </c>
      <c r="AY468" s="26" t="n">
        <v>12805.86</v>
      </c>
      <c r="AZ468" s="24" t="n">
        <v>4.47</v>
      </c>
      <c r="BA468" s="25" t="n">
        <v>63.54</v>
      </c>
      <c r="BB468" s="26" t="n">
        <v>12693.62</v>
      </c>
      <c r="BC468" s="24" t="n">
        <v>4.43</v>
      </c>
      <c r="BD468" s="25" t="n">
        <v>67.97</v>
      </c>
      <c r="BE468" s="26" t="n">
        <v>12915.49</v>
      </c>
      <c r="BF468" s="24" t="n">
        <v>4.5</v>
      </c>
      <c r="BG468" s="25" t="n">
        <v>72.48</v>
      </c>
      <c r="BH468" s="26" t="n">
        <v>12805.86</v>
      </c>
      <c r="BI468" s="24" t="n">
        <v>4.47</v>
      </c>
      <c r="BJ468" s="25" t="n">
        <v>76.94</v>
      </c>
      <c r="BK468" s="26" t="n">
        <v>12693.62</v>
      </c>
      <c r="BL468" s="24" t="n">
        <v>4.43</v>
      </c>
      <c r="BM468" s="25" t="n">
        <v>81.37</v>
      </c>
      <c r="BN468" s="26" t="n">
        <v>34410.32</v>
      </c>
      <c r="BO468" s="25" t="n">
        <v>12</v>
      </c>
      <c r="BP468" s="25" t="n">
        <v>93.37</v>
      </c>
      <c r="BQ468" s="26" t="n">
        <v>19003.58</v>
      </c>
      <c r="BR468" s="24" t="n">
        <v>6.63</v>
      </c>
      <c r="BS468" s="28" t="n">
        <v>100</v>
      </c>
      <c r="BT468" s="18"/>
      <c r="BU468" s="18"/>
      <c r="BV468" s="18"/>
      <c r="BW468" s="18"/>
      <c r="BX468" s="18"/>
      <c r="BY468" s="18"/>
      <c r="BZ468" s="18"/>
      <c r="CA468" s="18"/>
      <c r="CB468" s="18"/>
      <c r="CC468" s="50"/>
      <c r="CD468" s="40"/>
      <c r="CE468" s="40"/>
      <c r="CF468" s="41"/>
      <c r="CG468" s="41"/>
      <c r="CH468" s="40"/>
      <c r="CI468" s="41"/>
      <c r="CJ468" s="41"/>
      <c r="CK468" s="40"/>
      <c r="CL468" s="41"/>
      <c r="CM468" s="41"/>
      <c r="CN468" s="40"/>
      <c r="CO468" s="42"/>
      <c r="CP468" s="42"/>
      <c r="CQ468" s="44"/>
      <c r="CR468" s="44"/>
      <c r="CS468" s="44"/>
      <c r="CT468" s="44"/>
      <c r="CU468" s="44"/>
      <c r="CV468" s="44"/>
      <c r="CW468" s="44"/>
      <c r="CX468" s="42"/>
      <c r="CY468" s="42"/>
      <c r="CZ468" s="44"/>
      <c r="DA468" s="44"/>
      <c r="DB468" s="62"/>
      <c r="DC468" s="42"/>
      <c r="DD468" s="49"/>
      <c r="DE468" s="42"/>
      <c r="DF468" s="43"/>
    </row>
    <row r="469" customFormat="false" ht="8.45" hidden="false" customHeight="true" outlineLevel="0" collapsed="false">
      <c r="A469" s="1" t="s">
        <v>1034</v>
      </c>
      <c r="B469" s="54" t="n">
        <v>77</v>
      </c>
      <c r="C469" s="21" t="s">
        <v>1035</v>
      </c>
      <c r="D469" s="22" t="n">
        <v>447</v>
      </c>
      <c r="E469" s="21" t="s">
        <v>73</v>
      </c>
      <c r="F469" s="21" t="s">
        <v>461</v>
      </c>
      <c r="G469" s="23" t="n">
        <v>206019.58</v>
      </c>
      <c r="H469" s="24" t="n">
        <v>2.1</v>
      </c>
      <c r="I469" s="27" t="n">
        <v>9806.53</v>
      </c>
      <c r="J469" s="24" t="n">
        <v>4.76</v>
      </c>
      <c r="K469" s="24" t="n">
        <v>4.76</v>
      </c>
      <c r="L469" s="27" t="n">
        <v>9806.53</v>
      </c>
      <c r="M469" s="24" t="n">
        <v>4.76</v>
      </c>
      <c r="N469" s="24" t="n">
        <v>9.52</v>
      </c>
      <c r="O469" s="27" t="n">
        <v>9806.53</v>
      </c>
      <c r="P469" s="24" t="n">
        <v>4.76</v>
      </c>
      <c r="Q469" s="25" t="n">
        <v>14.28</v>
      </c>
      <c r="R469" s="27" t="n">
        <v>9806.53</v>
      </c>
      <c r="S469" s="24" t="n">
        <v>4.76</v>
      </c>
      <c r="T469" s="25" t="n">
        <v>19.04</v>
      </c>
      <c r="U469" s="27" t="n">
        <v>9806.53</v>
      </c>
      <c r="V469" s="24" t="n">
        <v>4.76</v>
      </c>
      <c r="W469" s="25" t="n">
        <v>23.8</v>
      </c>
      <c r="X469" s="27" t="n">
        <v>9806.53</v>
      </c>
      <c r="Y469" s="24" t="n">
        <v>4.76</v>
      </c>
      <c r="Z469" s="25" t="n">
        <v>28.56</v>
      </c>
      <c r="AA469" s="27" t="n">
        <v>9806.53</v>
      </c>
      <c r="AB469" s="24" t="n">
        <v>4.76</v>
      </c>
      <c r="AC469" s="25" t="n">
        <v>33.32</v>
      </c>
      <c r="AD469" s="27" t="n">
        <v>9806.53</v>
      </c>
      <c r="AE469" s="24" t="n">
        <v>4.76</v>
      </c>
      <c r="AF469" s="25" t="n">
        <v>38.08</v>
      </c>
      <c r="AG469" s="27" t="n">
        <v>9806.53</v>
      </c>
      <c r="AH469" s="24" t="n">
        <v>4.76</v>
      </c>
      <c r="AI469" s="25" t="n">
        <v>42.84</v>
      </c>
      <c r="AJ469" s="27" t="n">
        <v>9806.53</v>
      </c>
      <c r="AK469" s="24" t="n">
        <v>4.76</v>
      </c>
      <c r="AL469" s="25" t="n">
        <v>47.6</v>
      </c>
      <c r="AM469" s="27" t="n">
        <v>9806.53</v>
      </c>
      <c r="AN469" s="24" t="n">
        <v>4.76</v>
      </c>
      <c r="AO469" s="25" t="n">
        <v>52.36</v>
      </c>
      <c r="AP469" s="27" t="n">
        <v>9806.53</v>
      </c>
      <c r="AQ469" s="24" t="n">
        <v>4.76</v>
      </c>
      <c r="AR469" s="25" t="n">
        <v>57.12</v>
      </c>
      <c r="AS469" s="27" t="n">
        <v>9806.53</v>
      </c>
      <c r="AT469" s="24" t="n">
        <v>4.76</v>
      </c>
      <c r="AU469" s="25" t="n">
        <v>61.88</v>
      </c>
      <c r="AV469" s="27" t="n">
        <v>9806.53</v>
      </c>
      <c r="AW469" s="24" t="n">
        <v>4.76</v>
      </c>
      <c r="AX469" s="25" t="n">
        <v>66.64</v>
      </c>
      <c r="AY469" s="27" t="n">
        <v>9806.53</v>
      </c>
      <c r="AZ469" s="24" t="n">
        <v>4.76</v>
      </c>
      <c r="BA469" s="25" t="n">
        <v>71.4</v>
      </c>
      <c r="BB469" s="27" t="n">
        <v>9806.53</v>
      </c>
      <c r="BC469" s="24" t="n">
        <v>4.76</v>
      </c>
      <c r="BD469" s="25" t="n">
        <v>76.16</v>
      </c>
      <c r="BE469" s="27" t="n">
        <v>9806.53</v>
      </c>
      <c r="BF469" s="24" t="n">
        <v>4.76</v>
      </c>
      <c r="BG469" s="25" t="n">
        <v>80.92</v>
      </c>
      <c r="BH469" s="27" t="n">
        <v>9806.53</v>
      </c>
      <c r="BI469" s="24" t="n">
        <v>4.76</v>
      </c>
      <c r="BJ469" s="25" t="n">
        <v>85.68</v>
      </c>
      <c r="BK469" s="27" t="n">
        <v>9806.53</v>
      </c>
      <c r="BL469" s="24" t="n">
        <v>4.76</v>
      </c>
      <c r="BM469" s="25" t="n">
        <v>90.44</v>
      </c>
      <c r="BN469" s="27" t="n">
        <v>9806.53</v>
      </c>
      <c r="BO469" s="24" t="n">
        <v>4.76</v>
      </c>
      <c r="BP469" s="25" t="n">
        <v>95.2</v>
      </c>
      <c r="BQ469" s="27" t="n">
        <v>9888.94</v>
      </c>
      <c r="BR469" s="24" t="n">
        <v>4.8</v>
      </c>
      <c r="BS469" s="28" t="n">
        <v>100</v>
      </c>
      <c r="BT469" s="18"/>
      <c r="BU469" s="18"/>
      <c r="BV469" s="18"/>
      <c r="BW469" s="18"/>
      <c r="BX469" s="18"/>
      <c r="BY469" s="18"/>
      <c r="BZ469" s="18"/>
      <c r="CA469" s="18"/>
      <c r="CB469" s="18"/>
      <c r="CC469" s="50"/>
      <c r="CD469" s="40"/>
      <c r="CE469" s="40"/>
      <c r="CF469" s="41"/>
      <c r="CG469" s="41"/>
      <c r="CH469" s="40"/>
      <c r="CI469" s="41"/>
      <c r="CJ469" s="41"/>
      <c r="CK469" s="40"/>
      <c r="CL469" s="41"/>
      <c r="CM469" s="41"/>
      <c r="CN469" s="40"/>
      <c r="CO469" s="42"/>
      <c r="CP469" s="42"/>
      <c r="CQ469" s="47"/>
      <c r="CR469" s="44"/>
      <c r="CS469" s="44"/>
      <c r="CT469" s="47"/>
      <c r="CU469" s="63"/>
      <c r="CV469" s="47"/>
      <c r="CW469" s="43"/>
      <c r="CX469" s="42"/>
      <c r="CY469" s="42"/>
      <c r="CZ469" s="44"/>
      <c r="DA469" s="43"/>
      <c r="DB469" s="42"/>
      <c r="DC469" s="42"/>
      <c r="DD469" s="42"/>
      <c r="DE469" s="42"/>
      <c r="DF469" s="43"/>
    </row>
    <row r="470" customFormat="false" ht="8.45" hidden="false" customHeight="true" outlineLevel="0" collapsed="false">
      <c r="A470" s="1" t="s">
        <v>1036</v>
      </c>
      <c r="B470" s="37" t="n">
        <v>78</v>
      </c>
      <c r="C470" s="36" t="s">
        <v>1037</v>
      </c>
      <c r="D470" s="55" t="n">
        <v>447</v>
      </c>
      <c r="E470" s="36" t="s">
        <v>73</v>
      </c>
      <c r="F470" s="36" t="s">
        <v>461</v>
      </c>
      <c r="G470" s="38" t="n">
        <v>46000</v>
      </c>
      <c r="H470" s="39" t="n">
        <v>0.47</v>
      </c>
      <c r="I470" s="50" t="n">
        <v>2189.6</v>
      </c>
      <c r="J470" s="39" t="n">
        <v>4.76</v>
      </c>
      <c r="K470" s="39" t="n">
        <v>4.76</v>
      </c>
      <c r="L470" s="50" t="n">
        <v>2189.6</v>
      </c>
      <c r="M470" s="39" t="n">
        <v>4.76</v>
      </c>
      <c r="N470" s="39" t="n">
        <v>9.52</v>
      </c>
      <c r="O470" s="50" t="n">
        <v>2189.6</v>
      </c>
      <c r="P470" s="39" t="n">
        <v>4.76</v>
      </c>
      <c r="Q470" s="45" t="n">
        <v>14.28</v>
      </c>
      <c r="R470" s="50" t="n">
        <v>2189.6</v>
      </c>
      <c r="S470" s="39" t="n">
        <v>4.76</v>
      </c>
      <c r="T470" s="45" t="n">
        <v>19.04</v>
      </c>
      <c r="U470" s="50" t="n">
        <v>2189.6</v>
      </c>
      <c r="V470" s="39" t="n">
        <v>4.76</v>
      </c>
      <c r="W470" s="45" t="n">
        <v>23.8</v>
      </c>
      <c r="X470" s="50" t="n">
        <v>2189.6</v>
      </c>
      <c r="Y470" s="39" t="n">
        <v>4.76</v>
      </c>
      <c r="Z470" s="45" t="n">
        <v>28.56</v>
      </c>
      <c r="AA470" s="50" t="n">
        <v>2189.6</v>
      </c>
      <c r="AB470" s="39" t="n">
        <v>4.76</v>
      </c>
      <c r="AC470" s="45" t="n">
        <v>33.32</v>
      </c>
      <c r="AD470" s="50" t="n">
        <v>2189.6</v>
      </c>
      <c r="AE470" s="39" t="n">
        <v>4.76</v>
      </c>
      <c r="AF470" s="45" t="n">
        <v>38.08</v>
      </c>
      <c r="AG470" s="50" t="n">
        <v>2189.6</v>
      </c>
      <c r="AH470" s="39" t="n">
        <v>4.76</v>
      </c>
      <c r="AI470" s="45" t="n">
        <v>42.84</v>
      </c>
      <c r="AJ470" s="50" t="n">
        <v>2189.6</v>
      </c>
      <c r="AK470" s="39" t="n">
        <v>4.76</v>
      </c>
      <c r="AL470" s="45" t="n">
        <v>47.6</v>
      </c>
      <c r="AM470" s="50" t="n">
        <v>2189.6</v>
      </c>
      <c r="AN470" s="39" t="n">
        <v>4.76</v>
      </c>
      <c r="AO470" s="45" t="n">
        <v>52.36</v>
      </c>
      <c r="AP470" s="50" t="n">
        <v>2189.6</v>
      </c>
      <c r="AQ470" s="39" t="n">
        <v>4.76</v>
      </c>
      <c r="AR470" s="45" t="n">
        <v>57.12</v>
      </c>
      <c r="AS470" s="50" t="n">
        <v>2189.6</v>
      </c>
      <c r="AT470" s="39" t="n">
        <v>4.76</v>
      </c>
      <c r="AU470" s="45" t="n">
        <v>61.88</v>
      </c>
      <c r="AV470" s="50" t="n">
        <v>2189.6</v>
      </c>
      <c r="AW470" s="39" t="n">
        <v>4.76</v>
      </c>
      <c r="AX470" s="45" t="n">
        <v>66.64</v>
      </c>
      <c r="AY470" s="50" t="n">
        <v>2189.6</v>
      </c>
      <c r="AZ470" s="39" t="n">
        <v>4.76</v>
      </c>
      <c r="BA470" s="45" t="n">
        <v>71.4</v>
      </c>
      <c r="BB470" s="50" t="n">
        <v>2189.6</v>
      </c>
      <c r="BC470" s="39" t="n">
        <v>4.76</v>
      </c>
      <c r="BD470" s="45" t="n">
        <v>76.16</v>
      </c>
      <c r="BE470" s="50" t="n">
        <v>2189.6</v>
      </c>
      <c r="BF470" s="39" t="n">
        <v>4.76</v>
      </c>
      <c r="BG470" s="45" t="n">
        <v>80.92</v>
      </c>
      <c r="BH470" s="50" t="n">
        <v>2189.6</v>
      </c>
      <c r="BI470" s="39" t="n">
        <v>4.76</v>
      </c>
      <c r="BJ470" s="45" t="n">
        <v>85.68</v>
      </c>
      <c r="BK470" s="50" t="n">
        <v>2189.6</v>
      </c>
      <c r="BL470" s="39" t="n">
        <v>4.76</v>
      </c>
      <c r="BM470" s="45" t="n">
        <v>90.44</v>
      </c>
      <c r="BN470" s="50" t="n">
        <v>2189.6</v>
      </c>
      <c r="BO470" s="39" t="n">
        <v>4.76</v>
      </c>
      <c r="BP470" s="45" t="n">
        <v>95.2</v>
      </c>
      <c r="BQ470" s="50" t="n">
        <v>2208</v>
      </c>
      <c r="BR470" s="39" t="n">
        <v>4.8</v>
      </c>
      <c r="BS470" s="40" t="n">
        <v>100</v>
      </c>
      <c r="BT470" s="41"/>
      <c r="BU470" s="41"/>
      <c r="BV470" s="41"/>
      <c r="BW470" s="41"/>
      <c r="BX470" s="41"/>
      <c r="BY470" s="41"/>
      <c r="BZ470" s="41"/>
      <c r="CA470" s="41"/>
      <c r="CB470" s="41"/>
      <c r="CC470" s="28"/>
      <c r="CD470" s="25"/>
      <c r="CE470" s="25"/>
      <c r="CF470" s="18"/>
      <c r="CG470" s="18"/>
      <c r="CH470" s="25"/>
      <c r="CI470" s="18"/>
      <c r="CJ470" s="18"/>
      <c r="CK470" s="25"/>
      <c r="CL470" s="28"/>
      <c r="CM470" s="25"/>
      <c r="CN470" s="28"/>
      <c r="CO470" s="29"/>
      <c r="CP470" s="13"/>
      <c r="CQ470" s="30"/>
      <c r="CR470" s="31"/>
      <c r="CS470" s="30"/>
      <c r="CT470" s="34"/>
      <c r="CU470" s="19"/>
      <c r="CV470" s="19"/>
      <c r="CW470" s="34"/>
      <c r="CX470" s="13"/>
      <c r="CY470" s="13"/>
      <c r="CZ470" s="19"/>
      <c r="DA470" s="34"/>
      <c r="DB470" s="13"/>
      <c r="DC470" s="13"/>
      <c r="DD470" s="13"/>
      <c r="DE470" s="13"/>
      <c r="DF470" s="34"/>
    </row>
    <row r="471" customFormat="false" ht="8.45" hidden="false" customHeight="true" outlineLevel="0" collapsed="false">
      <c r="A471" s="1" t="s">
        <v>1038</v>
      </c>
      <c r="B471" s="37" t="n">
        <v>79</v>
      </c>
      <c r="C471" s="36" t="s">
        <v>1039</v>
      </c>
      <c r="D471" s="55" t="n">
        <v>447</v>
      </c>
      <c r="E471" s="36" t="s">
        <v>73</v>
      </c>
      <c r="F471" s="36" t="s">
        <v>461</v>
      </c>
      <c r="G471" s="38" t="n">
        <v>26000</v>
      </c>
      <c r="H471" s="39" t="n">
        <v>0.26</v>
      </c>
      <c r="I471" s="50" t="n">
        <v>1237.6</v>
      </c>
      <c r="J471" s="39" t="n">
        <v>4.76</v>
      </c>
      <c r="K471" s="39" t="n">
        <v>4.76</v>
      </c>
      <c r="L471" s="50" t="n">
        <v>1237.6</v>
      </c>
      <c r="M471" s="39" t="n">
        <v>4.76</v>
      </c>
      <c r="N471" s="39" t="n">
        <v>9.52</v>
      </c>
      <c r="O471" s="50" t="n">
        <v>1237.6</v>
      </c>
      <c r="P471" s="39" t="n">
        <v>4.76</v>
      </c>
      <c r="Q471" s="45" t="n">
        <v>14.28</v>
      </c>
      <c r="R471" s="50" t="n">
        <v>1237.6</v>
      </c>
      <c r="S471" s="39" t="n">
        <v>4.76</v>
      </c>
      <c r="T471" s="45" t="n">
        <v>19.04</v>
      </c>
      <c r="U471" s="50" t="n">
        <v>1237.6</v>
      </c>
      <c r="V471" s="39" t="n">
        <v>4.76</v>
      </c>
      <c r="W471" s="45" t="n">
        <v>23.8</v>
      </c>
      <c r="X471" s="50" t="n">
        <v>1237.6</v>
      </c>
      <c r="Y471" s="39" t="n">
        <v>4.76</v>
      </c>
      <c r="Z471" s="45" t="n">
        <v>28.56</v>
      </c>
      <c r="AA471" s="50" t="n">
        <v>1237.6</v>
      </c>
      <c r="AB471" s="39" t="n">
        <v>4.76</v>
      </c>
      <c r="AC471" s="45" t="n">
        <v>33.32</v>
      </c>
      <c r="AD471" s="50" t="n">
        <v>1237.6</v>
      </c>
      <c r="AE471" s="39" t="n">
        <v>4.76</v>
      </c>
      <c r="AF471" s="45" t="n">
        <v>38.08</v>
      </c>
      <c r="AG471" s="50" t="n">
        <v>1237.6</v>
      </c>
      <c r="AH471" s="39" t="n">
        <v>4.76</v>
      </c>
      <c r="AI471" s="45" t="n">
        <v>42.84</v>
      </c>
      <c r="AJ471" s="50" t="n">
        <v>1237.6</v>
      </c>
      <c r="AK471" s="39" t="n">
        <v>4.76</v>
      </c>
      <c r="AL471" s="45" t="n">
        <v>47.6</v>
      </c>
      <c r="AM471" s="50" t="n">
        <v>1237.6</v>
      </c>
      <c r="AN471" s="39" t="n">
        <v>4.76</v>
      </c>
      <c r="AO471" s="45" t="n">
        <v>52.36</v>
      </c>
      <c r="AP471" s="50" t="n">
        <v>1237.6</v>
      </c>
      <c r="AQ471" s="39" t="n">
        <v>4.76</v>
      </c>
      <c r="AR471" s="45" t="n">
        <v>57.12</v>
      </c>
      <c r="AS471" s="50" t="n">
        <v>1237.6</v>
      </c>
      <c r="AT471" s="39" t="n">
        <v>4.76</v>
      </c>
      <c r="AU471" s="45" t="n">
        <v>61.88</v>
      </c>
      <c r="AV471" s="50" t="n">
        <v>1237.6</v>
      </c>
      <c r="AW471" s="39" t="n">
        <v>4.76</v>
      </c>
      <c r="AX471" s="45" t="n">
        <v>66.64</v>
      </c>
      <c r="AY471" s="50" t="n">
        <v>1237.6</v>
      </c>
      <c r="AZ471" s="39" t="n">
        <v>4.76</v>
      </c>
      <c r="BA471" s="45" t="n">
        <v>71.4</v>
      </c>
      <c r="BB471" s="50" t="n">
        <v>1237.6</v>
      </c>
      <c r="BC471" s="39" t="n">
        <v>4.76</v>
      </c>
      <c r="BD471" s="45" t="n">
        <v>76.16</v>
      </c>
      <c r="BE471" s="50" t="n">
        <v>1237.6</v>
      </c>
      <c r="BF471" s="39" t="n">
        <v>4.76</v>
      </c>
      <c r="BG471" s="45" t="n">
        <v>80.92</v>
      </c>
      <c r="BH471" s="50" t="n">
        <v>1237.6</v>
      </c>
      <c r="BI471" s="39" t="n">
        <v>4.76</v>
      </c>
      <c r="BJ471" s="45" t="n">
        <v>85.68</v>
      </c>
      <c r="BK471" s="50" t="n">
        <v>1237.6</v>
      </c>
      <c r="BL471" s="39" t="n">
        <v>4.76</v>
      </c>
      <c r="BM471" s="45" t="n">
        <v>90.44</v>
      </c>
      <c r="BN471" s="50" t="n">
        <v>1237.6</v>
      </c>
      <c r="BO471" s="39" t="n">
        <v>4.76</v>
      </c>
      <c r="BP471" s="45" t="n">
        <v>95.2</v>
      </c>
      <c r="BQ471" s="50" t="n">
        <v>1248</v>
      </c>
      <c r="BR471" s="39" t="n">
        <v>4.8</v>
      </c>
      <c r="BS471" s="40" t="n">
        <v>100</v>
      </c>
      <c r="BT471" s="41"/>
      <c r="BU471" s="41"/>
      <c r="BV471" s="41"/>
      <c r="BW471" s="41"/>
      <c r="BX471" s="41"/>
      <c r="BY471" s="41"/>
      <c r="BZ471" s="41"/>
      <c r="CA471" s="41"/>
      <c r="CB471" s="41"/>
      <c r="CC471" s="40"/>
      <c r="CD471" s="40"/>
      <c r="CE471" s="40"/>
      <c r="CF471" s="41"/>
      <c r="CG471" s="41"/>
      <c r="CH471" s="40"/>
      <c r="CI471" s="41"/>
      <c r="CJ471" s="41"/>
      <c r="CK471" s="40"/>
      <c r="CL471" s="41"/>
      <c r="CM471" s="41"/>
      <c r="CN471" s="40"/>
      <c r="CO471" s="46"/>
      <c r="CP471" s="42"/>
      <c r="CQ471" s="47"/>
      <c r="CR471" s="51"/>
      <c r="CS471" s="47"/>
      <c r="CT471" s="43"/>
      <c r="CU471" s="44"/>
      <c r="CV471" s="44"/>
      <c r="CW471" s="43"/>
      <c r="CX471" s="42"/>
      <c r="CY471" s="42"/>
      <c r="CZ471" s="44"/>
      <c r="DA471" s="43"/>
      <c r="DB471" s="42"/>
      <c r="DC471" s="42"/>
      <c r="DD471" s="42"/>
      <c r="DE471" s="42"/>
      <c r="DF471" s="43"/>
    </row>
    <row r="472" customFormat="false" ht="8.45" hidden="false" customHeight="true" outlineLevel="0" collapsed="false">
      <c r="A472" s="1" t="s">
        <v>1040</v>
      </c>
      <c r="B472" s="37" t="n">
        <v>80</v>
      </c>
      <c r="C472" s="36" t="s">
        <v>1041</v>
      </c>
      <c r="D472" s="55" t="n">
        <v>447</v>
      </c>
      <c r="E472" s="36" t="s">
        <v>73</v>
      </c>
      <c r="F472" s="36" t="s">
        <v>461</v>
      </c>
      <c r="G472" s="50" t="n">
        <v>2600</v>
      </c>
      <c r="H472" s="39" t="n">
        <v>0.03</v>
      </c>
      <c r="I472" s="40" t="n">
        <v>123.76</v>
      </c>
      <c r="J472" s="39" t="n">
        <v>4.76</v>
      </c>
      <c r="K472" s="39" t="n">
        <v>4.76</v>
      </c>
      <c r="L472" s="40" t="n">
        <v>123.76</v>
      </c>
      <c r="M472" s="39" t="n">
        <v>4.76</v>
      </c>
      <c r="N472" s="39" t="n">
        <v>9.52</v>
      </c>
      <c r="O472" s="40" t="n">
        <v>123.76</v>
      </c>
      <c r="P472" s="39" t="n">
        <v>4.76</v>
      </c>
      <c r="Q472" s="45" t="n">
        <v>14.28</v>
      </c>
      <c r="R472" s="40" t="n">
        <v>123.76</v>
      </c>
      <c r="S472" s="39" t="n">
        <v>4.76</v>
      </c>
      <c r="T472" s="45" t="n">
        <v>19.04</v>
      </c>
      <c r="U472" s="40" t="n">
        <v>123.76</v>
      </c>
      <c r="V472" s="39" t="n">
        <v>4.76</v>
      </c>
      <c r="W472" s="45" t="n">
        <v>23.8</v>
      </c>
      <c r="X472" s="40" t="n">
        <v>123.76</v>
      </c>
      <c r="Y472" s="39" t="n">
        <v>4.76</v>
      </c>
      <c r="Z472" s="45" t="n">
        <v>28.56</v>
      </c>
      <c r="AA472" s="40" t="n">
        <v>123.76</v>
      </c>
      <c r="AB472" s="39" t="n">
        <v>4.76</v>
      </c>
      <c r="AC472" s="45" t="n">
        <v>33.32</v>
      </c>
      <c r="AD472" s="40" t="n">
        <v>123.76</v>
      </c>
      <c r="AE472" s="39" t="n">
        <v>4.76</v>
      </c>
      <c r="AF472" s="45" t="n">
        <v>38.08</v>
      </c>
      <c r="AG472" s="40" t="n">
        <v>123.76</v>
      </c>
      <c r="AH472" s="39" t="n">
        <v>4.76</v>
      </c>
      <c r="AI472" s="45" t="n">
        <v>42.84</v>
      </c>
      <c r="AJ472" s="40" t="n">
        <v>123.76</v>
      </c>
      <c r="AK472" s="39" t="n">
        <v>4.76</v>
      </c>
      <c r="AL472" s="45" t="n">
        <v>47.6</v>
      </c>
      <c r="AM472" s="40" t="n">
        <v>123.76</v>
      </c>
      <c r="AN472" s="39" t="n">
        <v>4.76</v>
      </c>
      <c r="AO472" s="45" t="n">
        <v>52.36</v>
      </c>
      <c r="AP472" s="40" t="n">
        <v>123.76</v>
      </c>
      <c r="AQ472" s="39" t="n">
        <v>4.76</v>
      </c>
      <c r="AR472" s="45" t="n">
        <v>57.12</v>
      </c>
      <c r="AS472" s="40" t="n">
        <v>123.76</v>
      </c>
      <c r="AT472" s="39" t="n">
        <v>4.76</v>
      </c>
      <c r="AU472" s="45" t="n">
        <v>61.88</v>
      </c>
      <c r="AV472" s="40" t="n">
        <v>123.76</v>
      </c>
      <c r="AW472" s="39" t="n">
        <v>4.76</v>
      </c>
      <c r="AX472" s="45" t="n">
        <v>66.64</v>
      </c>
      <c r="AY472" s="40" t="n">
        <v>123.76</v>
      </c>
      <c r="AZ472" s="39" t="n">
        <v>4.76</v>
      </c>
      <c r="BA472" s="45" t="n">
        <v>71.4</v>
      </c>
      <c r="BB472" s="40" t="n">
        <v>123.76</v>
      </c>
      <c r="BC472" s="39" t="n">
        <v>4.76</v>
      </c>
      <c r="BD472" s="45" t="n">
        <v>76.16</v>
      </c>
      <c r="BE472" s="40" t="n">
        <v>123.76</v>
      </c>
      <c r="BF472" s="39" t="n">
        <v>4.76</v>
      </c>
      <c r="BG472" s="45" t="n">
        <v>80.92</v>
      </c>
      <c r="BH472" s="40" t="n">
        <v>123.76</v>
      </c>
      <c r="BI472" s="39" t="n">
        <v>4.76</v>
      </c>
      <c r="BJ472" s="45" t="n">
        <v>85.68</v>
      </c>
      <c r="BK472" s="40" t="n">
        <v>123.76</v>
      </c>
      <c r="BL472" s="39" t="n">
        <v>4.76</v>
      </c>
      <c r="BM472" s="45" t="n">
        <v>90.44</v>
      </c>
      <c r="BN472" s="40" t="n">
        <v>123.76</v>
      </c>
      <c r="BO472" s="39" t="n">
        <v>4.76</v>
      </c>
      <c r="BP472" s="45" t="n">
        <v>95.2</v>
      </c>
      <c r="BQ472" s="40" t="n">
        <v>124.8</v>
      </c>
      <c r="BR472" s="39" t="n">
        <v>4.8</v>
      </c>
      <c r="BS472" s="40" t="n">
        <v>100</v>
      </c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0"/>
      <c r="CM472" s="40"/>
      <c r="CN472" s="40"/>
      <c r="CO472" s="58"/>
      <c r="CP472" s="42"/>
      <c r="CQ472" s="47"/>
      <c r="CR472" s="51"/>
      <c r="CS472" s="47"/>
      <c r="CT472" s="43"/>
      <c r="CU472" s="44"/>
      <c r="CV472" s="44"/>
      <c r="CW472" s="43"/>
      <c r="CX472" s="42"/>
      <c r="CY472" s="42"/>
      <c r="CZ472" s="44"/>
      <c r="DA472" s="43"/>
      <c r="DB472" s="42"/>
      <c r="DC472" s="42"/>
      <c r="DD472" s="42"/>
      <c r="DE472" s="42"/>
      <c r="DF472" s="43"/>
    </row>
    <row r="473" customFormat="false" ht="8.45" hidden="false" customHeight="true" outlineLevel="0" collapsed="false">
      <c r="A473" s="1" t="s">
        <v>1042</v>
      </c>
      <c r="B473" s="37" t="n">
        <v>81</v>
      </c>
      <c r="C473" s="36" t="s">
        <v>1043</v>
      </c>
      <c r="D473" s="55" t="n">
        <v>447</v>
      </c>
      <c r="E473" s="36" t="s">
        <v>73</v>
      </c>
      <c r="F473" s="36" t="s">
        <v>461</v>
      </c>
      <c r="G473" s="50" t="n">
        <v>5000</v>
      </c>
      <c r="H473" s="39" t="n">
        <v>0.05</v>
      </c>
      <c r="I473" s="40" t="n">
        <v>238</v>
      </c>
      <c r="J473" s="39" t="n">
        <v>4.76</v>
      </c>
      <c r="K473" s="39" t="n">
        <v>4.76</v>
      </c>
      <c r="L473" s="40" t="n">
        <v>238</v>
      </c>
      <c r="M473" s="39" t="n">
        <v>4.76</v>
      </c>
      <c r="N473" s="39" t="n">
        <v>9.52</v>
      </c>
      <c r="O473" s="40" t="n">
        <v>238</v>
      </c>
      <c r="P473" s="39" t="n">
        <v>4.76</v>
      </c>
      <c r="Q473" s="45" t="n">
        <v>14.28</v>
      </c>
      <c r="R473" s="40" t="n">
        <v>238</v>
      </c>
      <c r="S473" s="39" t="n">
        <v>4.76</v>
      </c>
      <c r="T473" s="45" t="n">
        <v>19.04</v>
      </c>
      <c r="U473" s="40" t="n">
        <v>238</v>
      </c>
      <c r="V473" s="39" t="n">
        <v>4.76</v>
      </c>
      <c r="W473" s="45" t="n">
        <v>23.8</v>
      </c>
      <c r="X473" s="40" t="n">
        <v>238</v>
      </c>
      <c r="Y473" s="39" t="n">
        <v>4.76</v>
      </c>
      <c r="Z473" s="45" t="n">
        <v>28.56</v>
      </c>
      <c r="AA473" s="40" t="n">
        <v>238</v>
      </c>
      <c r="AB473" s="39" t="n">
        <v>4.76</v>
      </c>
      <c r="AC473" s="45" t="n">
        <v>33.32</v>
      </c>
      <c r="AD473" s="40" t="n">
        <v>238</v>
      </c>
      <c r="AE473" s="39" t="n">
        <v>4.76</v>
      </c>
      <c r="AF473" s="45" t="n">
        <v>38.08</v>
      </c>
      <c r="AG473" s="40" t="n">
        <v>238</v>
      </c>
      <c r="AH473" s="39" t="n">
        <v>4.76</v>
      </c>
      <c r="AI473" s="45" t="n">
        <v>42.84</v>
      </c>
      <c r="AJ473" s="40" t="n">
        <v>238</v>
      </c>
      <c r="AK473" s="39" t="n">
        <v>4.76</v>
      </c>
      <c r="AL473" s="45" t="n">
        <v>47.6</v>
      </c>
      <c r="AM473" s="40" t="n">
        <v>238</v>
      </c>
      <c r="AN473" s="39" t="n">
        <v>4.76</v>
      </c>
      <c r="AO473" s="45" t="n">
        <v>52.36</v>
      </c>
      <c r="AP473" s="40" t="n">
        <v>238</v>
      </c>
      <c r="AQ473" s="39" t="n">
        <v>4.76</v>
      </c>
      <c r="AR473" s="45" t="n">
        <v>57.12</v>
      </c>
      <c r="AS473" s="40" t="n">
        <v>238</v>
      </c>
      <c r="AT473" s="39" t="n">
        <v>4.76</v>
      </c>
      <c r="AU473" s="45" t="n">
        <v>61.88</v>
      </c>
      <c r="AV473" s="40" t="n">
        <v>238</v>
      </c>
      <c r="AW473" s="39" t="n">
        <v>4.76</v>
      </c>
      <c r="AX473" s="45" t="n">
        <v>66.64</v>
      </c>
      <c r="AY473" s="40" t="n">
        <v>238</v>
      </c>
      <c r="AZ473" s="39" t="n">
        <v>4.76</v>
      </c>
      <c r="BA473" s="45" t="n">
        <v>71.4</v>
      </c>
      <c r="BB473" s="40" t="n">
        <v>238</v>
      </c>
      <c r="BC473" s="39" t="n">
        <v>4.76</v>
      </c>
      <c r="BD473" s="45" t="n">
        <v>76.16</v>
      </c>
      <c r="BE473" s="40" t="n">
        <v>238</v>
      </c>
      <c r="BF473" s="39" t="n">
        <v>4.76</v>
      </c>
      <c r="BG473" s="45" t="n">
        <v>80.92</v>
      </c>
      <c r="BH473" s="40" t="n">
        <v>238</v>
      </c>
      <c r="BI473" s="39" t="n">
        <v>4.76</v>
      </c>
      <c r="BJ473" s="45" t="n">
        <v>85.68</v>
      </c>
      <c r="BK473" s="40" t="n">
        <v>238</v>
      </c>
      <c r="BL473" s="39" t="n">
        <v>4.76</v>
      </c>
      <c r="BM473" s="45" t="n">
        <v>90.44</v>
      </c>
      <c r="BN473" s="40" t="n">
        <v>238</v>
      </c>
      <c r="BO473" s="39" t="n">
        <v>4.76</v>
      </c>
      <c r="BP473" s="45" t="n">
        <v>95.2</v>
      </c>
      <c r="BQ473" s="40" t="n">
        <v>240</v>
      </c>
      <c r="BR473" s="39" t="n">
        <v>4.8</v>
      </c>
      <c r="BS473" s="40" t="n">
        <v>100</v>
      </c>
      <c r="BT473" s="41"/>
      <c r="BU473" s="41"/>
      <c r="BV473" s="41"/>
      <c r="BW473" s="41"/>
      <c r="BX473" s="41"/>
      <c r="BY473" s="41"/>
      <c r="BZ473" s="41"/>
      <c r="CA473" s="41"/>
      <c r="CB473" s="41"/>
      <c r="CC473" s="26"/>
      <c r="CD473" s="25"/>
      <c r="CE473" s="25"/>
      <c r="CF473" s="26"/>
      <c r="CG473" s="24"/>
      <c r="CH473" s="28"/>
      <c r="CI473" s="18"/>
      <c r="CJ473" s="18"/>
      <c r="CK473" s="28"/>
      <c r="CL473" s="18"/>
      <c r="CM473" s="18"/>
      <c r="CN473" s="28"/>
      <c r="CO473" s="46"/>
      <c r="CP473" s="42"/>
      <c r="CQ473" s="47"/>
      <c r="CR473" s="43"/>
      <c r="CS473" s="47"/>
      <c r="CT473" s="43"/>
      <c r="CU473" s="44"/>
      <c r="CV473" s="44"/>
      <c r="CW473" s="43"/>
      <c r="CX473" s="42"/>
      <c r="CY473" s="42"/>
      <c r="CZ473" s="44"/>
      <c r="DA473" s="43"/>
      <c r="DB473" s="42"/>
      <c r="DC473" s="42"/>
      <c r="DD473" s="42"/>
      <c r="DE473" s="42"/>
      <c r="DF473" s="43"/>
    </row>
    <row r="474" customFormat="false" ht="8.45" hidden="false" customHeight="true" outlineLevel="0" collapsed="false">
      <c r="A474" s="1" t="s">
        <v>1044</v>
      </c>
      <c r="B474" s="37" t="n">
        <v>82</v>
      </c>
      <c r="C474" s="36" t="s">
        <v>1045</v>
      </c>
      <c r="D474" s="55" t="n">
        <v>447</v>
      </c>
      <c r="E474" s="36" t="s">
        <v>73</v>
      </c>
      <c r="F474" s="36" t="s">
        <v>461</v>
      </c>
      <c r="G474" s="50" t="n">
        <v>4748.29</v>
      </c>
      <c r="H474" s="39" t="n">
        <v>0.05</v>
      </c>
      <c r="I474" s="40" t="n">
        <v>226.02</v>
      </c>
      <c r="J474" s="39" t="n">
        <v>4.76</v>
      </c>
      <c r="K474" s="39" t="n">
        <v>4.76</v>
      </c>
      <c r="L474" s="40" t="n">
        <v>226.02</v>
      </c>
      <c r="M474" s="39" t="n">
        <v>4.76</v>
      </c>
      <c r="N474" s="39" t="n">
        <v>9.52</v>
      </c>
      <c r="O474" s="40" t="n">
        <v>226.02</v>
      </c>
      <c r="P474" s="39" t="n">
        <v>4.76</v>
      </c>
      <c r="Q474" s="45" t="n">
        <v>14.28</v>
      </c>
      <c r="R474" s="40" t="n">
        <v>226.02</v>
      </c>
      <c r="S474" s="39" t="n">
        <v>4.76</v>
      </c>
      <c r="T474" s="45" t="n">
        <v>19.04</v>
      </c>
      <c r="U474" s="40" t="n">
        <v>226.02</v>
      </c>
      <c r="V474" s="39" t="n">
        <v>4.76</v>
      </c>
      <c r="W474" s="45" t="n">
        <v>23.8</v>
      </c>
      <c r="X474" s="40" t="n">
        <v>226.02</v>
      </c>
      <c r="Y474" s="39" t="n">
        <v>4.76</v>
      </c>
      <c r="Z474" s="45" t="n">
        <v>28.56</v>
      </c>
      <c r="AA474" s="40" t="n">
        <v>226.02</v>
      </c>
      <c r="AB474" s="39" t="n">
        <v>4.76</v>
      </c>
      <c r="AC474" s="45" t="n">
        <v>33.32</v>
      </c>
      <c r="AD474" s="40" t="n">
        <v>226.02</v>
      </c>
      <c r="AE474" s="39" t="n">
        <v>4.76</v>
      </c>
      <c r="AF474" s="45" t="n">
        <v>38.08</v>
      </c>
      <c r="AG474" s="40" t="n">
        <v>226.02</v>
      </c>
      <c r="AH474" s="39" t="n">
        <v>4.76</v>
      </c>
      <c r="AI474" s="45" t="n">
        <v>42.84</v>
      </c>
      <c r="AJ474" s="40" t="n">
        <v>226.02</v>
      </c>
      <c r="AK474" s="39" t="n">
        <v>4.76</v>
      </c>
      <c r="AL474" s="45" t="n">
        <v>47.6</v>
      </c>
      <c r="AM474" s="40" t="n">
        <v>226.02</v>
      </c>
      <c r="AN474" s="39" t="n">
        <v>4.76</v>
      </c>
      <c r="AO474" s="45" t="n">
        <v>52.36</v>
      </c>
      <c r="AP474" s="40" t="n">
        <v>226.02</v>
      </c>
      <c r="AQ474" s="39" t="n">
        <v>4.76</v>
      </c>
      <c r="AR474" s="45" t="n">
        <v>57.12</v>
      </c>
      <c r="AS474" s="40" t="n">
        <v>226.02</v>
      </c>
      <c r="AT474" s="39" t="n">
        <v>4.76</v>
      </c>
      <c r="AU474" s="45" t="n">
        <v>61.88</v>
      </c>
      <c r="AV474" s="40" t="n">
        <v>226.02</v>
      </c>
      <c r="AW474" s="39" t="n">
        <v>4.76</v>
      </c>
      <c r="AX474" s="45" t="n">
        <v>66.64</v>
      </c>
      <c r="AY474" s="40" t="n">
        <v>226.02</v>
      </c>
      <c r="AZ474" s="39" t="n">
        <v>4.76</v>
      </c>
      <c r="BA474" s="45" t="n">
        <v>71.4</v>
      </c>
      <c r="BB474" s="40" t="n">
        <v>226.02</v>
      </c>
      <c r="BC474" s="39" t="n">
        <v>4.76</v>
      </c>
      <c r="BD474" s="45" t="n">
        <v>76.16</v>
      </c>
      <c r="BE474" s="40" t="n">
        <v>226.02</v>
      </c>
      <c r="BF474" s="39" t="n">
        <v>4.76</v>
      </c>
      <c r="BG474" s="45" t="n">
        <v>80.92</v>
      </c>
      <c r="BH474" s="40" t="n">
        <v>226.02</v>
      </c>
      <c r="BI474" s="39" t="n">
        <v>4.76</v>
      </c>
      <c r="BJ474" s="45" t="n">
        <v>85.68</v>
      </c>
      <c r="BK474" s="40" t="n">
        <v>226.02</v>
      </c>
      <c r="BL474" s="39" t="n">
        <v>4.76</v>
      </c>
      <c r="BM474" s="45" t="n">
        <v>90.44</v>
      </c>
      <c r="BN474" s="40" t="n">
        <v>226.02</v>
      </c>
      <c r="BO474" s="39" t="n">
        <v>4.76</v>
      </c>
      <c r="BP474" s="45" t="n">
        <v>95.2</v>
      </c>
      <c r="BQ474" s="40" t="n">
        <v>227.92</v>
      </c>
      <c r="BR474" s="39" t="n">
        <v>4.8</v>
      </c>
      <c r="BS474" s="40" t="n">
        <v>100</v>
      </c>
      <c r="BT474" s="41"/>
      <c r="BU474" s="41"/>
      <c r="BV474" s="41"/>
      <c r="BW474" s="41"/>
      <c r="BX474" s="41"/>
      <c r="BY474" s="41"/>
      <c r="BZ474" s="41"/>
      <c r="CA474" s="41"/>
      <c r="CB474" s="41"/>
      <c r="CC474" s="27"/>
      <c r="CD474" s="25"/>
      <c r="CE474" s="25"/>
      <c r="CF474" s="27"/>
      <c r="CG474" s="24"/>
      <c r="CH474" s="28"/>
      <c r="CI474" s="18"/>
      <c r="CJ474" s="18"/>
      <c r="CK474" s="28"/>
      <c r="CL474" s="18"/>
      <c r="CM474" s="18"/>
      <c r="CN474" s="28"/>
      <c r="CO474" s="46"/>
      <c r="CP474" s="42"/>
      <c r="CQ474" s="47"/>
      <c r="CR474" s="43"/>
      <c r="CS474" s="47"/>
      <c r="CT474" s="43"/>
      <c r="CU474" s="44"/>
      <c r="CV474" s="44"/>
      <c r="CW474" s="43"/>
      <c r="CX474" s="42"/>
      <c r="CY474" s="42"/>
      <c r="CZ474" s="44"/>
      <c r="DA474" s="43"/>
      <c r="DB474" s="42"/>
      <c r="DC474" s="42"/>
      <c r="DD474" s="42"/>
      <c r="DE474" s="42"/>
      <c r="DF474" s="43"/>
    </row>
    <row r="475" customFormat="false" ht="8.45" hidden="false" customHeight="true" outlineLevel="0" collapsed="false">
      <c r="A475" s="1" t="s">
        <v>1046</v>
      </c>
      <c r="B475" s="37" t="n">
        <v>83</v>
      </c>
      <c r="C475" s="36" t="s">
        <v>1047</v>
      </c>
      <c r="D475" s="55" t="n">
        <v>447</v>
      </c>
      <c r="E475" s="36" t="s">
        <v>73</v>
      </c>
      <c r="F475" s="36" t="s">
        <v>461</v>
      </c>
      <c r="G475" s="50" t="n">
        <v>2600</v>
      </c>
      <c r="H475" s="39" t="n">
        <v>0.03</v>
      </c>
      <c r="I475" s="40" t="n">
        <v>123.76</v>
      </c>
      <c r="J475" s="39" t="n">
        <v>4.76</v>
      </c>
      <c r="K475" s="39" t="n">
        <v>4.76</v>
      </c>
      <c r="L475" s="40" t="n">
        <v>123.76</v>
      </c>
      <c r="M475" s="39" t="n">
        <v>4.76</v>
      </c>
      <c r="N475" s="39" t="n">
        <v>9.52</v>
      </c>
      <c r="O475" s="40" t="n">
        <v>123.76</v>
      </c>
      <c r="P475" s="39" t="n">
        <v>4.76</v>
      </c>
      <c r="Q475" s="45" t="n">
        <v>14.28</v>
      </c>
      <c r="R475" s="40" t="n">
        <v>123.76</v>
      </c>
      <c r="S475" s="39" t="n">
        <v>4.76</v>
      </c>
      <c r="T475" s="45" t="n">
        <v>19.04</v>
      </c>
      <c r="U475" s="40" t="n">
        <v>123.76</v>
      </c>
      <c r="V475" s="39" t="n">
        <v>4.76</v>
      </c>
      <c r="W475" s="45" t="n">
        <v>23.8</v>
      </c>
      <c r="X475" s="40" t="n">
        <v>123.76</v>
      </c>
      <c r="Y475" s="39" t="n">
        <v>4.76</v>
      </c>
      <c r="Z475" s="45" t="n">
        <v>28.56</v>
      </c>
      <c r="AA475" s="40" t="n">
        <v>123.76</v>
      </c>
      <c r="AB475" s="39" t="n">
        <v>4.76</v>
      </c>
      <c r="AC475" s="45" t="n">
        <v>33.32</v>
      </c>
      <c r="AD475" s="40" t="n">
        <v>123.76</v>
      </c>
      <c r="AE475" s="39" t="n">
        <v>4.76</v>
      </c>
      <c r="AF475" s="45" t="n">
        <v>38.08</v>
      </c>
      <c r="AG475" s="40" t="n">
        <v>123.76</v>
      </c>
      <c r="AH475" s="39" t="n">
        <v>4.76</v>
      </c>
      <c r="AI475" s="45" t="n">
        <v>42.84</v>
      </c>
      <c r="AJ475" s="40" t="n">
        <v>123.76</v>
      </c>
      <c r="AK475" s="39" t="n">
        <v>4.76</v>
      </c>
      <c r="AL475" s="45" t="n">
        <v>47.6</v>
      </c>
      <c r="AM475" s="40" t="n">
        <v>123.76</v>
      </c>
      <c r="AN475" s="39" t="n">
        <v>4.76</v>
      </c>
      <c r="AO475" s="45" t="n">
        <v>52.36</v>
      </c>
      <c r="AP475" s="40" t="n">
        <v>123.76</v>
      </c>
      <c r="AQ475" s="39" t="n">
        <v>4.76</v>
      </c>
      <c r="AR475" s="45" t="n">
        <v>57.12</v>
      </c>
      <c r="AS475" s="40" t="n">
        <v>123.76</v>
      </c>
      <c r="AT475" s="39" t="n">
        <v>4.76</v>
      </c>
      <c r="AU475" s="45" t="n">
        <v>61.88</v>
      </c>
      <c r="AV475" s="40" t="n">
        <v>123.76</v>
      </c>
      <c r="AW475" s="39" t="n">
        <v>4.76</v>
      </c>
      <c r="AX475" s="45" t="n">
        <v>66.64</v>
      </c>
      <c r="AY475" s="40" t="n">
        <v>123.76</v>
      </c>
      <c r="AZ475" s="39" t="n">
        <v>4.76</v>
      </c>
      <c r="BA475" s="45" t="n">
        <v>71.4</v>
      </c>
      <c r="BB475" s="40" t="n">
        <v>123.76</v>
      </c>
      <c r="BC475" s="39" t="n">
        <v>4.76</v>
      </c>
      <c r="BD475" s="45" t="n">
        <v>76.16</v>
      </c>
      <c r="BE475" s="40" t="n">
        <v>123.76</v>
      </c>
      <c r="BF475" s="39" t="n">
        <v>4.76</v>
      </c>
      <c r="BG475" s="45" t="n">
        <v>80.92</v>
      </c>
      <c r="BH475" s="40" t="n">
        <v>123.76</v>
      </c>
      <c r="BI475" s="39" t="n">
        <v>4.76</v>
      </c>
      <c r="BJ475" s="45" t="n">
        <v>85.68</v>
      </c>
      <c r="BK475" s="40" t="n">
        <v>123.76</v>
      </c>
      <c r="BL475" s="39" t="n">
        <v>4.76</v>
      </c>
      <c r="BM475" s="45" t="n">
        <v>90.44</v>
      </c>
      <c r="BN475" s="40" t="n">
        <v>123.76</v>
      </c>
      <c r="BO475" s="39" t="n">
        <v>4.76</v>
      </c>
      <c r="BP475" s="45" t="n">
        <v>95.2</v>
      </c>
      <c r="BQ475" s="40" t="n">
        <v>124.8</v>
      </c>
      <c r="BR475" s="39" t="n">
        <v>4.8</v>
      </c>
      <c r="BS475" s="40" t="n">
        <v>100</v>
      </c>
      <c r="BT475" s="41"/>
      <c r="BU475" s="41"/>
      <c r="BV475" s="41"/>
      <c r="BW475" s="41"/>
      <c r="BX475" s="41"/>
      <c r="BY475" s="41"/>
      <c r="BZ475" s="41"/>
      <c r="CA475" s="41"/>
      <c r="CB475" s="41"/>
      <c r="CC475" s="50"/>
      <c r="CD475" s="45"/>
      <c r="CE475" s="45"/>
      <c r="CF475" s="50"/>
      <c r="CG475" s="39"/>
      <c r="CH475" s="40"/>
      <c r="CI475" s="41"/>
      <c r="CJ475" s="41"/>
      <c r="CK475" s="40"/>
      <c r="CL475" s="41"/>
      <c r="CM475" s="41"/>
      <c r="CN475" s="40"/>
      <c r="CO475" s="46"/>
      <c r="CP475" s="42"/>
      <c r="CQ475" s="47"/>
      <c r="CR475" s="43"/>
      <c r="CS475" s="47"/>
      <c r="CT475" s="43"/>
      <c r="CU475" s="44"/>
      <c r="CV475" s="44"/>
      <c r="CW475" s="43"/>
      <c r="CX475" s="42"/>
      <c r="CY475" s="42"/>
      <c r="CZ475" s="44"/>
      <c r="DA475" s="43"/>
      <c r="DB475" s="42"/>
      <c r="DC475" s="42"/>
      <c r="DD475" s="42"/>
      <c r="DE475" s="42"/>
      <c r="DF475" s="43"/>
    </row>
    <row r="476" customFormat="false" ht="8.45" hidden="false" customHeight="true" outlineLevel="0" collapsed="false">
      <c r="A476" s="1" t="s">
        <v>1048</v>
      </c>
      <c r="B476" s="37" t="n">
        <v>84</v>
      </c>
      <c r="C476" s="36" t="s">
        <v>1049</v>
      </c>
      <c r="D476" s="55" t="n">
        <v>447</v>
      </c>
      <c r="E476" s="36" t="s">
        <v>73</v>
      </c>
      <c r="F476" s="36" t="s">
        <v>461</v>
      </c>
      <c r="G476" s="50" t="n">
        <v>6840</v>
      </c>
      <c r="H476" s="39" t="n">
        <v>0.07</v>
      </c>
      <c r="I476" s="40" t="n">
        <v>325.58</v>
      </c>
      <c r="J476" s="39" t="n">
        <v>4.76</v>
      </c>
      <c r="K476" s="39" t="n">
        <v>4.76</v>
      </c>
      <c r="L476" s="40" t="n">
        <v>325.58</v>
      </c>
      <c r="M476" s="39" t="n">
        <v>4.76</v>
      </c>
      <c r="N476" s="39" t="n">
        <v>9.52</v>
      </c>
      <c r="O476" s="40" t="n">
        <v>325.58</v>
      </c>
      <c r="P476" s="39" t="n">
        <v>4.76</v>
      </c>
      <c r="Q476" s="45" t="n">
        <v>14.28</v>
      </c>
      <c r="R476" s="40" t="n">
        <v>325.58</v>
      </c>
      <c r="S476" s="39" t="n">
        <v>4.76</v>
      </c>
      <c r="T476" s="45" t="n">
        <v>19.04</v>
      </c>
      <c r="U476" s="40" t="n">
        <v>325.58</v>
      </c>
      <c r="V476" s="39" t="n">
        <v>4.76</v>
      </c>
      <c r="W476" s="45" t="n">
        <v>23.8</v>
      </c>
      <c r="X476" s="40" t="n">
        <v>325.58</v>
      </c>
      <c r="Y476" s="39" t="n">
        <v>4.76</v>
      </c>
      <c r="Z476" s="45" t="n">
        <v>28.56</v>
      </c>
      <c r="AA476" s="40" t="n">
        <v>325.58</v>
      </c>
      <c r="AB476" s="39" t="n">
        <v>4.76</v>
      </c>
      <c r="AC476" s="45" t="n">
        <v>33.32</v>
      </c>
      <c r="AD476" s="40" t="n">
        <v>325.58</v>
      </c>
      <c r="AE476" s="39" t="n">
        <v>4.76</v>
      </c>
      <c r="AF476" s="45" t="n">
        <v>38.08</v>
      </c>
      <c r="AG476" s="40" t="n">
        <v>325.58</v>
      </c>
      <c r="AH476" s="39" t="n">
        <v>4.76</v>
      </c>
      <c r="AI476" s="45" t="n">
        <v>42.84</v>
      </c>
      <c r="AJ476" s="40" t="n">
        <v>325.58</v>
      </c>
      <c r="AK476" s="39" t="n">
        <v>4.76</v>
      </c>
      <c r="AL476" s="45" t="n">
        <v>47.6</v>
      </c>
      <c r="AM476" s="40" t="n">
        <v>325.58</v>
      </c>
      <c r="AN476" s="39" t="n">
        <v>4.76</v>
      </c>
      <c r="AO476" s="45" t="n">
        <v>52.36</v>
      </c>
      <c r="AP476" s="40" t="n">
        <v>325.58</v>
      </c>
      <c r="AQ476" s="39" t="n">
        <v>4.76</v>
      </c>
      <c r="AR476" s="45" t="n">
        <v>57.12</v>
      </c>
      <c r="AS476" s="40" t="n">
        <v>325.58</v>
      </c>
      <c r="AT476" s="39" t="n">
        <v>4.76</v>
      </c>
      <c r="AU476" s="45" t="n">
        <v>61.88</v>
      </c>
      <c r="AV476" s="40" t="n">
        <v>325.58</v>
      </c>
      <c r="AW476" s="39" t="n">
        <v>4.76</v>
      </c>
      <c r="AX476" s="45" t="n">
        <v>66.64</v>
      </c>
      <c r="AY476" s="40" t="n">
        <v>325.58</v>
      </c>
      <c r="AZ476" s="39" t="n">
        <v>4.76</v>
      </c>
      <c r="BA476" s="45" t="n">
        <v>71.4</v>
      </c>
      <c r="BB476" s="40" t="n">
        <v>325.58</v>
      </c>
      <c r="BC476" s="39" t="n">
        <v>4.76</v>
      </c>
      <c r="BD476" s="45" t="n">
        <v>76.16</v>
      </c>
      <c r="BE476" s="40" t="n">
        <v>325.58</v>
      </c>
      <c r="BF476" s="39" t="n">
        <v>4.76</v>
      </c>
      <c r="BG476" s="45" t="n">
        <v>80.92</v>
      </c>
      <c r="BH476" s="40" t="n">
        <v>325.58</v>
      </c>
      <c r="BI476" s="39" t="n">
        <v>4.76</v>
      </c>
      <c r="BJ476" s="45" t="n">
        <v>85.68</v>
      </c>
      <c r="BK476" s="40" t="n">
        <v>325.58</v>
      </c>
      <c r="BL476" s="39" t="n">
        <v>4.76</v>
      </c>
      <c r="BM476" s="45" t="n">
        <v>90.44</v>
      </c>
      <c r="BN476" s="40" t="n">
        <v>325.58</v>
      </c>
      <c r="BO476" s="39" t="n">
        <v>4.76</v>
      </c>
      <c r="BP476" s="45" t="n">
        <v>95.2</v>
      </c>
      <c r="BQ476" s="40" t="n">
        <v>328.32</v>
      </c>
      <c r="BR476" s="39" t="n">
        <v>4.8</v>
      </c>
      <c r="BS476" s="40" t="n">
        <v>100</v>
      </c>
      <c r="BT476" s="41"/>
      <c r="BU476" s="41"/>
      <c r="BV476" s="41"/>
      <c r="BW476" s="41"/>
      <c r="BX476" s="41"/>
      <c r="BY476" s="41"/>
      <c r="BZ476" s="41"/>
      <c r="CA476" s="41"/>
      <c r="CB476" s="41"/>
      <c r="CC476" s="50"/>
      <c r="CD476" s="45"/>
      <c r="CE476" s="45"/>
      <c r="CF476" s="40"/>
      <c r="CG476" s="45"/>
      <c r="CH476" s="40"/>
      <c r="CI476" s="41"/>
      <c r="CJ476" s="41"/>
      <c r="CK476" s="40"/>
      <c r="CL476" s="41"/>
      <c r="CM476" s="41"/>
      <c r="CN476" s="40"/>
      <c r="CO476" s="58"/>
      <c r="CP476" s="42"/>
      <c r="CQ476" s="47"/>
      <c r="CR476" s="43"/>
      <c r="CS476" s="48"/>
      <c r="CT476" s="43"/>
      <c r="CU476" s="44"/>
      <c r="CV476" s="44"/>
      <c r="CW476" s="43"/>
      <c r="CX476" s="42"/>
      <c r="CY476" s="42"/>
      <c r="CZ476" s="44"/>
      <c r="DA476" s="43"/>
      <c r="DB476" s="42"/>
      <c r="DC476" s="42"/>
      <c r="DD476" s="42"/>
      <c r="DE476" s="42"/>
      <c r="DF476" s="43"/>
    </row>
    <row r="477" customFormat="false" ht="8.45" hidden="false" customHeight="true" outlineLevel="0" collapsed="false">
      <c r="A477" s="1" t="s">
        <v>1050</v>
      </c>
      <c r="B477" s="37" t="n">
        <v>85</v>
      </c>
      <c r="C477" s="36" t="s">
        <v>1051</v>
      </c>
      <c r="D477" s="55" t="n">
        <v>447</v>
      </c>
      <c r="E477" s="36" t="s">
        <v>73</v>
      </c>
      <c r="F477" s="36" t="s">
        <v>461</v>
      </c>
      <c r="G477" s="50" t="n">
        <v>5383.29</v>
      </c>
      <c r="H477" s="39" t="n">
        <v>0.05</v>
      </c>
      <c r="I477" s="40" t="n">
        <v>256.24</v>
      </c>
      <c r="J477" s="39" t="n">
        <v>4.76</v>
      </c>
      <c r="K477" s="39" t="n">
        <v>4.76</v>
      </c>
      <c r="L477" s="40" t="n">
        <v>256.24</v>
      </c>
      <c r="M477" s="39" t="n">
        <v>4.76</v>
      </c>
      <c r="N477" s="39" t="n">
        <v>9.52</v>
      </c>
      <c r="O477" s="40" t="n">
        <v>256.24</v>
      </c>
      <c r="P477" s="39" t="n">
        <v>4.76</v>
      </c>
      <c r="Q477" s="45" t="n">
        <v>14.28</v>
      </c>
      <c r="R477" s="40" t="n">
        <v>256.24</v>
      </c>
      <c r="S477" s="39" t="n">
        <v>4.76</v>
      </c>
      <c r="T477" s="45" t="n">
        <v>19.04</v>
      </c>
      <c r="U477" s="40" t="n">
        <v>256.24</v>
      </c>
      <c r="V477" s="39" t="n">
        <v>4.76</v>
      </c>
      <c r="W477" s="45" t="n">
        <v>23.8</v>
      </c>
      <c r="X477" s="40" t="n">
        <v>256.24</v>
      </c>
      <c r="Y477" s="39" t="n">
        <v>4.76</v>
      </c>
      <c r="Z477" s="45" t="n">
        <v>28.56</v>
      </c>
      <c r="AA477" s="40" t="n">
        <v>256.24</v>
      </c>
      <c r="AB477" s="39" t="n">
        <v>4.76</v>
      </c>
      <c r="AC477" s="45" t="n">
        <v>33.32</v>
      </c>
      <c r="AD477" s="40" t="n">
        <v>256.24</v>
      </c>
      <c r="AE477" s="39" t="n">
        <v>4.76</v>
      </c>
      <c r="AF477" s="45" t="n">
        <v>38.08</v>
      </c>
      <c r="AG477" s="40" t="n">
        <v>256.24</v>
      </c>
      <c r="AH477" s="39" t="n">
        <v>4.76</v>
      </c>
      <c r="AI477" s="45" t="n">
        <v>42.84</v>
      </c>
      <c r="AJ477" s="40" t="n">
        <v>256.24</v>
      </c>
      <c r="AK477" s="39" t="n">
        <v>4.76</v>
      </c>
      <c r="AL477" s="45" t="n">
        <v>47.6</v>
      </c>
      <c r="AM477" s="40" t="n">
        <v>256.24</v>
      </c>
      <c r="AN477" s="39" t="n">
        <v>4.76</v>
      </c>
      <c r="AO477" s="45" t="n">
        <v>52.36</v>
      </c>
      <c r="AP477" s="40" t="n">
        <v>256.24</v>
      </c>
      <c r="AQ477" s="39" t="n">
        <v>4.76</v>
      </c>
      <c r="AR477" s="45" t="n">
        <v>57.12</v>
      </c>
      <c r="AS477" s="40" t="n">
        <v>256.24</v>
      </c>
      <c r="AT477" s="39" t="n">
        <v>4.76</v>
      </c>
      <c r="AU477" s="45" t="n">
        <v>61.88</v>
      </c>
      <c r="AV477" s="40" t="n">
        <v>256.24</v>
      </c>
      <c r="AW477" s="39" t="n">
        <v>4.76</v>
      </c>
      <c r="AX477" s="45" t="n">
        <v>66.64</v>
      </c>
      <c r="AY477" s="40" t="n">
        <v>256.24</v>
      </c>
      <c r="AZ477" s="39" t="n">
        <v>4.76</v>
      </c>
      <c r="BA477" s="45" t="n">
        <v>71.4</v>
      </c>
      <c r="BB477" s="40" t="n">
        <v>256.24</v>
      </c>
      <c r="BC477" s="39" t="n">
        <v>4.76</v>
      </c>
      <c r="BD477" s="45" t="n">
        <v>76.16</v>
      </c>
      <c r="BE477" s="40" t="n">
        <v>256.24</v>
      </c>
      <c r="BF477" s="39" t="n">
        <v>4.76</v>
      </c>
      <c r="BG477" s="45" t="n">
        <v>80.92</v>
      </c>
      <c r="BH477" s="40" t="n">
        <v>256.24</v>
      </c>
      <c r="BI477" s="39" t="n">
        <v>4.76</v>
      </c>
      <c r="BJ477" s="45" t="n">
        <v>85.68</v>
      </c>
      <c r="BK477" s="40" t="n">
        <v>256.24</v>
      </c>
      <c r="BL477" s="39" t="n">
        <v>4.76</v>
      </c>
      <c r="BM477" s="45" t="n">
        <v>90.44</v>
      </c>
      <c r="BN477" s="40" t="n">
        <v>256.24</v>
      </c>
      <c r="BO477" s="39" t="n">
        <v>4.76</v>
      </c>
      <c r="BP477" s="45" t="n">
        <v>95.2</v>
      </c>
      <c r="BQ477" s="40" t="n">
        <v>258.4</v>
      </c>
      <c r="BR477" s="39" t="n">
        <v>4.8</v>
      </c>
      <c r="BS477" s="40" t="n">
        <v>100</v>
      </c>
      <c r="BT477" s="41"/>
      <c r="BU477" s="41"/>
      <c r="BV477" s="41"/>
      <c r="BW477" s="41"/>
      <c r="BX477" s="41"/>
      <c r="BY477" s="41"/>
      <c r="BZ477" s="41"/>
      <c r="CA477" s="41"/>
      <c r="CB477" s="41"/>
      <c r="CC477" s="25"/>
      <c r="CD477" s="24"/>
      <c r="CE477" s="28"/>
      <c r="CF477" s="18"/>
      <c r="CG477" s="18"/>
      <c r="CH477" s="28"/>
      <c r="CI477" s="18"/>
      <c r="CJ477" s="18"/>
      <c r="CK477" s="28"/>
      <c r="CL477" s="18"/>
      <c r="CM477" s="18"/>
      <c r="CN477" s="28"/>
      <c r="CO477" s="46"/>
      <c r="CP477" s="42"/>
      <c r="CQ477" s="47"/>
      <c r="CR477" s="51"/>
      <c r="CS477" s="47"/>
      <c r="CT477" s="43"/>
      <c r="CU477" s="44"/>
      <c r="CV477" s="44"/>
      <c r="CW477" s="43"/>
      <c r="CX477" s="42"/>
      <c r="CY477" s="42"/>
      <c r="CZ477" s="44"/>
      <c r="DA477" s="43"/>
      <c r="DB477" s="42"/>
      <c r="DC477" s="42"/>
      <c r="DD477" s="42"/>
      <c r="DE477" s="42"/>
      <c r="DF477" s="43"/>
    </row>
    <row r="478" customFormat="false" ht="8.45" hidden="false" customHeight="true" outlineLevel="0" collapsed="false">
      <c r="A478" s="1" t="s">
        <v>1052</v>
      </c>
      <c r="B478" s="37" t="n">
        <v>86</v>
      </c>
      <c r="C478" s="36" t="s">
        <v>1053</v>
      </c>
      <c r="D478" s="55" t="n">
        <v>447</v>
      </c>
      <c r="E478" s="36" t="s">
        <v>73</v>
      </c>
      <c r="F478" s="36" t="s">
        <v>461</v>
      </c>
      <c r="G478" s="38" t="n">
        <v>79800</v>
      </c>
      <c r="H478" s="39" t="n">
        <v>0.81</v>
      </c>
      <c r="I478" s="50" t="n">
        <v>3798.48</v>
      </c>
      <c r="J478" s="39" t="n">
        <v>4.76</v>
      </c>
      <c r="K478" s="39" t="n">
        <v>4.76</v>
      </c>
      <c r="L478" s="50" t="n">
        <v>3798.48</v>
      </c>
      <c r="M478" s="39" t="n">
        <v>4.76</v>
      </c>
      <c r="N478" s="39" t="n">
        <v>9.52</v>
      </c>
      <c r="O478" s="50" t="n">
        <v>3798.48</v>
      </c>
      <c r="P478" s="39" t="n">
        <v>4.76</v>
      </c>
      <c r="Q478" s="45" t="n">
        <v>14.28</v>
      </c>
      <c r="R478" s="50" t="n">
        <v>3798.48</v>
      </c>
      <c r="S478" s="39" t="n">
        <v>4.76</v>
      </c>
      <c r="T478" s="45" t="n">
        <v>19.04</v>
      </c>
      <c r="U478" s="50" t="n">
        <v>3798.48</v>
      </c>
      <c r="V478" s="39" t="n">
        <v>4.76</v>
      </c>
      <c r="W478" s="45" t="n">
        <v>23.8</v>
      </c>
      <c r="X478" s="50" t="n">
        <v>3798.48</v>
      </c>
      <c r="Y478" s="39" t="n">
        <v>4.76</v>
      </c>
      <c r="Z478" s="45" t="n">
        <v>28.56</v>
      </c>
      <c r="AA478" s="50" t="n">
        <v>3798.48</v>
      </c>
      <c r="AB478" s="39" t="n">
        <v>4.76</v>
      </c>
      <c r="AC478" s="45" t="n">
        <v>33.32</v>
      </c>
      <c r="AD478" s="50" t="n">
        <v>3798.48</v>
      </c>
      <c r="AE478" s="39" t="n">
        <v>4.76</v>
      </c>
      <c r="AF478" s="45" t="n">
        <v>38.08</v>
      </c>
      <c r="AG478" s="50" t="n">
        <v>3798.48</v>
      </c>
      <c r="AH478" s="39" t="n">
        <v>4.76</v>
      </c>
      <c r="AI478" s="45" t="n">
        <v>42.84</v>
      </c>
      <c r="AJ478" s="50" t="n">
        <v>3798.48</v>
      </c>
      <c r="AK478" s="39" t="n">
        <v>4.76</v>
      </c>
      <c r="AL478" s="45" t="n">
        <v>47.6</v>
      </c>
      <c r="AM478" s="50" t="n">
        <v>3798.48</v>
      </c>
      <c r="AN478" s="39" t="n">
        <v>4.76</v>
      </c>
      <c r="AO478" s="45" t="n">
        <v>52.36</v>
      </c>
      <c r="AP478" s="50" t="n">
        <v>3798.48</v>
      </c>
      <c r="AQ478" s="39" t="n">
        <v>4.76</v>
      </c>
      <c r="AR478" s="45" t="n">
        <v>57.12</v>
      </c>
      <c r="AS478" s="50" t="n">
        <v>3798.48</v>
      </c>
      <c r="AT478" s="39" t="n">
        <v>4.76</v>
      </c>
      <c r="AU478" s="45" t="n">
        <v>61.88</v>
      </c>
      <c r="AV478" s="50" t="n">
        <v>3798.48</v>
      </c>
      <c r="AW478" s="39" t="n">
        <v>4.76</v>
      </c>
      <c r="AX478" s="45" t="n">
        <v>66.64</v>
      </c>
      <c r="AY478" s="50" t="n">
        <v>3798.48</v>
      </c>
      <c r="AZ478" s="39" t="n">
        <v>4.76</v>
      </c>
      <c r="BA478" s="45" t="n">
        <v>71.4</v>
      </c>
      <c r="BB478" s="50" t="n">
        <v>3798.48</v>
      </c>
      <c r="BC478" s="39" t="n">
        <v>4.76</v>
      </c>
      <c r="BD478" s="45" t="n">
        <v>76.16</v>
      </c>
      <c r="BE478" s="50" t="n">
        <v>3798.48</v>
      </c>
      <c r="BF478" s="39" t="n">
        <v>4.76</v>
      </c>
      <c r="BG478" s="45" t="n">
        <v>80.92</v>
      </c>
      <c r="BH478" s="50" t="n">
        <v>3798.48</v>
      </c>
      <c r="BI478" s="39" t="n">
        <v>4.76</v>
      </c>
      <c r="BJ478" s="45" t="n">
        <v>85.68</v>
      </c>
      <c r="BK478" s="50" t="n">
        <v>3798.48</v>
      </c>
      <c r="BL478" s="39" t="n">
        <v>4.76</v>
      </c>
      <c r="BM478" s="45" t="n">
        <v>90.44</v>
      </c>
      <c r="BN478" s="50" t="n">
        <v>3798.48</v>
      </c>
      <c r="BO478" s="39" t="n">
        <v>4.76</v>
      </c>
      <c r="BP478" s="45" t="n">
        <v>95.2</v>
      </c>
      <c r="BQ478" s="50" t="n">
        <v>3830.4</v>
      </c>
      <c r="BR478" s="39" t="n">
        <v>4.8</v>
      </c>
      <c r="BS478" s="40" t="n">
        <v>100</v>
      </c>
      <c r="BT478" s="41"/>
      <c r="BU478" s="41"/>
      <c r="BV478" s="41"/>
      <c r="BW478" s="41"/>
      <c r="BX478" s="41"/>
      <c r="BY478" s="41"/>
      <c r="BZ478" s="41"/>
      <c r="CA478" s="41"/>
      <c r="CB478" s="41"/>
      <c r="CC478" s="45"/>
      <c r="CD478" s="39"/>
      <c r="CE478" s="40"/>
      <c r="CF478" s="41"/>
      <c r="CG478" s="41"/>
      <c r="CH478" s="40"/>
      <c r="CI478" s="41"/>
      <c r="CJ478" s="41"/>
      <c r="CK478" s="40"/>
      <c r="CL478" s="41"/>
      <c r="CM478" s="41"/>
      <c r="CN478" s="40"/>
      <c r="CO478" s="60"/>
      <c r="CP478" s="13"/>
      <c r="CQ478" s="30"/>
      <c r="CR478" s="31"/>
      <c r="CS478" s="32"/>
      <c r="CT478" s="30"/>
      <c r="CU478" s="56"/>
      <c r="CV478" s="30"/>
      <c r="CW478" s="30"/>
      <c r="CX478" s="57"/>
      <c r="CY478" s="13"/>
      <c r="CZ478" s="30"/>
      <c r="DA478" s="34"/>
      <c r="DB478" s="13"/>
      <c r="DC478" s="13"/>
      <c r="DD478" s="13"/>
      <c r="DE478" s="13"/>
      <c r="DF478" s="34"/>
    </row>
    <row r="479" customFormat="false" ht="8.45" hidden="false" customHeight="true" outlineLevel="0" collapsed="false">
      <c r="A479" s="1" t="s">
        <v>1054</v>
      </c>
      <c r="B479" s="37" t="n">
        <v>87</v>
      </c>
      <c r="C479" s="36" t="s">
        <v>1055</v>
      </c>
      <c r="D479" s="55" t="n">
        <v>447</v>
      </c>
      <c r="E479" s="36" t="s">
        <v>73</v>
      </c>
      <c r="F479" s="36" t="s">
        <v>461</v>
      </c>
      <c r="G479" s="38" t="n">
        <v>27048</v>
      </c>
      <c r="H479" s="39" t="n">
        <v>0.28</v>
      </c>
      <c r="I479" s="50" t="n">
        <v>1287.48</v>
      </c>
      <c r="J479" s="39" t="n">
        <v>4.76</v>
      </c>
      <c r="K479" s="39" t="n">
        <v>4.76</v>
      </c>
      <c r="L479" s="50" t="n">
        <v>1287.48</v>
      </c>
      <c r="M479" s="39" t="n">
        <v>4.76</v>
      </c>
      <c r="N479" s="39" t="n">
        <v>9.52</v>
      </c>
      <c r="O479" s="50" t="n">
        <v>1287.48</v>
      </c>
      <c r="P479" s="39" t="n">
        <v>4.76</v>
      </c>
      <c r="Q479" s="45" t="n">
        <v>14.28</v>
      </c>
      <c r="R479" s="50" t="n">
        <v>1287.48</v>
      </c>
      <c r="S479" s="39" t="n">
        <v>4.76</v>
      </c>
      <c r="T479" s="45" t="n">
        <v>19.04</v>
      </c>
      <c r="U479" s="50" t="n">
        <v>1287.48</v>
      </c>
      <c r="V479" s="39" t="n">
        <v>4.76</v>
      </c>
      <c r="W479" s="45" t="n">
        <v>23.8</v>
      </c>
      <c r="X479" s="50" t="n">
        <v>1287.48</v>
      </c>
      <c r="Y479" s="39" t="n">
        <v>4.76</v>
      </c>
      <c r="Z479" s="45" t="n">
        <v>28.56</v>
      </c>
      <c r="AA479" s="50" t="n">
        <v>1287.48</v>
      </c>
      <c r="AB479" s="39" t="n">
        <v>4.76</v>
      </c>
      <c r="AC479" s="45" t="n">
        <v>33.32</v>
      </c>
      <c r="AD479" s="50" t="n">
        <v>1287.48</v>
      </c>
      <c r="AE479" s="39" t="n">
        <v>4.76</v>
      </c>
      <c r="AF479" s="45" t="n">
        <v>38.08</v>
      </c>
      <c r="AG479" s="50" t="n">
        <v>1287.48</v>
      </c>
      <c r="AH479" s="39" t="n">
        <v>4.76</v>
      </c>
      <c r="AI479" s="45" t="n">
        <v>42.84</v>
      </c>
      <c r="AJ479" s="50" t="n">
        <v>1287.48</v>
      </c>
      <c r="AK479" s="39" t="n">
        <v>4.76</v>
      </c>
      <c r="AL479" s="45" t="n">
        <v>47.6</v>
      </c>
      <c r="AM479" s="50" t="n">
        <v>1287.48</v>
      </c>
      <c r="AN479" s="39" t="n">
        <v>4.76</v>
      </c>
      <c r="AO479" s="45" t="n">
        <v>52.36</v>
      </c>
      <c r="AP479" s="50" t="n">
        <v>1287.48</v>
      </c>
      <c r="AQ479" s="39" t="n">
        <v>4.76</v>
      </c>
      <c r="AR479" s="45" t="n">
        <v>57.12</v>
      </c>
      <c r="AS479" s="50" t="n">
        <v>1287.48</v>
      </c>
      <c r="AT479" s="39" t="n">
        <v>4.76</v>
      </c>
      <c r="AU479" s="45" t="n">
        <v>61.88</v>
      </c>
      <c r="AV479" s="50" t="n">
        <v>1287.48</v>
      </c>
      <c r="AW479" s="39" t="n">
        <v>4.76</v>
      </c>
      <c r="AX479" s="45" t="n">
        <v>66.64</v>
      </c>
      <c r="AY479" s="50" t="n">
        <v>1287.48</v>
      </c>
      <c r="AZ479" s="39" t="n">
        <v>4.76</v>
      </c>
      <c r="BA479" s="45" t="n">
        <v>71.4</v>
      </c>
      <c r="BB479" s="50" t="n">
        <v>1287.48</v>
      </c>
      <c r="BC479" s="39" t="n">
        <v>4.76</v>
      </c>
      <c r="BD479" s="45" t="n">
        <v>76.16</v>
      </c>
      <c r="BE479" s="50" t="n">
        <v>1287.48</v>
      </c>
      <c r="BF479" s="39" t="n">
        <v>4.76</v>
      </c>
      <c r="BG479" s="45" t="n">
        <v>80.92</v>
      </c>
      <c r="BH479" s="50" t="n">
        <v>1287.48</v>
      </c>
      <c r="BI479" s="39" t="n">
        <v>4.76</v>
      </c>
      <c r="BJ479" s="45" t="n">
        <v>85.68</v>
      </c>
      <c r="BK479" s="50" t="n">
        <v>1287.48</v>
      </c>
      <c r="BL479" s="39" t="n">
        <v>4.76</v>
      </c>
      <c r="BM479" s="45" t="n">
        <v>90.44</v>
      </c>
      <c r="BN479" s="50" t="n">
        <v>1287.48</v>
      </c>
      <c r="BO479" s="39" t="n">
        <v>4.76</v>
      </c>
      <c r="BP479" s="45" t="n">
        <v>95.2</v>
      </c>
      <c r="BQ479" s="50" t="n">
        <v>1298.3</v>
      </c>
      <c r="BR479" s="39" t="n">
        <v>4.8</v>
      </c>
      <c r="BS479" s="40" t="n">
        <v>100</v>
      </c>
      <c r="BT479" s="41"/>
      <c r="BU479" s="41"/>
      <c r="BV479" s="41"/>
      <c r="BW479" s="41"/>
      <c r="BX479" s="41"/>
      <c r="BY479" s="41"/>
      <c r="BZ479" s="41"/>
      <c r="CA479" s="41"/>
      <c r="CB479" s="41"/>
      <c r="CC479" s="45"/>
      <c r="CD479" s="39"/>
      <c r="CE479" s="40"/>
      <c r="CF479" s="41"/>
      <c r="CG479" s="41"/>
      <c r="CH479" s="40"/>
      <c r="CI479" s="41"/>
      <c r="CJ479" s="41"/>
      <c r="CK479" s="40"/>
      <c r="CL479" s="41"/>
      <c r="CM479" s="41"/>
      <c r="CN479" s="40"/>
      <c r="CO479" s="60"/>
      <c r="CP479" s="13"/>
      <c r="CQ479" s="30"/>
      <c r="CR479" s="31"/>
      <c r="CS479" s="30"/>
      <c r="CT479" s="30"/>
      <c r="CU479" s="31"/>
      <c r="CV479" s="30"/>
      <c r="CW479" s="34"/>
      <c r="CX479" s="13"/>
      <c r="CY479" s="13"/>
      <c r="CZ479" s="19"/>
      <c r="DA479" s="34"/>
      <c r="DB479" s="13"/>
      <c r="DC479" s="13"/>
      <c r="DD479" s="13"/>
      <c r="DE479" s="13"/>
      <c r="DF479" s="34"/>
    </row>
    <row r="480" customFormat="false" ht="8.45" hidden="false" customHeight="true" outlineLevel="0" collapsed="false">
      <c r="A480" s="1" t="s">
        <v>1056</v>
      </c>
      <c r="B480" s="54" t="n">
        <v>88</v>
      </c>
      <c r="C480" s="21" t="s">
        <v>124</v>
      </c>
      <c r="D480" s="22" t="n">
        <v>447</v>
      </c>
      <c r="E480" s="21" t="s">
        <v>73</v>
      </c>
      <c r="F480" s="21" t="s">
        <v>461</v>
      </c>
      <c r="G480" s="26" t="n">
        <v>80690.72</v>
      </c>
      <c r="H480" s="24" t="n">
        <v>0.82</v>
      </c>
      <c r="I480" s="28" t="n">
        <v>676.17</v>
      </c>
      <c r="J480" s="24" t="n">
        <v>0.84</v>
      </c>
      <c r="K480" s="24" t="n">
        <v>0.84</v>
      </c>
      <c r="L480" s="26" t="n">
        <v>13676.17</v>
      </c>
      <c r="M480" s="25" t="n">
        <v>16.95</v>
      </c>
      <c r="N480" s="25" t="n">
        <v>17.79</v>
      </c>
      <c r="O480" s="28" t="n">
        <v>676.17</v>
      </c>
      <c r="P480" s="24" t="n">
        <v>0.84</v>
      </c>
      <c r="Q480" s="25" t="n">
        <v>18.62</v>
      </c>
      <c r="R480" s="28" t="n">
        <v>676.17</v>
      </c>
      <c r="S480" s="24" t="n">
        <v>0.84</v>
      </c>
      <c r="T480" s="25" t="n">
        <v>19.46</v>
      </c>
      <c r="U480" s="28" t="n">
        <v>676.17</v>
      </c>
      <c r="V480" s="24" t="n">
        <v>0.84</v>
      </c>
      <c r="W480" s="25" t="n">
        <v>20.3</v>
      </c>
      <c r="X480" s="28" t="n">
        <v>676.17</v>
      </c>
      <c r="Y480" s="24" t="n">
        <v>0.84</v>
      </c>
      <c r="Z480" s="25" t="n">
        <v>21.14</v>
      </c>
      <c r="AA480" s="28" t="n">
        <v>676.17</v>
      </c>
      <c r="AB480" s="24" t="n">
        <v>0.84</v>
      </c>
      <c r="AC480" s="25" t="n">
        <v>21.98</v>
      </c>
      <c r="AD480" s="28" t="n">
        <v>676.17</v>
      </c>
      <c r="AE480" s="24" t="n">
        <v>0.84</v>
      </c>
      <c r="AF480" s="25" t="n">
        <v>22.81</v>
      </c>
      <c r="AG480" s="28" t="n">
        <v>676.17</v>
      </c>
      <c r="AH480" s="24" t="n">
        <v>0.84</v>
      </c>
      <c r="AI480" s="25" t="n">
        <v>23.65</v>
      </c>
      <c r="AJ480" s="28" t="n">
        <v>676.17</v>
      </c>
      <c r="AK480" s="24" t="n">
        <v>0.84</v>
      </c>
      <c r="AL480" s="25" t="n">
        <v>24.49</v>
      </c>
      <c r="AM480" s="27" t="n">
        <v>3108.96</v>
      </c>
      <c r="AN480" s="24" t="n">
        <v>3.85</v>
      </c>
      <c r="AO480" s="25" t="n">
        <v>28.34</v>
      </c>
      <c r="AP480" s="27" t="n">
        <v>3221.2</v>
      </c>
      <c r="AQ480" s="24" t="n">
        <v>3.99</v>
      </c>
      <c r="AR480" s="25" t="n">
        <v>32.34</v>
      </c>
      <c r="AS480" s="27" t="n">
        <v>2999.33</v>
      </c>
      <c r="AT480" s="24" t="n">
        <v>3.72</v>
      </c>
      <c r="AU480" s="25" t="n">
        <v>36.05</v>
      </c>
      <c r="AV480" s="27" t="n">
        <v>2999.33</v>
      </c>
      <c r="AW480" s="24" t="n">
        <v>3.72</v>
      </c>
      <c r="AX480" s="25" t="n">
        <v>39.77</v>
      </c>
      <c r="AY480" s="27" t="n">
        <v>2999.33</v>
      </c>
      <c r="AZ480" s="24" t="n">
        <v>3.72</v>
      </c>
      <c r="BA480" s="25" t="n">
        <v>43.49</v>
      </c>
      <c r="BB480" s="27" t="n">
        <v>2887.09</v>
      </c>
      <c r="BC480" s="24" t="n">
        <v>3.58</v>
      </c>
      <c r="BD480" s="25" t="n">
        <v>47.06</v>
      </c>
      <c r="BE480" s="27" t="n">
        <v>3108.96</v>
      </c>
      <c r="BF480" s="24" t="n">
        <v>3.85</v>
      </c>
      <c r="BG480" s="25" t="n">
        <v>50.92</v>
      </c>
      <c r="BH480" s="27" t="n">
        <v>2999.33</v>
      </c>
      <c r="BI480" s="24" t="n">
        <v>3.72</v>
      </c>
      <c r="BJ480" s="25" t="n">
        <v>54.63</v>
      </c>
      <c r="BK480" s="27" t="n">
        <v>2887.09</v>
      </c>
      <c r="BL480" s="24" t="n">
        <v>3.58</v>
      </c>
      <c r="BM480" s="25" t="n">
        <v>58.21</v>
      </c>
      <c r="BN480" s="26" t="n">
        <v>24603.78</v>
      </c>
      <c r="BO480" s="25" t="n">
        <v>30.49</v>
      </c>
      <c r="BP480" s="25" t="n">
        <v>88.7</v>
      </c>
      <c r="BQ480" s="27" t="n">
        <v>9114.64</v>
      </c>
      <c r="BR480" s="25" t="n">
        <v>11.3</v>
      </c>
      <c r="BS480" s="28" t="n">
        <v>100</v>
      </c>
      <c r="BT480" s="18"/>
      <c r="BU480" s="18"/>
      <c r="BV480" s="18"/>
      <c r="BW480" s="18"/>
      <c r="BX480" s="18"/>
      <c r="BY480" s="18"/>
      <c r="BZ480" s="18"/>
      <c r="CA480" s="18"/>
      <c r="CB480" s="18"/>
      <c r="CC480" s="27"/>
      <c r="CD480" s="28"/>
      <c r="CE480" s="28"/>
      <c r="CF480" s="18"/>
      <c r="CG480" s="18"/>
      <c r="CH480" s="28"/>
      <c r="CI480" s="18"/>
      <c r="CJ480" s="18"/>
      <c r="CK480" s="28"/>
      <c r="CL480" s="18"/>
      <c r="CM480" s="18"/>
      <c r="CN480" s="28"/>
      <c r="CO480" s="58"/>
      <c r="CP480" s="42"/>
      <c r="CQ480" s="47"/>
      <c r="CR480" s="51"/>
      <c r="CS480" s="47"/>
      <c r="CT480" s="47"/>
      <c r="CU480" s="51"/>
      <c r="CV480" s="47"/>
      <c r="CW480" s="43"/>
      <c r="CX480" s="42"/>
      <c r="CY480" s="42"/>
      <c r="CZ480" s="44"/>
      <c r="DA480" s="43"/>
      <c r="DB480" s="42"/>
      <c r="DC480" s="42"/>
      <c r="DD480" s="42"/>
      <c r="DE480" s="42"/>
      <c r="DF480" s="43"/>
    </row>
    <row r="481" customFormat="false" ht="8.45" hidden="false" customHeight="true" outlineLevel="0" collapsed="false">
      <c r="A481" s="1" t="s">
        <v>1057</v>
      </c>
      <c r="B481" s="37" t="n">
        <v>89</v>
      </c>
      <c r="C481" s="36" t="s">
        <v>1058</v>
      </c>
      <c r="D481" s="55" t="n">
        <v>447</v>
      </c>
      <c r="E481" s="36" t="s">
        <v>73</v>
      </c>
      <c r="F481" s="36" t="s">
        <v>461</v>
      </c>
      <c r="G481" s="50" t="n">
        <v>1400</v>
      </c>
      <c r="H481" s="39" t="n">
        <v>0.01</v>
      </c>
      <c r="I481" s="45" t="n">
        <v>66.64</v>
      </c>
      <c r="J481" s="39" t="n">
        <v>4.76</v>
      </c>
      <c r="K481" s="39" t="n">
        <v>4.76</v>
      </c>
      <c r="L481" s="45" t="n">
        <v>66.64</v>
      </c>
      <c r="M481" s="39" t="n">
        <v>4.76</v>
      </c>
      <c r="N481" s="39" t="n">
        <v>9.52</v>
      </c>
      <c r="O481" s="45" t="n">
        <v>66.64</v>
      </c>
      <c r="P481" s="39" t="n">
        <v>4.76</v>
      </c>
      <c r="Q481" s="45" t="n">
        <v>14.28</v>
      </c>
      <c r="R481" s="45" t="n">
        <v>66.64</v>
      </c>
      <c r="S481" s="39" t="n">
        <v>4.76</v>
      </c>
      <c r="T481" s="45" t="n">
        <v>19.04</v>
      </c>
      <c r="U481" s="45" t="n">
        <v>66.64</v>
      </c>
      <c r="V481" s="39" t="n">
        <v>4.76</v>
      </c>
      <c r="W481" s="45" t="n">
        <v>23.8</v>
      </c>
      <c r="X481" s="45" t="n">
        <v>66.64</v>
      </c>
      <c r="Y481" s="39" t="n">
        <v>4.76</v>
      </c>
      <c r="Z481" s="45" t="n">
        <v>28.56</v>
      </c>
      <c r="AA481" s="45" t="n">
        <v>66.64</v>
      </c>
      <c r="AB481" s="39" t="n">
        <v>4.76</v>
      </c>
      <c r="AC481" s="45" t="n">
        <v>33.32</v>
      </c>
      <c r="AD481" s="45" t="n">
        <v>66.64</v>
      </c>
      <c r="AE481" s="39" t="n">
        <v>4.76</v>
      </c>
      <c r="AF481" s="45" t="n">
        <v>38.08</v>
      </c>
      <c r="AG481" s="45" t="n">
        <v>66.64</v>
      </c>
      <c r="AH481" s="39" t="n">
        <v>4.76</v>
      </c>
      <c r="AI481" s="45" t="n">
        <v>42.84</v>
      </c>
      <c r="AJ481" s="45" t="n">
        <v>66.64</v>
      </c>
      <c r="AK481" s="39" t="n">
        <v>4.76</v>
      </c>
      <c r="AL481" s="45" t="n">
        <v>47.6</v>
      </c>
      <c r="AM481" s="45" t="n">
        <v>66.64</v>
      </c>
      <c r="AN481" s="39" t="n">
        <v>4.76</v>
      </c>
      <c r="AO481" s="45" t="n">
        <v>52.36</v>
      </c>
      <c r="AP481" s="45" t="n">
        <v>66.64</v>
      </c>
      <c r="AQ481" s="39" t="n">
        <v>4.76</v>
      </c>
      <c r="AR481" s="45" t="n">
        <v>57.12</v>
      </c>
      <c r="AS481" s="45" t="n">
        <v>66.64</v>
      </c>
      <c r="AT481" s="39" t="n">
        <v>4.76</v>
      </c>
      <c r="AU481" s="45" t="n">
        <v>61.88</v>
      </c>
      <c r="AV481" s="45" t="n">
        <v>66.64</v>
      </c>
      <c r="AW481" s="39" t="n">
        <v>4.76</v>
      </c>
      <c r="AX481" s="45" t="n">
        <v>66.64</v>
      </c>
      <c r="AY481" s="45" t="n">
        <v>66.64</v>
      </c>
      <c r="AZ481" s="39" t="n">
        <v>4.76</v>
      </c>
      <c r="BA481" s="45" t="n">
        <v>71.4</v>
      </c>
      <c r="BB481" s="45" t="n">
        <v>66.64</v>
      </c>
      <c r="BC481" s="39" t="n">
        <v>4.76</v>
      </c>
      <c r="BD481" s="45" t="n">
        <v>76.16</v>
      </c>
      <c r="BE481" s="45" t="n">
        <v>66.64</v>
      </c>
      <c r="BF481" s="39" t="n">
        <v>4.76</v>
      </c>
      <c r="BG481" s="45" t="n">
        <v>80.92</v>
      </c>
      <c r="BH481" s="45" t="n">
        <v>66.64</v>
      </c>
      <c r="BI481" s="39" t="n">
        <v>4.76</v>
      </c>
      <c r="BJ481" s="45" t="n">
        <v>85.68</v>
      </c>
      <c r="BK481" s="45" t="n">
        <v>66.64</v>
      </c>
      <c r="BL481" s="39" t="n">
        <v>4.76</v>
      </c>
      <c r="BM481" s="45" t="n">
        <v>90.44</v>
      </c>
      <c r="BN481" s="45" t="n">
        <v>66.64</v>
      </c>
      <c r="BO481" s="39" t="n">
        <v>4.76</v>
      </c>
      <c r="BP481" s="45" t="n">
        <v>95.2</v>
      </c>
      <c r="BQ481" s="45" t="n">
        <v>67.2</v>
      </c>
      <c r="BR481" s="39" t="n">
        <v>4.8</v>
      </c>
      <c r="BS481" s="40" t="n">
        <v>100</v>
      </c>
      <c r="BT481" s="41"/>
      <c r="BU481" s="41"/>
      <c r="BV481" s="41"/>
      <c r="BW481" s="41"/>
      <c r="BX481" s="41"/>
      <c r="BY481" s="41"/>
      <c r="BZ481" s="41"/>
      <c r="CA481" s="41"/>
      <c r="CB481" s="41"/>
      <c r="CC481" s="40"/>
      <c r="CD481" s="40"/>
      <c r="CE481" s="40"/>
      <c r="CF481" s="41"/>
      <c r="CG481" s="41"/>
      <c r="CH481" s="40"/>
      <c r="CI481" s="41"/>
      <c r="CJ481" s="41"/>
      <c r="CK481" s="40"/>
      <c r="CL481" s="41"/>
      <c r="CM481" s="41"/>
      <c r="CN481" s="40"/>
      <c r="CO481" s="42"/>
      <c r="CP481" s="42"/>
      <c r="CQ481" s="44"/>
      <c r="CR481" s="44"/>
      <c r="CS481" s="44"/>
      <c r="CT481" s="44"/>
      <c r="CU481" s="43"/>
      <c r="CV481" s="43"/>
      <c r="CW481" s="43"/>
      <c r="CX481" s="42"/>
      <c r="CY481" s="42"/>
      <c r="CZ481" s="44"/>
      <c r="DA481" s="43"/>
      <c r="DB481" s="42"/>
      <c r="DC481" s="42"/>
      <c r="DD481" s="42"/>
      <c r="DE481" s="42"/>
      <c r="DF481" s="43"/>
    </row>
    <row r="482" customFormat="false" ht="8.45" hidden="false" customHeight="true" outlineLevel="0" collapsed="false">
      <c r="A482" s="1" t="s">
        <v>1059</v>
      </c>
      <c r="B482" s="37" t="n">
        <v>90</v>
      </c>
      <c r="C482" s="36" t="s">
        <v>1060</v>
      </c>
      <c r="D482" s="55" t="n">
        <v>447</v>
      </c>
      <c r="E482" s="36" t="s">
        <v>73</v>
      </c>
      <c r="F482" s="36" t="s">
        <v>461</v>
      </c>
      <c r="G482" s="50" t="n">
        <v>1205.2</v>
      </c>
      <c r="H482" s="39" t="n">
        <v>0.01</v>
      </c>
      <c r="I482" s="45" t="n">
        <v>57.37</v>
      </c>
      <c r="J482" s="39" t="n">
        <v>4.76</v>
      </c>
      <c r="K482" s="39" t="n">
        <v>4.76</v>
      </c>
      <c r="L482" s="45" t="n">
        <v>57.37</v>
      </c>
      <c r="M482" s="39" t="n">
        <v>4.76</v>
      </c>
      <c r="N482" s="39" t="n">
        <v>9.52</v>
      </c>
      <c r="O482" s="45" t="n">
        <v>57.37</v>
      </c>
      <c r="P482" s="39" t="n">
        <v>4.76</v>
      </c>
      <c r="Q482" s="45" t="n">
        <v>14.28</v>
      </c>
      <c r="R482" s="45" t="n">
        <v>57.37</v>
      </c>
      <c r="S482" s="39" t="n">
        <v>4.76</v>
      </c>
      <c r="T482" s="45" t="n">
        <v>19.04</v>
      </c>
      <c r="U482" s="45" t="n">
        <v>57.37</v>
      </c>
      <c r="V482" s="39" t="n">
        <v>4.76</v>
      </c>
      <c r="W482" s="45" t="n">
        <v>23.8</v>
      </c>
      <c r="X482" s="45" t="n">
        <v>57.37</v>
      </c>
      <c r="Y482" s="39" t="n">
        <v>4.76</v>
      </c>
      <c r="Z482" s="45" t="n">
        <v>28.56</v>
      </c>
      <c r="AA482" s="45" t="n">
        <v>57.37</v>
      </c>
      <c r="AB482" s="39" t="n">
        <v>4.76</v>
      </c>
      <c r="AC482" s="45" t="n">
        <v>33.32</v>
      </c>
      <c r="AD482" s="45" t="n">
        <v>57.37</v>
      </c>
      <c r="AE482" s="39" t="n">
        <v>4.76</v>
      </c>
      <c r="AF482" s="45" t="n">
        <v>38.08</v>
      </c>
      <c r="AG482" s="45" t="n">
        <v>57.37</v>
      </c>
      <c r="AH482" s="39" t="n">
        <v>4.76</v>
      </c>
      <c r="AI482" s="45" t="n">
        <v>42.84</v>
      </c>
      <c r="AJ482" s="45" t="n">
        <v>57.37</v>
      </c>
      <c r="AK482" s="39" t="n">
        <v>4.76</v>
      </c>
      <c r="AL482" s="45" t="n">
        <v>47.6</v>
      </c>
      <c r="AM482" s="45" t="n">
        <v>57.37</v>
      </c>
      <c r="AN482" s="39" t="n">
        <v>4.76</v>
      </c>
      <c r="AO482" s="45" t="n">
        <v>52.36</v>
      </c>
      <c r="AP482" s="45" t="n">
        <v>57.37</v>
      </c>
      <c r="AQ482" s="39" t="n">
        <v>4.76</v>
      </c>
      <c r="AR482" s="45" t="n">
        <v>57.12</v>
      </c>
      <c r="AS482" s="45" t="n">
        <v>57.37</v>
      </c>
      <c r="AT482" s="39" t="n">
        <v>4.76</v>
      </c>
      <c r="AU482" s="45" t="n">
        <v>61.88</v>
      </c>
      <c r="AV482" s="45" t="n">
        <v>57.37</v>
      </c>
      <c r="AW482" s="39" t="n">
        <v>4.76</v>
      </c>
      <c r="AX482" s="45" t="n">
        <v>66.64</v>
      </c>
      <c r="AY482" s="45" t="n">
        <v>57.37</v>
      </c>
      <c r="AZ482" s="39" t="n">
        <v>4.76</v>
      </c>
      <c r="BA482" s="45" t="n">
        <v>71.4</v>
      </c>
      <c r="BB482" s="45" t="n">
        <v>57.37</v>
      </c>
      <c r="BC482" s="39" t="n">
        <v>4.76</v>
      </c>
      <c r="BD482" s="45" t="n">
        <v>76.16</v>
      </c>
      <c r="BE482" s="45" t="n">
        <v>57.37</v>
      </c>
      <c r="BF482" s="39" t="n">
        <v>4.76</v>
      </c>
      <c r="BG482" s="45" t="n">
        <v>80.92</v>
      </c>
      <c r="BH482" s="45" t="n">
        <v>57.37</v>
      </c>
      <c r="BI482" s="39" t="n">
        <v>4.76</v>
      </c>
      <c r="BJ482" s="45" t="n">
        <v>85.68</v>
      </c>
      <c r="BK482" s="45" t="n">
        <v>57.37</v>
      </c>
      <c r="BL482" s="39" t="n">
        <v>4.76</v>
      </c>
      <c r="BM482" s="45" t="n">
        <v>90.44</v>
      </c>
      <c r="BN482" s="45" t="n">
        <v>57.37</v>
      </c>
      <c r="BO482" s="39" t="n">
        <v>4.76</v>
      </c>
      <c r="BP482" s="45" t="n">
        <v>95.2</v>
      </c>
      <c r="BQ482" s="45" t="n">
        <v>57.85</v>
      </c>
      <c r="BR482" s="39" t="n">
        <v>4.8</v>
      </c>
      <c r="BS482" s="40" t="n">
        <v>100</v>
      </c>
      <c r="BT482" s="41"/>
      <c r="BU482" s="41"/>
      <c r="BV482" s="41"/>
      <c r="BW482" s="41"/>
      <c r="BX482" s="41"/>
      <c r="BY482" s="41"/>
      <c r="BZ482" s="41"/>
      <c r="CA482" s="41"/>
      <c r="CB482" s="41"/>
      <c r="CC482" s="40"/>
      <c r="CD482" s="40"/>
      <c r="CE482" s="40"/>
      <c r="CF482" s="41"/>
      <c r="CG482" s="41"/>
      <c r="CH482" s="40"/>
      <c r="CI482" s="41"/>
      <c r="CJ482" s="41"/>
      <c r="CK482" s="40"/>
      <c r="CL482" s="41"/>
      <c r="CM482" s="41"/>
      <c r="CN482" s="40"/>
      <c r="CO482" s="29"/>
      <c r="CP482" s="13"/>
      <c r="CQ482" s="30"/>
      <c r="CR482" s="31"/>
      <c r="CS482" s="32"/>
      <c r="CT482" s="30"/>
      <c r="CU482" s="31"/>
      <c r="CV482" s="30"/>
      <c r="CW482" s="34"/>
      <c r="CX482" s="13"/>
      <c r="CY482" s="13"/>
      <c r="CZ482" s="19"/>
      <c r="DA482" s="34"/>
      <c r="DB482" s="13"/>
      <c r="DC482" s="13"/>
      <c r="DD482" s="13"/>
      <c r="DE482" s="13"/>
      <c r="DF482" s="34"/>
    </row>
    <row r="483" customFormat="false" ht="8.45" hidden="false" customHeight="true" outlineLevel="0" collapsed="false">
      <c r="A483" s="1" t="s">
        <v>1061</v>
      </c>
      <c r="B483" s="37" t="n">
        <v>91</v>
      </c>
      <c r="C483" s="36" t="s">
        <v>1062</v>
      </c>
      <c r="D483" s="55" t="n">
        <v>447</v>
      </c>
      <c r="E483" s="36" t="s">
        <v>73</v>
      </c>
      <c r="F483" s="36" t="s">
        <v>461</v>
      </c>
      <c r="G483" s="50" t="n">
        <v>6000</v>
      </c>
      <c r="H483" s="39" t="n">
        <v>0.06</v>
      </c>
      <c r="I483" s="40" t="n">
        <v>285.6</v>
      </c>
      <c r="J483" s="39" t="n">
        <v>4.76</v>
      </c>
      <c r="K483" s="39" t="n">
        <v>4.76</v>
      </c>
      <c r="L483" s="40" t="n">
        <v>285.6</v>
      </c>
      <c r="M483" s="39" t="n">
        <v>4.76</v>
      </c>
      <c r="N483" s="39" t="n">
        <v>9.52</v>
      </c>
      <c r="O483" s="40" t="n">
        <v>285.6</v>
      </c>
      <c r="P483" s="39" t="n">
        <v>4.76</v>
      </c>
      <c r="Q483" s="45" t="n">
        <v>14.28</v>
      </c>
      <c r="R483" s="40" t="n">
        <v>285.6</v>
      </c>
      <c r="S483" s="39" t="n">
        <v>4.76</v>
      </c>
      <c r="T483" s="45" t="n">
        <v>19.04</v>
      </c>
      <c r="U483" s="40" t="n">
        <v>285.6</v>
      </c>
      <c r="V483" s="39" t="n">
        <v>4.76</v>
      </c>
      <c r="W483" s="45" t="n">
        <v>23.8</v>
      </c>
      <c r="X483" s="40" t="n">
        <v>285.6</v>
      </c>
      <c r="Y483" s="39" t="n">
        <v>4.76</v>
      </c>
      <c r="Z483" s="45" t="n">
        <v>28.56</v>
      </c>
      <c r="AA483" s="40" t="n">
        <v>285.6</v>
      </c>
      <c r="AB483" s="39" t="n">
        <v>4.76</v>
      </c>
      <c r="AC483" s="45" t="n">
        <v>33.32</v>
      </c>
      <c r="AD483" s="40" t="n">
        <v>285.6</v>
      </c>
      <c r="AE483" s="39" t="n">
        <v>4.76</v>
      </c>
      <c r="AF483" s="45" t="n">
        <v>38.08</v>
      </c>
      <c r="AG483" s="40" t="n">
        <v>285.6</v>
      </c>
      <c r="AH483" s="39" t="n">
        <v>4.76</v>
      </c>
      <c r="AI483" s="45" t="n">
        <v>42.84</v>
      </c>
      <c r="AJ483" s="40" t="n">
        <v>285.6</v>
      </c>
      <c r="AK483" s="39" t="n">
        <v>4.76</v>
      </c>
      <c r="AL483" s="45" t="n">
        <v>47.6</v>
      </c>
      <c r="AM483" s="40" t="n">
        <v>285.6</v>
      </c>
      <c r="AN483" s="39" t="n">
        <v>4.76</v>
      </c>
      <c r="AO483" s="45" t="n">
        <v>52.36</v>
      </c>
      <c r="AP483" s="40" t="n">
        <v>285.6</v>
      </c>
      <c r="AQ483" s="39" t="n">
        <v>4.76</v>
      </c>
      <c r="AR483" s="45" t="n">
        <v>57.12</v>
      </c>
      <c r="AS483" s="40" t="n">
        <v>285.6</v>
      </c>
      <c r="AT483" s="39" t="n">
        <v>4.76</v>
      </c>
      <c r="AU483" s="45" t="n">
        <v>61.88</v>
      </c>
      <c r="AV483" s="40" t="n">
        <v>285.6</v>
      </c>
      <c r="AW483" s="39" t="n">
        <v>4.76</v>
      </c>
      <c r="AX483" s="45" t="n">
        <v>66.64</v>
      </c>
      <c r="AY483" s="40" t="n">
        <v>285.6</v>
      </c>
      <c r="AZ483" s="39" t="n">
        <v>4.76</v>
      </c>
      <c r="BA483" s="45" t="n">
        <v>71.4</v>
      </c>
      <c r="BB483" s="40" t="n">
        <v>285.6</v>
      </c>
      <c r="BC483" s="39" t="n">
        <v>4.76</v>
      </c>
      <c r="BD483" s="45" t="n">
        <v>76.16</v>
      </c>
      <c r="BE483" s="40" t="n">
        <v>285.6</v>
      </c>
      <c r="BF483" s="39" t="n">
        <v>4.76</v>
      </c>
      <c r="BG483" s="45" t="n">
        <v>80.92</v>
      </c>
      <c r="BH483" s="40" t="n">
        <v>285.6</v>
      </c>
      <c r="BI483" s="39" t="n">
        <v>4.76</v>
      </c>
      <c r="BJ483" s="45" t="n">
        <v>85.68</v>
      </c>
      <c r="BK483" s="40" t="n">
        <v>285.6</v>
      </c>
      <c r="BL483" s="39" t="n">
        <v>4.76</v>
      </c>
      <c r="BM483" s="45" t="n">
        <v>90.44</v>
      </c>
      <c r="BN483" s="40" t="n">
        <v>285.6</v>
      </c>
      <c r="BO483" s="39" t="n">
        <v>4.76</v>
      </c>
      <c r="BP483" s="45" t="n">
        <v>95.2</v>
      </c>
      <c r="BQ483" s="40" t="n">
        <v>288</v>
      </c>
      <c r="BR483" s="39" t="n">
        <v>4.8</v>
      </c>
      <c r="BS483" s="40" t="n">
        <v>100</v>
      </c>
      <c r="BT483" s="41"/>
      <c r="BU483" s="41"/>
      <c r="BV483" s="41"/>
      <c r="BW483" s="41"/>
      <c r="BX483" s="41"/>
      <c r="BY483" s="41"/>
      <c r="BZ483" s="41"/>
      <c r="CA483" s="41"/>
      <c r="CB483" s="41"/>
      <c r="CC483" s="18"/>
      <c r="CD483" s="18"/>
      <c r="CE483" s="25"/>
      <c r="CF483" s="27"/>
      <c r="CG483" s="25"/>
      <c r="CH483" s="28"/>
      <c r="CI483" s="18"/>
      <c r="CJ483" s="18"/>
      <c r="CK483" s="28"/>
      <c r="CL483" s="18"/>
      <c r="CM483" s="18"/>
      <c r="CN483" s="28"/>
      <c r="CO483" s="42"/>
      <c r="CP483" s="42"/>
      <c r="CQ483" s="47"/>
      <c r="CR483" s="51"/>
      <c r="CS483" s="47"/>
      <c r="CT483" s="43"/>
      <c r="CU483" s="44"/>
      <c r="CV483" s="44"/>
      <c r="CW483" s="43"/>
      <c r="CX483" s="42"/>
      <c r="CY483" s="42"/>
      <c r="CZ483" s="44"/>
      <c r="DA483" s="43"/>
      <c r="DB483" s="42"/>
      <c r="DC483" s="42"/>
      <c r="DD483" s="42"/>
      <c r="DE483" s="42"/>
      <c r="DF483" s="43"/>
    </row>
    <row r="484" customFormat="false" ht="8.45" hidden="false" customHeight="true" outlineLevel="0" collapsed="false">
      <c r="A484" s="1" t="s">
        <v>1063</v>
      </c>
      <c r="B484" s="37" t="n">
        <v>92</v>
      </c>
      <c r="C484" s="36" t="s">
        <v>1064</v>
      </c>
      <c r="D484" s="55" t="n">
        <v>447</v>
      </c>
      <c r="E484" s="36" t="s">
        <v>73</v>
      </c>
      <c r="F484" s="36" t="s">
        <v>461</v>
      </c>
      <c r="G484" s="40" t="n">
        <v>250</v>
      </c>
      <c r="H484" s="39" t="n">
        <v>0</v>
      </c>
      <c r="I484" s="45" t="n">
        <v>11.9</v>
      </c>
      <c r="J484" s="39" t="n">
        <v>4.76</v>
      </c>
      <c r="K484" s="39" t="n">
        <v>4.76</v>
      </c>
      <c r="L484" s="45" t="n">
        <v>11.9</v>
      </c>
      <c r="M484" s="39" t="n">
        <v>4.76</v>
      </c>
      <c r="N484" s="39" t="n">
        <v>9.52</v>
      </c>
      <c r="O484" s="45" t="n">
        <v>11.9</v>
      </c>
      <c r="P484" s="39" t="n">
        <v>4.76</v>
      </c>
      <c r="Q484" s="45" t="n">
        <v>14.28</v>
      </c>
      <c r="R484" s="45" t="n">
        <v>11.9</v>
      </c>
      <c r="S484" s="39" t="n">
        <v>4.76</v>
      </c>
      <c r="T484" s="45" t="n">
        <v>19.04</v>
      </c>
      <c r="U484" s="45" t="n">
        <v>11.9</v>
      </c>
      <c r="V484" s="39" t="n">
        <v>4.76</v>
      </c>
      <c r="W484" s="45" t="n">
        <v>23.8</v>
      </c>
      <c r="X484" s="45" t="n">
        <v>11.9</v>
      </c>
      <c r="Y484" s="39" t="n">
        <v>4.76</v>
      </c>
      <c r="Z484" s="45" t="n">
        <v>28.56</v>
      </c>
      <c r="AA484" s="45" t="n">
        <v>11.9</v>
      </c>
      <c r="AB484" s="39" t="n">
        <v>4.76</v>
      </c>
      <c r="AC484" s="45" t="n">
        <v>33.32</v>
      </c>
      <c r="AD484" s="45" t="n">
        <v>11.9</v>
      </c>
      <c r="AE484" s="39" t="n">
        <v>4.76</v>
      </c>
      <c r="AF484" s="45" t="n">
        <v>38.08</v>
      </c>
      <c r="AG484" s="45" t="n">
        <v>11.9</v>
      </c>
      <c r="AH484" s="39" t="n">
        <v>4.76</v>
      </c>
      <c r="AI484" s="45" t="n">
        <v>42.84</v>
      </c>
      <c r="AJ484" s="45" t="n">
        <v>11.9</v>
      </c>
      <c r="AK484" s="39" t="n">
        <v>4.76</v>
      </c>
      <c r="AL484" s="45" t="n">
        <v>47.6</v>
      </c>
      <c r="AM484" s="45" t="n">
        <v>11.9</v>
      </c>
      <c r="AN484" s="39" t="n">
        <v>4.76</v>
      </c>
      <c r="AO484" s="45" t="n">
        <v>52.36</v>
      </c>
      <c r="AP484" s="45" t="n">
        <v>11.9</v>
      </c>
      <c r="AQ484" s="39" t="n">
        <v>4.76</v>
      </c>
      <c r="AR484" s="45" t="n">
        <v>57.12</v>
      </c>
      <c r="AS484" s="45" t="n">
        <v>11.9</v>
      </c>
      <c r="AT484" s="39" t="n">
        <v>4.76</v>
      </c>
      <c r="AU484" s="45" t="n">
        <v>61.88</v>
      </c>
      <c r="AV484" s="45" t="n">
        <v>11.9</v>
      </c>
      <c r="AW484" s="39" t="n">
        <v>4.76</v>
      </c>
      <c r="AX484" s="45" t="n">
        <v>66.64</v>
      </c>
      <c r="AY484" s="45" t="n">
        <v>11.9</v>
      </c>
      <c r="AZ484" s="39" t="n">
        <v>4.76</v>
      </c>
      <c r="BA484" s="45" t="n">
        <v>71.4</v>
      </c>
      <c r="BB484" s="45" t="n">
        <v>11.9</v>
      </c>
      <c r="BC484" s="39" t="n">
        <v>4.76</v>
      </c>
      <c r="BD484" s="45" t="n">
        <v>76.16</v>
      </c>
      <c r="BE484" s="45" t="n">
        <v>11.9</v>
      </c>
      <c r="BF484" s="39" t="n">
        <v>4.76</v>
      </c>
      <c r="BG484" s="45" t="n">
        <v>80.92</v>
      </c>
      <c r="BH484" s="45" t="n">
        <v>11.9</v>
      </c>
      <c r="BI484" s="39" t="n">
        <v>4.76</v>
      </c>
      <c r="BJ484" s="45" t="n">
        <v>85.68</v>
      </c>
      <c r="BK484" s="45" t="n">
        <v>11.9</v>
      </c>
      <c r="BL484" s="39" t="n">
        <v>4.76</v>
      </c>
      <c r="BM484" s="45" t="n">
        <v>90.44</v>
      </c>
      <c r="BN484" s="45" t="n">
        <v>11.9</v>
      </c>
      <c r="BO484" s="39" t="n">
        <v>4.76</v>
      </c>
      <c r="BP484" s="45" t="n">
        <v>95.2</v>
      </c>
      <c r="BQ484" s="45" t="n">
        <v>12</v>
      </c>
      <c r="BR484" s="39" t="n">
        <v>4.8</v>
      </c>
      <c r="BS484" s="40" t="n">
        <v>100</v>
      </c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50"/>
      <c r="CG484" s="40"/>
      <c r="CH484" s="40"/>
      <c r="CI484" s="41"/>
      <c r="CJ484" s="41"/>
      <c r="CK484" s="40"/>
      <c r="CL484" s="41"/>
      <c r="CM484" s="41"/>
      <c r="CN484" s="40"/>
      <c r="CO484" s="46"/>
      <c r="CP484" s="42"/>
      <c r="CQ484" s="47"/>
      <c r="CR484" s="44"/>
      <c r="CS484" s="44"/>
      <c r="CT484" s="47"/>
      <c r="CU484" s="51"/>
      <c r="CV484" s="47"/>
      <c r="CW484" s="43"/>
      <c r="CX484" s="42"/>
      <c r="CY484" s="42"/>
      <c r="CZ484" s="44"/>
      <c r="DA484" s="43"/>
      <c r="DB484" s="42"/>
      <c r="DC484" s="42"/>
      <c r="DD484" s="42"/>
      <c r="DE484" s="42"/>
      <c r="DF484" s="43"/>
    </row>
    <row r="485" customFormat="false" ht="8.45" hidden="false" customHeight="true" outlineLevel="0" collapsed="false">
      <c r="A485" s="1" t="s">
        <v>1065</v>
      </c>
      <c r="B485" s="37" t="n">
        <v>93</v>
      </c>
      <c r="C485" s="36" t="s">
        <v>1066</v>
      </c>
      <c r="D485" s="55" t="n">
        <v>447</v>
      </c>
      <c r="E485" s="36" t="s">
        <v>73</v>
      </c>
      <c r="F485" s="36" t="s">
        <v>461</v>
      </c>
      <c r="G485" s="40" t="n">
        <v>350</v>
      </c>
      <c r="H485" s="39" t="n">
        <v>0</v>
      </c>
      <c r="I485" s="45" t="n">
        <v>16.66</v>
      </c>
      <c r="J485" s="39" t="n">
        <v>4.76</v>
      </c>
      <c r="K485" s="39" t="n">
        <v>4.76</v>
      </c>
      <c r="L485" s="45" t="n">
        <v>16.66</v>
      </c>
      <c r="M485" s="39" t="n">
        <v>4.76</v>
      </c>
      <c r="N485" s="39" t="n">
        <v>9.52</v>
      </c>
      <c r="O485" s="45" t="n">
        <v>16.66</v>
      </c>
      <c r="P485" s="39" t="n">
        <v>4.76</v>
      </c>
      <c r="Q485" s="45" t="n">
        <v>14.28</v>
      </c>
      <c r="R485" s="45" t="n">
        <v>16.66</v>
      </c>
      <c r="S485" s="39" t="n">
        <v>4.76</v>
      </c>
      <c r="T485" s="45" t="n">
        <v>19.04</v>
      </c>
      <c r="U485" s="45" t="n">
        <v>16.66</v>
      </c>
      <c r="V485" s="39" t="n">
        <v>4.76</v>
      </c>
      <c r="W485" s="45" t="n">
        <v>23.8</v>
      </c>
      <c r="X485" s="45" t="n">
        <v>16.66</v>
      </c>
      <c r="Y485" s="39" t="n">
        <v>4.76</v>
      </c>
      <c r="Z485" s="45" t="n">
        <v>28.56</v>
      </c>
      <c r="AA485" s="45" t="n">
        <v>16.66</v>
      </c>
      <c r="AB485" s="39" t="n">
        <v>4.76</v>
      </c>
      <c r="AC485" s="45" t="n">
        <v>33.32</v>
      </c>
      <c r="AD485" s="45" t="n">
        <v>16.66</v>
      </c>
      <c r="AE485" s="39" t="n">
        <v>4.76</v>
      </c>
      <c r="AF485" s="45" t="n">
        <v>38.08</v>
      </c>
      <c r="AG485" s="45" t="n">
        <v>16.66</v>
      </c>
      <c r="AH485" s="39" t="n">
        <v>4.76</v>
      </c>
      <c r="AI485" s="45" t="n">
        <v>42.84</v>
      </c>
      <c r="AJ485" s="45" t="n">
        <v>16.66</v>
      </c>
      <c r="AK485" s="39" t="n">
        <v>4.76</v>
      </c>
      <c r="AL485" s="45" t="n">
        <v>47.6</v>
      </c>
      <c r="AM485" s="45" t="n">
        <v>16.66</v>
      </c>
      <c r="AN485" s="39" t="n">
        <v>4.76</v>
      </c>
      <c r="AO485" s="45" t="n">
        <v>52.36</v>
      </c>
      <c r="AP485" s="45" t="n">
        <v>16.66</v>
      </c>
      <c r="AQ485" s="39" t="n">
        <v>4.76</v>
      </c>
      <c r="AR485" s="45" t="n">
        <v>57.12</v>
      </c>
      <c r="AS485" s="45" t="n">
        <v>16.66</v>
      </c>
      <c r="AT485" s="39" t="n">
        <v>4.76</v>
      </c>
      <c r="AU485" s="45" t="n">
        <v>61.88</v>
      </c>
      <c r="AV485" s="45" t="n">
        <v>16.66</v>
      </c>
      <c r="AW485" s="39" t="n">
        <v>4.76</v>
      </c>
      <c r="AX485" s="45" t="n">
        <v>66.64</v>
      </c>
      <c r="AY485" s="45" t="n">
        <v>16.66</v>
      </c>
      <c r="AZ485" s="39" t="n">
        <v>4.76</v>
      </c>
      <c r="BA485" s="45" t="n">
        <v>71.4</v>
      </c>
      <c r="BB485" s="45" t="n">
        <v>16.66</v>
      </c>
      <c r="BC485" s="39" t="n">
        <v>4.76</v>
      </c>
      <c r="BD485" s="45" t="n">
        <v>76.16</v>
      </c>
      <c r="BE485" s="45" t="n">
        <v>16.66</v>
      </c>
      <c r="BF485" s="39" t="n">
        <v>4.76</v>
      </c>
      <c r="BG485" s="45" t="n">
        <v>80.92</v>
      </c>
      <c r="BH485" s="45" t="n">
        <v>16.66</v>
      </c>
      <c r="BI485" s="39" t="n">
        <v>4.76</v>
      </c>
      <c r="BJ485" s="45" t="n">
        <v>85.68</v>
      </c>
      <c r="BK485" s="45" t="n">
        <v>16.66</v>
      </c>
      <c r="BL485" s="39" t="n">
        <v>4.76</v>
      </c>
      <c r="BM485" s="45" t="n">
        <v>90.44</v>
      </c>
      <c r="BN485" s="45" t="n">
        <v>16.66</v>
      </c>
      <c r="BO485" s="39" t="n">
        <v>4.76</v>
      </c>
      <c r="BP485" s="45" t="n">
        <v>95.2</v>
      </c>
      <c r="BQ485" s="45" t="n">
        <v>16.8</v>
      </c>
      <c r="BR485" s="39" t="n">
        <v>4.8</v>
      </c>
      <c r="BS485" s="40" t="n">
        <v>100</v>
      </c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0"/>
      <c r="CG485" s="40"/>
      <c r="CH485" s="40"/>
      <c r="CI485" s="41"/>
      <c r="CJ485" s="41"/>
      <c r="CK485" s="40"/>
      <c r="CL485" s="41"/>
      <c r="CM485" s="41"/>
      <c r="CN485" s="40"/>
      <c r="CO485" s="46"/>
      <c r="CP485" s="42"/>
      <c r="CQ485" s="47"/>
      <c r="CR485" s="44"/>
      <c r="CS485" s="44"/>
      <c r="CT485" s="47"/>
      <c r="CU485" s="43"/>
      <c r="CV485" s="47"/>
      <c r="CW485" s="43"/>
      <c r="CX485" s="42"/>
      <c r="CY485" s="42"/>
      <c r="CZ485" s="44"/>
      <c r="DA485" s="43"/>
      <c r="DB485" s="42"/>
      <c r="DC485" s="42"/>
      <c r="DD485" s="42"/>
      <c r="DE485" s="42"/>
      <c r="DF485" s="43"/>
    </row>
    <row r="486" customFormat="false" ht="8.45" hidden="false" customHeight="true" outlineLevel="0" collapsed="false">
      <c r="A486" s="1" t="s">
        <v>1067</v>
      </c>
      <c r="B486" s="37" t="n">
        <v>94</v>
      </c>
      <c r="C486" s="36" t="s">
        <v>1068</v>
      </c>
      <c r="D486" s="37" t="n">
        <v>21</v>
      </c>
      <c r="E486" s="36" t="s">
        <v>95</v>
      </c>
      <c r="F486" s="36" t="s">
        <v>125</v>
      </c>
      <c r="G486" s="50" t="n">
        <v>8000</v>
      </c>
      <c r="H486" s="39" t="n">
        <v>0.08</v>
      </c>
      <c r="I486" s="41"/>
      <c r="J486" s="41"/>
      <c r="K486" s="41"/>
      <c r="L486" s="50" t="n">
        <v>8000</v>
      </c>
      <c r="M486" s="40" t="n">
        <v>100</v>
      </c>
      <c r="N486" s="40" t="n">
        <v>100</v>
      </c>
      <c r="O486" s="41"/>
      <c r="P486" s="41"/>
      <c r="Q486" s="40" t="n">
        <v>100</v>
      </c>
      <c r="R486" s="41"/>
      <c r="S486" s="41"/>
      <c r="T486" s="40" t="n">
        <v>100</v>
      </c>
      <c r="U486" s="41"/>
      <c r="V486" s="41"/>
      <c r="W486" s="40" t="n">
        <v>100</v>
      </c>
      <c r="X486" s="41"/>
      <c r="Y486" s="41"/>
      <c r="Z486" s="40" t="n">
        <v>100</v>
      </c>
      <c r="AA486" s="41"/>
      <c r="AB486" s="41"/>
      <c r="AC486" s="40" t="n">
        <v>100</v>
      </c>
      <c r="AD486" s="41"/>
      <c r="AE486" s="41"/>
      <c r="AF486" s="40" t="n">
        <v>100</v>
      </c>
      <c r="AG486" s="41"/>
      <c r="AH486" s="41"/>
      <c r="AI486" s="40" t="n">
        <v>100</v>
      </c>
      <c r="AJ486" s="41"/>
      <c r="AK486" s="41"/>
      <c r="AL486" s="40" t="n">
        <v>100</v>
      </c>
      <c r="AM486" s="41"/>
      <c r="AN486" s="41"/>
      <c r="AO486" s="40" t="n">
        <v>100</v>
      </c>
      <c r="AP486" s="41"/>
      <c r="AQ486" s="41"/>
      <c r="AR486" s="40" t="n">
        <v>100</v>
      </c>
      <c r="AS486" s="41"/>
      <c r="AT486" s="41"/>
      <c r="AU486" s="40" t="n">
        <v>100</v>
      </c>
      <c r="AV486" s="41"/>
      <c r="AW486" s="41"/>
      <c r="AX486" s="40" t="n">
        <v>100</v>
      </c>
      <c r="AY486" s="41"/>
      <c r="AZ486" s="41"/>
      <c r="BA486" s="40" t="n">
        <v>100</v>
      </c>
      <c r="BB486" s="41"/>
      <c r="BC486" s="41"/>
      <c r="BD486" s="40" t="n">
        <v>100</v>
      </c>
      <c r="BE486" s="41"/>
      <c r="BF486" s="41"/>
      <c r="BG486" s="40" t="n">
        <v>100</v>
      </c>
      <c r="BH486" s="41"/>
      <c r="BI486" s="41"/>
      <c r="BJ486" s="40" t="n">
        <v>100</v>
      </c>
      <c r="BK486" s="41"/>
      <c r="BL486" s="41"/>
      <c r="BM486" s="40" t="n">
        <v>100</v>
      </c>
      <c r="BN486" s="41"/>
      <c r="BO486" s="41"/>
      <c r="BP486" s="40" t="n">
        <v>100</v>
      </c>
      <c r="BQ486" s="41"/>
      <c r="BR486" s="41"/>
      <c r="BS486" s="40" t="n">
        <v>100</v>
      </c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0"/>
      <c r="CF486" s="41"/>
      <c r="CG486" s="41"/>
      <c r="CH486" s="40"/>
      <c r="CI486" s="41"/>
      <c r="CJ486" s="41"/>
      <c r="CK486" s="40"/>
      <c r="CL486" s="41"/>
      <c r="CM486" s="41"/>
      <c r="CN486" s="40"/>
      <c r="CO486" s="60"/>
      <c r="CP486" s="13"/>
      <c r="CQ486" s="30"/>
      <c r="CR486" s="31"/>
      <c r="CS486" s="30"/>
      <c r="CT486" s="30"/>
      <c r="CU486" s="31"/>
      <c r="CV486" s="30"/>
      <c r="CW486" s="34"/>
      <c r="CX486" s="13"/>
      <c r="CY486" s="13"/>
      <c r="CZ486" s="19"/>
      <c r="DA486" s="34"/>
      <c r="DB486" s="13"/>
      <c r="DC486" s="13"/>
      <c r="DD486" s="13"/>
      <c r="DE486" s="13"/>
      <c r="DF486" s="34"/>
    </row>
    <row r="487" customFormat="false" ht="8.45" hidden="false" customHeight="true" outlineLevel="0" collapsed="false">
      <c r="A487" s="1" t="s">
        <v>1069</v>
      </c>
      <c r="B487" s="37" t="n">
        <v>95</v>
      </c>
      <c r="C487" s="36" t="s">
        <v>1070</v>
      </c>
      <c r="D487" s="37" t="n">
        <v>21</v>
      </c>
      <c r="E487" s="36" t="s">
        <v>95</v>
      </c>
      <c r="F487" s="36" t="s">
        <v>125</v>
      </c>
      <c r="G487" s="50" t="n">
        <v>5000</v>
      </c>
      <c r="H487" s="39" t="n">
        <v>0.05</v>
      </c>
      <c r="I487" s="41"/>
      <c r="J487" s="41"/>
      <c r="K487" s="41"/>
      <c r="L487" s="50" t="n">
        <v>5000</v>
      </c>
      <c r="M487" s="40" t="n">
        <v>100</v>
      </c>
      <c r="N487" s="40" t="n">
        <v>100</v>
      </c>
      <c r="O487" s="41"/>
      <c r="P487" s="41"/>
      <c r="Q487" s="40" t="n">
        <v>100</v>
      </c>
      <c r="R487" s="41"/>
      <c r="S487" s="41"/>
      <c r="T487" s="40" t="n">
        <v>100</v>
      </c>
      <c r="U487" s="41"/>
      <c r="V487" s="41"/>
      <c r="W487" s="40" t="n">
        <v>100</v>
      </c>
      <c r="X487" s="41"/>
      <c r="Y487" s="41"/>
      <c r="Z487" s="40" t="n">
        <v>100</v>
      </c>
      <c r="AA487" s="41"/>
      <c r="AB487" s="41"/>
      <c r="AC487" s="40" t="n">
        <v>100</v>
      </c>
      <c r="AD487" s="41"/>
      <c r="AE487" s="41"/>
      <c r="AF487" s="40" t="n">
        <v>100</v>
      </c>
      <c r="AG487" s="41"/>
      <c r="AH487" s="41"/>
      <c r="AI487" s="40" t="n">
        <v>100</v>
      </c>
      <c r="AJ487" s="41"/>
      <c r="AK487" s="41"/>
      <c r="AL487" s="40" t="n">
        <v>100</v>
      </c>
      <c r="AM487" s="41"/>
      <c r="AN487" s="41"/>
      <c r="AO487" s="40" t="n">
        <v>100</v>
      </c>
      <c r="AP487" s="41"/>
      <c r="AQ487" s="41"/>
      <c r="AR487" s="40" t="n">
        <v>100</v>
      </c>
      <c r="AS487" s="41"/>
      <c r="AT487" s="41"/>
      <c r="AU487" s="40" t="n">
        <v>100</v>
      </c>
      <c r="AV487" s="41"/>
      <c r="AW487" s="41"/>
      <c r="AX487" s="40" t="n">
        <v>100</v>
      </c>
      <c r="AY487" s="41"/>
      <c r="AZ487" s="41"/>
      <c r="BA487" s="40" t="n">
        <v>100</v>
      </c>
      <c r="BB487" s="41"/>
      <c r="BC487" s="41"/>
      <c r="BD487" s="40" t="n">
        <v>100</v>
      </c>
      <c r="BE487" s="41"/>
      <c r="BF487" s="41"/>
      <c r="BG487" s="40" t="n">
        <v>100</v>
      </c>
      <c r="BH487" s="41"/>
      <c r="BI487" s="41"/>
      <c r="BJ487" s="40" t="n">
        <v>100</v>
      </c>
      <c r="BK487" s="41"/>
      <c r="BL487" s="41"/>
      <c r="BM487" s="40" t="n">
        <v>100</v>
      </c>
      <c r="BN487" s="41"/>
      <c r="BO487" s="41"/>
      <c r="BP487" s="40" t="n">
        <v>100</v>
      </c>
      <c r="BQ487" s="41"/>
      <c r="BR487" s="41"/>
      <c r="BS487" s="40" t="n">
        <v>100</v>
      </c>
      <c r="BT487" s="41"/>
      <c r="BU487" s="41"/>
      <c r="BV487" s="41"/>
      <c r="BW487" s="41"/>
      <c r="BX487" s="41"/>
      <c r="BY487" s="41"/>
      <c r="BZ487" s="41"/>
      <c r="CA487" s="41"/>
      <c r="CB487" s="41"/>
      <c r="CC487" s="18"/>
      <c r="CD487" s="18"/>
      <c r="CE487" s="28"/>
      <c r="CF487" s="18"/>
      <c r="CG487" s="18"/>
      <c r="CH487" s="28"/>
      <c r="CI487" s="18"/>
      <c r="CJ487" s="18"/>
      <c r="CK487" s="28"/>
      <c r="CL487" s="18"/>
      <c r="CM487" s="18"/>
      <c r="CN487" s="28"/>
      <c r="CO487" s="58"/>
      <c r="CP487" s="42"/>
      <c r="CQ487" s="47"/>
      <c r="CR487" s="51"/>
      <c r="CS487" s="47"/>
      <c r="CT487" s="47"/>
      <c r="CU487" s="51"/>
      <c r="CV487" s="47"/>
      <c r="CW487" s="43"/>
      <c r="CX487" s="42"/>
      <c r="CY487" s="42"/>
      <c r="CZ487" s="44"/>
      <c r="DA487" s="43"/>
      <c r="DB487" s="42"/>
      <c r="DC487" s="42"/>
      <c r="DD487" s="42"/>
      <c r="DE487" s="42"/>
      <c r="DF487" s="43"/>
    </row>
    <row r="488" customFormat="false" ht="8.45" hidden="false" customHeight="true" outlineLevel="0" collapsed="false">
      <c r="A488" s="1" t="s">
        <v>1071</v>
      </c>
      <c r="B488" s="37" t="n">
        <v>96</v>
      </c>
      <c r="C488" s="36" t="s">
        <v>1072</v>
      </c>
      <c r="D488" s="37" t="n">
        <v>22</v>
      </c>
      <c r="E488" s="36" t="s">
        <v>708</v>
      </c>
      <c r="F488" s="36" t="s">
        <v>461</v>
      </c>
      <c r="G488" s="50" t="n">
        <v>6000</v>
      </c>
      <c r="H488" s="39" t="n">
        <v>0.06</v>
      </c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50" t="n">
        <v>6000</v>
      </c>
      <c r="BR488" s="40" t="n">
        <v>100</v>
      </c>
      <c r="BS488" s="40" t="n">
        <v>100</v>
      </c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0"/>
      <c r="CF488" s="41"/>
      <c r="CG488" s="41"/>
      <c r="CH488" s="40"/>
      <c r="CI488" s="41"/>
      <c r="CJ488" s="41"/>
      <c r="CK488" s="40"/>
      <c r="CL488" s="41"/>
      <c r="CM488" s="41"/>
      <c r="CN488" s="40"/>
      <c r="CO488" s="13"/>
      <c r="CP488" s="13"/>
      <c r="CQ488" s="19"/>
      <c r="CR488" s="19"/>
      <c r="CS488" s="19"/>
      <c r="CT488" s="19"/>
      <c r="CU488" s="34"/>
      <c r="CV488" s="34"/>
      <c r="CW488" s="34"/>
      <c r="CX488" s="13"/>
      <c r="CY488" s="13"/>
      <c r="CZ488" s="19"/>
      <c r="DA488" s="34"/>
      <c r="DB488" s="13"/>
      <c r="DC488" s="13"/>
      <c r="DD488" s="13"/>
      <c r="DE488" s="13"/>
      <c r="DF488" s="34"/>
    </row>
    <row r="489" customFormat="false" ht="8.45" hidden="false" customHeight="true" outlineLevel="0" collapsed="false">
      <c r="A489" s="1" t="s">
        <v>1073</v>
      </c>
      <c r="B489" s="37" t="n">
        <v>97</v>
      </c>
      <c r="C489" s="36" t="s">
        <v>1074</v>
      </c>
      <c r="D489" s="37" t="n">
        <v>12</v>
      </c>
      <c r="E489" s="36" t="s">
        <v>344</v>
      </c>
      <c r="F489" s="36" t="s">
        <v>406</v>
      </c>
      <c r="G489" s="38" t="n">
        <v>11382.58</v>
      </c>
      <c r="H489" s="39" t="n">
        <v>0.12</v>
      </c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38" t="n">
        <v>11382.58</v>
      </c>
      <c r="BO489" s="40" t="n">
        <v>100</v>
      </c>
      <c r="BP489" s="40" t="n">
        <v>100</v>
      </c>
      <c r="BQ489" s="41"/>
      <c r="BR489" s="41"/>
      <c r="BS489" s="40" t="n">
        <v>100</v>
      </c>
      <c r="BT489" s="41"/>
      <c r="BU489" s="41"/>
      <c r="BV489" s="41"/>
      <c r="BW489" s="41"/>
      <c r="BX489" s="41"/>
      <c r="BY489" s="41"/>
      <c r="BZ489" s="41"/>
      <c r="CA489" s="41"/>
      <c r="CB489" s="41"/>
      <c r="CC489" s="26"/>
      <c r="CD489" s="25"/>
      <c r="CE489" s="25"/>
      <c r="CF489" s="26"/>
      <c r="CG489" s="24"/>
      <c r="CH489" s="28"/>
      <c r="CI489" s="18"/>
      <c r="CJ489" s="18"/>
      <c r="CK489" s="28"/>
      <c r="CL489" s="18"/>
      <c r="CM489" s="18"/>
      <c r="CN489" s="28"/>
      <c r="CO489" s="42"/>
      <c r="CP489" s="42"/>
      <c r="CQ489" s="44"/>
      <c r="CR489" s="44"/>
      <c r="CS489" s="44"/>
      <c r="CT489" s="44"/>
      <c r="CU489" s="43"/>
      <c r="CV489" s="43"/>
      <c r="CW489" s="43"/>
      <c r="CX489" s="42"/>
      <c r="CY489" s="42"/>
      <c r="CZ489" s="44"/>
      <c r="DA489" s="43"/>
      <c r="DB489" s="42"/>
      <c r="DC489" s="42"/>
      <c r="DD489" s="42"/>
      <c r="DE489" s="42"/>
      <c r="DF489" s="43"/>
    </row>
    <row r="490" customFormat="false" ht="8.45" hidden="false" customHeight="true" outlineLevel="0" collapsed="false">
      <c r="A490" s="1" t="s">
        <v>1075</v>
      </c>
      <c r="B490" s="37" t="n">
        <v>98</v>
      </c>
      <c r="C490" s="36" t="s">
        <v>1076</v>
      </c>
      <c r="D490" s="35" t="n">
        <v>1</v>
      </c>
      <c r="E490" s="36" t="s">
        <v>406</v>
      </c>
      <c r="F490" s="36" t="s">
        <v>406</v>
      </c>
      <c r="G490" s="38" t="n">
        <v>10000</v>
      </c>
      <c r="H490" s="39" t="n">
        <v>0.1</v>
      </c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38" t="n">
        <v>10000</v>
      </c>
      <c r="BO490" s="40" t="n">
        <v>100</v>
      </c>
      <c r="BP490" s="40" t="n">
        <v>100</v>
      </c>
      <c r="BQ490" s="41"/>
      <c r="BR490" s="41"/>
      <c r="BS490" s="40" t="n">
        <v>100</v>
      </c>
      <c r="BT490" s="41"/>
      <c r="BU490" s="41"/>
      <c r="BV490" s="41"/>
      <c r="BW490" s="41"/>
      <c r="BX490" s="41"/>
      <c r="BY490" s="41"/>
      <c r="BZ490" s="41"/>
      <c r="CA490" s="41"/>
      <c r="CB490" s="41"/>
      <c r="CC490" s="45"/>
      <c r="CD490" s="45"/>
      <c r="CE490" s="45"/>
      <c r="CF490" s="45"/>
      <c r="CG490" s="45"/>
      <c r="CH490" s="40"/>
      <c r="CI490" s="41"/>
      <c r="CJ490" s="41"/>
      <c r="CK490" s="40"/>
      <c r="CL490" s="41"/>
      <c r="CM490" s="41"/>
      <c r="CN490" s="40"/>
      <c r="CO490" s="42"/>
      <c r="CP490" s="42"/>
      <c r="CQ490" s="44"/>
      <c r="CR490" s="44"/>
      <c r="CS490" s="44"/>
      <c r="CT490" s="44"/>
      <c r="CU490" s="43"/>
      <c r="CV490" s="43"/>
      <c r="CW490" s="43"/>
      <c r="CX490" s="42"/>
      <c r="CY490" s="42"/>
      <c r="CZ490" s="44"/>
      <c r="DA490" s="43"/>
      <c r="DB490" s="42"/>
      <c r="DC490" s="42"/>
      <c r="DD490" s="42"/>
      <c r="DE490" s="42"/>
      <c r="DF490" s="43"/>
    </row>
    <row r="491" customFormat="false" ht="8.45" hidden="false" customHeight="true" outlineLevel="0" collapsed="false">
      <c r="A491" s="1" t="s">
        <v>1077</v>
      </c>
      <c r="B491" s="37" t="n">
        <v>99</v>
      </c>
      <c r="C491" s="36" t="s">
        <v>1078</v>
      </c>
      <c r="D491" s="55" t="n">
        <v>447</v>
      </c>
      <c r="E491" s="36" t="s">
        <v>73</v>
      </c>
      <c r="F491" s="36" t="s">
        <v>461</v>
      </c>
      <c r="G491" s="50" t="n">
        <v>5000</v>
      </c>
      <c r="H491" s="39" t="n">
        <v>0.05</v>
      </c>
      <c r="I491" s="40" t="n">
        <v>238</v>
      </c>
      <c r="J491" s="39" t="n">
        <v>4.76</v>
      </c>
      <c r="K491" s="39" t="n">
        <v>4.76</v>
      </c>
      <c r="L491" s="40" t="n">
        <v>238</v>
      </c>
      <c r="M491" s="39" t="n">
        <v>4.76</v>
      </c>
      <c r="N491" s="39" t="n">
        <v>9.52</v>
      </c>
      <c r="O491" s="40" t="n">
        <v>238</v>
      </c>
      <c r="P491" s="39" t="n">
        <v>4.76</v>
      </c>
      <c r="Q491" s="45" t="n">
        <v>14.28</v>
      </c>
      <c r="R491" s="40" t="n">
        <v>238</v>
      </c>
      <c r="S491" s="39" t="n">
        <v>4.76</v>
      </c>
      <c r="T491" s="45" t="n">
        <v>19.04</v>
      </c>
      <c r="U491" s="40" t="n">
        <v>238</v>
      </c>
      <c r="V491" s="39" t="n">
        <v>4.76</v>
      </c>
      <c r="W491" s="45" t="n">
        <v>23.8</v>
      </c>
      <c r="X491" s="40" t="n">
        <v>238</v>
      </c>
      <c r="Y491" s="39" t="n">
        <v>4.76</v>
      </c>
      <c r="Z491" s="45" t="n">
        <v>28.56</v>
      </c>
      <c r="AA491" s="40" t="n">
        <v>238</v>
      </c>
      <c r="AB491" s="39" t="n">
        <v>4.76</v>
      </c>
      <c r="AC491" s="45" t="n">
        <v>33.32</v>
      </c>
      <c r="AD491" s="40" t="n">
        <v>238</v>
      </c>
      <c r="AE491" s="39" t="n">
        <v>4.76</v>
      </c>
      <c r="AF491" s="45" t="n">
        <v>38.08</v>
      </c>
      <c r="AG491" s="40" t="n">
        <v>238</v>
      </c>
      <c r="AH491" s="39" t="n">
        <v>4.76</v>
      </c>
      <c r="AI491" s="45" t="n">
        <v>42.84</v>
      </c>
      <c r="AJ491" s="40" t="n">
        <v>238</v>
      </c>
      <c r="AK491" s="39" t="n">
        <v>4.76</v>
      </c>
      <c r="AL491" s="45" t="n">
        <v>47.6</v>
      </c>
      <c r="AM491" s="40" t="n">
        <v>238</v>
      </c>
      <c r="AN491" s="39" t="n">
        <v>4.76</v>
      </c>
      <c r="AO491" s="45" t="n">
        <v>52.36</v>
      </c>
      <c r="AP491" s="40" t="n">
        <v>238</v>
      </c>
      <c r="AQ491" s="39" t="n">
        <v>4.76</v>
      </c>
      <c r="AR491" s="45" t="n">
        <v>57.12</v>
      </c>
      <c r="AS491" s="40" t="n">
        <v>238</v>
      </c>
      <c r="AT491" s="39" t="n">
        <v>4.76</v>
      </c>
      <c r="AU491" s="45" t="n">
        <v>61.88</v>
      </c>
      <c r="AV491" s="40" t="n">
        <v>238</v>
      </c>
      <c r="AW491" s="39" t="n">
        <v>4.76</v>
      </c>
      <c r="AX491" s="45" t="n">
        <v>66.64</v>
      </c>
      <c r="AY491" s="40" t="n">
        <v>238</v>
      </c>
      <c r="AZ491" s="39" t="n">
        <v>4.76</v>
      </c>
      <c r="BA491" s="45" t="n">
        <v>71.4</v>
      </c>
      <c r="BB491" s="40" t="n">
        <v>238</v>
      </c>
      <c r="BC491" s="39" t="n">
        <v>4.76</v>
      </c>
      <c r="BD491" s="45" t="n">
        <v>76.16</v>
      </c>
      <c r="BE491" s="40" t="n">
        <v>238</v>
      </c>
      <c r="BF491" s="39" t="n">
        <v>4.76</v>
      </c>
      <c r="BG491" s="45" t="n">
        <v>80.92</v>
      </c>
      <c r="BH491" s="40" t="n">
        <v>238</v>
      </c>
      <c r="BI491" s="39" t="n">
        <v>4.76</v>
      </c>
      <c r="BJ491" s="45" t="n">
        <v>85.68</v>
      </c>
      <c r="BK491" s="40" t="n">
        <v>238</v>
      </c>
      <c r="BL491" s="39" t="n">
        <v>4.76</v>
      </c>
      <c r="BM491" s="45" t="n">
        <v>90.44</v>
      </c>
      <c r="BN491" s="40" t="n">
        <v>238</v>
      </c>
      <c r="BO491" s="39" t="n">
        <v>4.76</v>
      </c>
      <c r="BP491" s="45" t="n">
        <v>95.2</v>
      </c>
      <c r="BQ491" s="40" t="n">
        <v>240</v>
      </c>
      <c r="BR491" s="39" t="n">
        <v>4.8</v>
      </c>
      <c r="BS491" s="40" t="n">
        <v>100</v>
      </c>
      <c r="BT491" s="41"/>
      <c r="BU491" s="41"/>
      <c r="BV491" s="41"/>
      <c r="BW491" s="41"/>
      <c r="BX491" s="41"/>
      <c r="BY491" s="41"/>
      <c r="BZ491" s="41"/>
      <c r="CA491" s="41"/>
      <c r="CB491" s="41"/>
      <c r="CC491" s="45"/>
      <c r="CD491" s="45"/>
      <c r="CE491" s="45"/>
      <c r="CF491" s="45"/>
      <c r="CG491" s="45"/>
      <c r="CH491" s="40"/>
      <c r="CI491" s="41"/>
      <c r="CJ491" s="41"/>
      <c r="CK491" s="40"/>
      <c r="CL491" s="41"/>
      <c r="CM491" s="41"/>
      <c r="CN491" s="40"/>
      <c r="CO491" s="13"/>
      <c r="CP491" s="13"/>
      <c r="CQ491" s="19"/>
      <c r="CR491" s="19"/>
      <c r="CS491" s="19"/>
      <c r="CT491" s="19"/>
      <c r="CU491" s="19"/>
      <c r="CV491" s="19"/>
      <c r="CW491" s="19"/>
      <c r="CX491" s="57"/>
      <c r="CY491" s="13"/>
      <c r="CZ491" s="34"/>
      <c r="DA491" s="34"/>
      <c r="DB491" s="13"/>
      <c r="DC491" s="13"/>
      <c r="DD491" s="13"/>
      <c r="DE491" s="13"/>
      <c r="DF491" s="34"/>
    </row>
    <row r="492" customFormat="false" ht="8.45" hidden="false" customHeight="true" outlineLevel="0" collapsed="false">
      <c r="A492" s="1" t="s">
        <v>1079</v>
      </c>
      <c r="B492" s="55" t="n">
        <v>100</v>
      </c>
      <c r="C492" s="36" t="s">
        <v>1080</v>
      </c>
      <c r="D492" s="55" t="n">
        <v>236</v>
      </c>
      <c r="E492" s="36" t="s">
        <v>473</v>
      </c>
      <c r="F492" s="36" t="s">
        <v>461</v>
      </c>
      <c r="G492" s="38" t="n">
        <v>26102.94</v>
      </c>
      <c r="H492" s="39" t="n">
        <v>0.27</v>
      </c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50" t="n">
        <v>2432.79</v>
      </c>
      <c r="AN492" s="39" t="n">
        <v>9.32</v>
      </c>
      <c r="AO492" s="39" t="n">
        <v>9.32</v>
      </c>
      <c r="AP492" s="50" t="n">
        <v>2545.04</v>
      </c>
      <c r="AQ492" s="39" t="n">
        <v>9.75</v>
      </c>
      <c r="AR492" s="45" t="n">
        <v>19.07</v>
      </c>
      <c r="AS492" s="50" t="n">
        <v>2323.16</v>
      </c>
      <c r="AT492" s="39" t="n">
        <v>8.9</v>
      </c>
      <c r="AU492" s="45" t="n">
        <v>27.97</v>
      </c>
      <c r="AV492" s="50" t="n">
        <v>2323.16</v>
      </c>
      <c r="AW492" s="39" t="n">
        <v>8.9</v>
      </c>
      <c r="AX492" s="45" t="n">
        <v>36.87</v>
      </c>
      <c r="AY492" s="50" t="n">
        <v>2323.16</v>
      </c>
      <c r="AZ492" s="39" t="n">
        <v>8.9</v>
      </c>
      <c r="BA492" s="45" t="n">
        <v>45.77</v>
      </c>
      <c r="BB492" s="50" t="n">
        <v>2210.92</v>
      </c>
      <c r="BC492" s="39" t="n">
        <v>8.47</v>
      </c>
      <c r="BD492" s="45" t="n">
        <v>54.24</v>
      </c>
      <c r="BE492" s="50" t="n">
        <v>2432.79</v>
      </c>
      <c r="BF492" s="39" t="n">
        <v>9.32</v>
      </c>
      <c r="BG492" s="45" t="n">
        <v>63.56</v>
      </c>
      <c r="BH492" s="50" t="n">
        <v>2323.16</v>
      </c>
      <c r="BI492" s="39" t="n">
        <v>8.9</v>
      </c>
      <c r="BJ492" s="45" t="n">
        <v>72.46</v>
      </c>
      <c r="BK492" s="50" t="n">
        <v>2210.92</v>
      </c>
      <c r="BL492" s="39" t="n">
        <v>8.47</v>
      </c>
      <c r="BM492" s="45" t="n">
        <v>80.93</v>
      </c>
      <c r="BN492" s="50" t="n">
        <v>2545.04</v>
      </c>
      <c r="BO492" s="39" t="n">
        <v>9.75</v>
      </c>
      <c r="BP492" s="45" t="n">
        <v>90.68</v>
      </c>
      <c r="BQ492" s="50" t="n">
        <v>2432.79</v>
      </c>
      <c r="BR492" s="39" t="n">
        <v>9.32</v>
      </c>
      <c r="BS492" s="40" t="n">
        <v>100</v>
      </c>
      <c r="BT492" s="41"/>
      <c r="BU492" s="41"/>
      <c r="BV492" s="41"/>
      <c r="BW492" s="41"/>
      <c r="BX492" s="41"/>
      <c r="BY492" s="41"/>
      <c r="BZ492" s="41"/>
      <c r="CA492" s="41"/>
      <c r="CB492" s="41"/>
      <c r="CC492" s="50"/>
      <c r="CD492" s="45"/>
      <c r="CE492" s="45"/>
      <c r="CF492" s="40"/>
      <c r="CG492" s="45"/>
      <c r="CH492" s="40"/>
      <c r="CI492" s="41"/>
      <c r="CJ492" s="41"/>
      <c r="CK492" s="40"/>
      <c r="CL492" s="41"/>
      <c r="CM492" s="41"/>
      <c r="CN492" s="40"/>
      <c r="CO492" s="42"/>
      <c r="CP492" s="42"/>
      <c r="CQ492" s="44"/>
      <c r="CR492" s="44"/>
      <c r="CS492" s="44"/>
      <c r="CT492" s="44"/>
      <c r="CU492" s="44"/>
      <c r="CV492" s="44"/>
      <c r="CW492" s="44"/>
      <c r="CX492" s="49"/>
      <c r="CY492" s="42"/>
      <c r="CZ492" s="43"/>
      <c r="DA492" s="43"/>
      <c r="DB492" s="42"/>
      <c r="DC492" s="42"/>
      <c r="DD492" s="42"/>
      <c r="DE492" s="42"/>
      <c r="DF492" s="43"/>
    </row>
    <row r="493" customFormat="false" ht="8.45" hidden="false" customHeight="true" outlineLevel="0" collapsed="false">
      <c r="A493" s="1" t="s">
        <v>212</v>
      </c>
      <c r="B493" s="22" t="n">
        <v>101</v>
      </c>
      <c r="C493" s="21" t="s">
        <v>1081</v>
      </c>
      <c r="D493" s="22" t="n">
        <v>447</v>
      </c>
      <c r="E493" s="21" t="s">
        <v>73</v>
      </c>
      <c r="F493" s="21" t="s">
        <v>461</v>
      </c>
      <c r="G493" s="61" t="n">
        <v>1280837.94</v>
      </c>
      <c r="H493" s="25" t="n">
        <v>13.04</v>
      </c>
      <c r="I493" s="26" t="n">
        <v>60199.38</v>
      </c>
      <c r="J493" s="24" t="n">
        <v>4.7</v>
      </c>
      <c r="K493" s="24" t="n">
        <v>4.7</v>
      </c>
      <c r="L493" s="26" t="n">
        <v>60199.38</v>
      </c>
      <c r="M493" s="24" t="n">
        <v>4.7</v>
      </c>
      <c r="N493" s="24" t="n">
        <v>9.4</v>
      </c>
      <c r="O493" s="26" t="n">
        <v>65963.15</v>
      </c>
      <c r="P493" s="24" t="n">
        <v>5.15</v>
      </c>
      <c r="Q493" s="25" t="n">
        <v>14.55</v>
      </c>
      <c r="R493" s="26" t="n">
        <v>57253.46</v>
      </c>
      <c r="S493" s="24" t="n">
        <v>4.47</v>
      </c>
      <c r="T493" s="25" t="n">
        <v>19.02</v>
      </c>
      <c r="U493" s="26" t="n">
        <v>60199.38</v>
      </c>
      <c r="V493" s="24" t="n">
        <v>4.7</v>
      </c>
      <c r="W493" s="25" t="n">
        <v>23.72</v>
      </c>
      <c r="X493" s="26" t="n">
        <v>63017.23</v>
      </c>
      <c r="Y493" s="24" t="n">
        <v>4.92</v>
      </c>
      <c r="Z493" s="25" t="n">
        <v>28.64</v>
      </c>
      <c r="AA493" s="26" t="n">
        <v>57253.46</v>
      </c>
      <c r="AB493" s="24" t="n">
        <v>4.47</v>
      </c>
      <c r="AC493" s="25" t="n">
        <v>33.11</v>
      </c>
      <c r="AD493" s="26" t="n">
        <v>63017.23</v>
      </c>
      <c r="AE493" s="24" t="n">
        <v>4.92</v>
      </c>
      <c r="AF493" s="25" t="n">
        <v>38.03</v>
      </c>
      <c r="AG493" s="26" t="n">
        <v>60199.38</v>
      </c>
      <c r="AH493" s="24" t="n">
        <v>4.7</v>
      </c>
      <c r="AI493" s="25" t="n">
        <v>42.73</v>
      </c>
      <c r="AJ493" s="26" t="n">
        <v>57253.46</v>
      </c>
      <c r="AK493" s="24" t="n">
        <v>4.47</v>
      </c>
      <c r="AL493" s="25" t="n">
        <v>47.2</v>
      </c>
      <c r="AM493" s="26" t="n">
        <v>63017.23</v>
      </c>
      <c r="AN493" s="24" t="n">
        <v>4.92</v>
      </c>
      <c r="AO493" s="25" t="n">
        <v>52.12</v>
      </c>
      <c r="AP493" s="26" t="n">
        <v>65963.15</v>
      </c>
      <c r="AQ493" s="24" t="n">
        <v>5.15</v>
      </c>
      <c r="AR493" s="25" t="n">
        <v>57.27</v>
      </c>
      <c r="AS493" s="26" t="n">
        <v>60199.38</v>
      </c>
      <c r="AT493" s="24" t="n">
        <v>4.7</v>
      </c>
      <c r="AU493" s="25" t="n">
        <v>61.97</v>
      </c>
      <c r="AV493" s="26" t="n">
        <v>60199.38</v>
      </c>
      <c r="AW493" s="24" t="n">
        <v>4.7</v>
      </c>
      <c r="AX493" s="25" t="n">
        <v>66.67</v>
      </c>
      <c r="AY493" s="26" t="n">
        <v>60199.38</v>
      </c>
      <c r="AZ493" s="24" t="n">
        <v>4.7</v>
      </c>
      <c r="BA493" s="25" t="n">
        <v>71.37</v>
      </c>
      <c r="BB493" s="26" t="n">
        <v>57253.46</v>
      </c>
      <c r="BC493" s="24" t="n">
        <v>4.47</v>
      </c>
      <c r="BD493" s="25" t="n">
        <v>75.84</v>
      </c>
      <c r="BE493" s="26" t="n">
        <v>63017.23</v>
      </c>
      <c r="BF493" s="24" t="n">
        <v>4.92</v>
      </c>
      <c r="BG493" s="25" t="n">
        <v>80.76</v>
      </c>
      <c r="BH493" s="26" t="n">
        <v>60199.38</v>
      </c>
      <c r="BI493" s="24" t="n">
        <v>4.7</v>
      </c>
      <c r="BJ493" s="25" t="n">
        <v>85.46</v>
      </c>
      <c r="BK493" s="26" t="n">
        <v>57253.46</v>
      </c>
      <c r="BL493" s="24" t="n">
        <v>4.47</v>
      </c>
      <c r="BM493" s="25" t="n">
        <v>89.93</v>
      </c>
      <c r="BN493" s="26" t="n">
        <v>65963.15</v>
      </c>
      <c r="BO493" s="24" t="n">
        <v>5.15</v>
      </c>
      <c r="BP493" s="25" t="n">
        <v>95.08</v>
      </c>
      <c r="BQ493" s="26" t="n">
        <v>63017.23</v>
      </c>
      <c r="BR493" s="24" t="n">
        <v>4.92</v>
      </c>
      <c r="BS493" s="28" t="n">
        <v>100</v>
      </c>
      <c r="BT493" s="18"/>
      <c r="BU493" s="18"/>
      <c r="BV493" s="18"/>
      <c r="BW493" s="18"/>
      <c r="BX493" s="18"/>
      <c r="BY493" s="18"/>
      <c r="BZ493" s="18"/>
      <c r="CA493" s="18"/>
      <c r="CB493" s="18"/>
      <c r="CC493" s="50"/>
      <c r="CD493" s="45"/>
      <c r="CE493" s="45"/>
      <c r="CF493" s="50"/>
      <c r="CG493" s="45"/>
      <c r="CH493" s="40"/>
      <c r="CI493" s="41"/>
      <c r="CJ493" s="41"/>
      <c r="CK493" s="40"/>
      <c r="CL493" s="41"/>
      <c r="CM493" s="41"/>
      <c r="CN493" s="40"/>
      <c r="CO493" s="42"/>
      <c r="CP493" s="42"/>
      <c r="CQ493" s="44"/>
      <c r="CR493" s="44"/>
      <c r="CS493" s="44"/>
      <c r="CT493" s="44"/>
      <c r="CU493" s="44"/>
      <c r="CV493" s="44"/>
      <c r="CW493" s="44"/>
      <c r="CX493" s="52"/>
      <c r="CY493" s="42"/>
      <c r="CZ493" s="43"/>
      <c r="DA493" s="43"/>
      <c r="DB493" s="42"/>
      <c r="DC493" s="42"/>
      <c r="DD493" s="42"/>
      <c r="DE493" s="42"/>
      <c r="DF493" s="43"/>
    </row>
    <row r="494" customFormat="false" ht="8.45" hidden="false" customHeight="true" outlineLevel="0" collapsed="false">
      <c r="A494" s="1" t="s">
        <v>215</v>
      </c>
      <c r="B494" s="55" t="n">
        <v>102</v>
      </c>
      <c r="C494" s="36" t="s">
        <v>1082</v>
      </c>
      <c r="D494" s="55" t="n">
        <v>447</v>
      </c>
      <c r="E494" s="36" t="s">
        <v>73</v>
      </c>
      <c r="F494" s="36" t="s">
        <v>461</v>
      </c>
      <c r="G494" s="77" t="n">
        <v>1280837.94</v>
      </c>
      <c r="H494" s="45" t="n">
        <v>13.04</v>
      </c>
      <c r="I494" s="38" t="n">
        <v>60199.38</v>
      </c>
      <c r="J494" s="39" t="n">
        <v>4.7</v>
      </c>
      <c r="K494" s="39" t="n">
        <v>4.7</v>
      </c>
      <c r="L494" s="38" t="n">
        <v>60199.38</v>
      </c>
      <c r="M494" s="39" t="n">
        <v>4.7</v>
      </c>
      <c r="N494" s="39" t="n">
        <v>9.4</v>
      </c>
      <c r="O494" s="38" t="n">
        <v>65963.15</v>
      </c>
      <c r="P494" s="39" t="n">
        <v>5.15</v>
      </c>
      <c r="Q494" s="45" t="n">
        <v>14.55</v>
      </c>
      <c r="R494" s="38" t="n">
        <v>57253.46</v>
      </c>
      <c r="S494" s="39" t="n">
        <v>4.47</v>
      </c>
      <c r="T494" s="45" t="n">
        <v>19.02</v>
      </c>
      <c r="U494" s="38" t="n">
        <v>60199.38</v>
      </c>
      <c r="V494" s="39" t="n">
        <v>4.7</v>
      </c>
      <c r="W494" s="45" t="n">
        <v>23.72</v>
      </c>
      <c r="X494" s="38" t="n">
        <v>63017.23</v>
      </c>
      <c r="Y494" s="39" t="n">
        <v>4.92</v>
      </c>
      <c r="Z494" s="45" t="n">
        <v>28.64</v>
      </c>
      <c r="AA494" s="38" t="n">
        <v>57253.46</v>
      </c>
      <c r="AB494" s="39" t="n">
        <v>4.47</v>
      </c>
      <c r="AC494" s="45" t="n">
        <v>33.11</v>
      </c>
      <c r="AD494" s="38" t="n">
        <v>63017.23</v>
      </c>
      <c r="AE494" s="39" t="n">
        <v>4.92</v>
      </c>
      <c r="AF494" s="45" t="n">
        <v>38.03</v>
      </c>
      <c r="AG494" s="38" t="n">
        <v>60199.38</v>
      </c>
      <c r="AH494" s="39" t="n">
        <v>4.7</v>
      </c>
      <c r="AI494" s="45" t="n">
        <v>42.73</v>
      </c>
      <c r="AJ494" s="38" t="n">
        <v>57253.46</v>
      </c>
      <c r="AK494" s="39" t="n">
        <v>4.47</v>
      </c>
      <c r="AL494" s="45" t="n">
        <v>47.2</v>
      </c>
      <c r="AM494" s="38" t="n">
        <v>63017.23</v>
      </c>
      <c r="AN494" s="39" t="n">
        <v>4.92</v>
      </c>
      <c r="AO494" s="45" t="n">
        <v>52.12</v>
      </c>
      <c r="AP494" s="38" t="n">
        <v>65963.15</v>
      </c>
      <c r="AQ494" s="39" t="n">
        <v>5.15</v>
      </c>
      <c r="AR494" s="45" t="n">
        <v>57.27</v>
      </c>
      <c r="AS494" s="38" t="n">
        <v>60199.38</v>
      </c>
      <c r="AT494" s="39" t="n">
        <v>4.7</v>
      </c>
      <c r="AU494" s="45" t="n">
        <v>61.97</v>
      </c>
      <c r="AV494" s="38" t="n">
        <v>60199.38</v>
      </c>
      <c r="AW494" s="39" t="n">
        <v>4.7</v>
      </c>
      <c r="AX494" s="45" t="n">
        <v>66.67</v>
      </c>
      <c r="AY494" s="38" t="n">
        <v>60199.38</v>
      </c>
      <c r="AZ494" s="39" t="n">
        <v>4.7</v>
      </c>
      <c r="BA494" s="45" t="n">
        <v>71.37</v>
      </c>
      <c r="BB494" s="38" t="n">
        <v>57253.46</v>
      </c>
      <c r="BC494" s="39" t="n">
        <v>4.47</v>
      </c>
      <c r="BD494" s="45" t="n">
        <v>75.84</v>
      </c>
      <c r="BE494" s="38" t="n">
        <v>63017.23</v>
      </c>
      <c r="BF494" s="39" t="n">
        <v>4.92</v>
      </c>
      <c r="BG494" s="45" t="n">
        <v>80.76</v>
      </c>
      <c r="BH494" s="38" t="n">
        <v>60199.38</v>
      </c>
      <c r="BI494" s="39" t="n">
        <v>4.7</v>
      </c>
      <c r="BJ494" s="45" t="n">
        <v>85.46</v>
      </c>
      <c r="BK494" s="38" t="n">
        <v>57253.46</v>
      </c>
      <c r="BL494" s="39" t="n">
        <v>4.47</v>
      </c>
      <c r="BM494" s="45" t="n">
        <v>89.93</v>
      </c>
      <c r="BN494" s="38" t="n">
        <v>65963.15</v>
      </c>
      <c r="BO494" s="39" t="n">
        <v>5.15</v>
      </c>
      <c r="BP494" s="45" t="n">
        <v>95.08</v>
      </c>
      <c r="BQ494" s="38" t="n">
        <v>63017.23</v>
      </c>
      <c r="BR494" s="39" t="n">
        <v>4.92</v>
      </c>
      <c r="BS494" s="40" t="n">
        <v>100</v>
      </c>
      <c r="BT494" s="41"/>
      <c r="BU494" s="41"/>
      <c r="BV494" s="41"/>
      <c r="BW494" s="41"/>
      <c r="BX494" s="41"/>
      <c r="BY494" s="41"/>
      <c r="BZ494" s="41"/>
      <c r="CA494" s="41"/>
      <c r="CB494" s="41"/>
      <c r="CC494" s="38"/>
      <c r="CD494" s="45"/>
      <c r="CE494" s="45"/>
      <c r="CF494" s="50"/>
      <c r="CG494" s="45"/>
      <c r="CH494" s="40"/>
      <c r="CI494" s="41"/>
      <c r="CJ494" s="41"/>
      <c r="CK494" s="40"/>
      <c r="CL494" s="41"/>
      <c r="CM494" s="41"/>
      <c r="CN494" s="40"/>
      <c r="CO494" s="42"/>
      <c r="CP494" s="42"/>
      <c r="CQ494" s="44"/>
      <c r="CR494" s="44"/>
      <c r="CS494" s="44"/>
      <c r="CT494" s="44"/>
      <c r="CU494" s="44"/>
      <c r="CV494" s="44"/>
      <c r="CW494" s="44"/>
      <c r="CX494" s="49"/>
      <c r="CY494" s="42"/>
      <c r="CZ494" s="43"/>
      <c r="DA494" s="43"/>
      <c r="DB494" s="42"/>
      <c r="DC494" s="42"/>
      <c r="DD494" s="42"/>
      <c r="DE494" s="42"/>
      <c r="DF494" s="43"/>
    </row>
    <row r="495" customFormat="false" ht="8.45" hidden="false" customHeight="true" outlineLevel="0" collapsed="false">
      <c r="B495" s="70"/>
      <c r="C495" s="70" t="s">
        <v>894</v>
      </c>
      <c r="D495" s="70"/>
      <c r="E495" s="70"/>
      <c r="F495" s="70"/>
      <c r="G495" s="71" t="n">
        <v>3294021.45</v>
      </c>
      <c r="H495" s="17"/>
      <c r="I495" s="72" t="n">
        <v>122851.35</v>
      </c>
      <c r="J495" s="73" t="n">
        <v>3.73</v>
      </c>
      <c r="K495" s="17"/>
      <c r="L495" s="72" t="n">
        <v>151288.41</v>
      </c>
      <c r="M495" s="73" t="n">
        <v>4.59</v>
      </c>
      <c r="N495" s="17"/>
      <c r="O495" s="72" t="n">
        <v>128979.67</v>
      </c>
      <c r="P495" s="73" t="n">
        <v>3.92</v>
      </c>
      <c r="Q495" s="17"/>
      <c r="R495" s="72" t="n">
        <v>122705.95</v>
      </c>
      <c r="S495" s="73" t="n">
        <v>3.73</v>
      </c>
      <c r="T495" s="17"/>
      <c r="U495" s="72" t="n">
        <v>125651.87</v>
      </c>
      <c r="V495" s="73" t="n">
        <v>3.81</v>
      </c>
      <c r="W495" s="17"/>
      <c r="X495" s="72" t="n">
        <v>151117.03</v>
      </c>
      <c r="Y495" s="73" t="n">
        <v>4.59</v>
      </c>
      <c r="Z495" s="17"/>
      <c r="AA495" s="72" t="n">
        <v>150145.26</v>
      </c>
      <c r="AB495" s="73" t="n">
        <v>4.56</v>
      </c>
      <c r="AC495" s="17"/>
      <c r="AD495" s="72" t="n">
        <v>166173.09</v>
      </c>
      <c r="AE495" s="73" t="n">
        <v>5.04</v>
      </c>
      <c r="AF495" s="17"/>
      <c r="AG495" s="72" t="n">
        <v>164861.37</v>
      </c>
      <c r="AH495" s="73" t="n">
        <v>5</v>
      </c>
      <c r="AI495" s="17"/>
      <c r="AJ495" s="72" t="n">
        <v>164814.09</v>
      </c>
      <c r="AK495" s="73" t="n">
        <v>5</v>
      </c>
      <c r="AL495" s="17"/>
      <c r="AM495" s="72" t="n">
        <v>168237.19</v>
      </c>
      <c r="AN495" s="73" t="n">
        <v>5.11</v>
      </c>
      <c r="AO495" s="17"/>
      <c r="AP495" s="72" t="n">
        <v>166114.97</v>
      </c>
      <c r="AQ495" s="73" t="n">
        <v>5.04</v>
      </c>
      <c r="AR495" s="17"/>
      <c r="AS495" s="72" t="n">
        <v>159610.19</v>
      </c>
      <c r="AT495" s="73" t="n">
        <v>4.85</v>
      </c>
      <c r="AU495" s="17"/>
      <c r="AV495" s="72" t="n">
        <v>165571.57</v>
      </c>
      <c r="AW495" s="73" t="n">
        <v>5.03</v>
      </c>
      <c r="AX495" s="17"/>
      <c r="AY495" s="72" t="n">
        <v>163996.6</v>
      </c>
      <c r="AZ495" s="73" t="n">
        <v>4.98</v>
      </c>
      <c r="BA495" s="17"/>
      <c r="BB495" s="72" t="n">
        <v>160170.48</v>
      </c>
      <c r="BC495" s="73" t="n">
        <v>4.86</v>
      </c>
      <c r="BD495" s="17"/>
      <c r="BE495" s="72" t="n">
        <v>167534.54</v>
      </c>
      <c r="BF495" s="73" t="n">
        <v>5.09</v>
      </c>
      <c r="BG495" s="17"/>
      <c r="BH495" s="72" t="n">
        <v>167680.64</v>
      </c>
      <c r="BI495" s="73" t="n">
        <v>5.09</v>
      </c>
      <c r="BJ495" s="17"/>
      <c r="BK495" s="72" t="n">
        <v>157374.04</v>
      </c>
      <c r="BL495" s="73" t="n">
        <v>4.78</v>
      </c>
      <c r="BM495" s="17"/>
      <c r="BN495" s="72" t="n">
        <v>182698.33</v>
      </c>
      <c r="BO495" s="73" t="n">
        <v>5.55</v>
      </c>
      <c r="BP495" s="17"/>
      <c r="BQ495" s="72" t="n">
        <v>186444.82</v>
      </c>
      <c r="BR495" s="73" t="n">
        <v>5.66</v>
      </c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41"/>
      <c r="CD495" s="41"/>
      <c r="CE495" s="40"/>
      <c r="CF495" s="41"/>
      <c r="CG495" s="41"/>
      <c r="CH495" s="40"/>
      <c r="CI495" s="41"/>
      <c r="CJ495" s="41"/>
      <c r="CK495" s="40"/>
      <c r="CL495" s="41"/>
      <c r="CM495" s="41"/>
      <c r="CN495" s="40"/>
      <c r="CO495" s="42"/>
      <c r="CP495" s="42"/>
      <c r="CQ495" s="44"/>
      <c r="CR495" s="44"/>
      <c r="CS495" s="44"/>
      <c r="CT495" s="44"/>
      <c r="CU495" s="44"/>
      <c r="CV495" s="44"/>
      <c r="CW495" s="44"/>
      <c r="CX495" s="62"/>
      <c r="CY495" s="42"/>
      <c r="CZ495" s="43"/>
      <c r="DA495" s="43"/>
      <c r="DB495" s="42"/>
      <c r="DC495" s="42"/>
      <c r="DD495" s="42"/>
      <c r="DE495" s="42"/>
      <c r="DF495" s="43"/>
    </row>
    <row r="496" customFormat="false" ht="8.45" hidden="false" customHeight="true" outlineLevel="0" collapsed="false">
      <c r="B496" s="70"/>
      <c r="C496" s="70" t="s">
        <v>896</v>
      </c>
      <c r="D496" s="70"/>
      <c r="E496" s="70"/>
      <c r="F496" s="70"/>
      <c r="G496" s="70"/>
      <c r="H496" s="70"/>
      <c r="I496" s="72" t="n">
        <v>122851.35</v>
      </c>
      <c r="J496" s="17"/>
      <c r="K496" s="73" t="n">
        <v>3.73</v>
      </c>
      <c r="L496" s="72" t="n">
        <v>274139.77</v>
      </c>
      <c r="M496" s="17"/>
      <c r="N496" s="73" t="n">
        <v>8.32</v>
      </c>
      <c r="O496" s="72" t="n">
        <v>403119.43</v>
      </c>
      <c r="P496" s="17"/>
      <c r="Q496" s="74" t="n">
        <v>12.24</v>
      </c>
      <c r="R496" s="72" t="n">
        <v>525825.38</v>
      </c>
      <c r="S496" s="17"/>
      <c r="T496" s="74" t="n">
        <v>15.96</v>
      </c>
      <c r="U496" s="72" t="n">
        <v>651477.25</v>
      </c>
      <c r="V496" s="17"/>
      <c r="W496" s="74" t="n">
        <v>19.78</v>
      </c>
      <c r="X496" s="72" t="n">
        <v>802594.28</v>
      </c>
      <c r="Y496" s="17"/>
      <c r="Z496" s="74" t="n">
        <v>24.37</v>
      </c>
      <c r="AA496" s="72" t="n">
        <v>952739.54</v>
      </c>
      <c r="AB496" s="17"/>
      <c r="AC496" s="74" t="n">
        <v>28.92</v>
      </c>
      <c r="AD496" s="71" t="n">
        <v>1118912.63</v>
      </c>
      <c r="AE496" s="17"/>
      <c r="AF496" s="74" t="n">
        <v>33.97</v>
      </c>
      <c r="AG496" s="71" t="n">
        <v>1283774</v>
      </c>
      <c r="AH496" s="17"/>
      <c r="AI496" s="74" t="n">
        <v>38.97</v>
      </c>
      <c r="AJ496" s="71" t="n">
        <v>1448588.09</v>
      </c>
      <c r="AK496" s="17"/>
      <c r="AL496" s="74" t="n">
        <v>43.98</v>
      </c>
      <c r="AM496" s="71" t="n">
        <v>1616825.28</v>
      </c>
      <c r="AN496" s="17"/>
      <c r="AO496" s="74" t="n">
        <v>49.08</v>
      </c>
      <c r="AP496" s="71" t="n">
        <v>1782940.25</v>
      </c>
      <c r="AQ496" s="17"/>
      <c r="AR496" s="74" t="n">
        <v>54.13</v>
      </c>
      <c r="AS496" s="71" t="n">
        <v>1942550.44</v>
      </c>
      <c r="AT496" s="17"/>
      <c r="AU496" s="74" t="n">
        <v>58.97</v>
      </c>
      <c r="AV496" s="71" t="n">
        <v>2108122</v>
      </c>
      <c r="AW496" s="17"/>
      <c r="AX496" s="74" t="n">
        <v>64</v>
      </c>
      <c r="AY496" s="71" t="n">
        <v>2272118.61</v>
      </c>
      <c r="AZ496" s="17"/>
      <c r="BA496" s="74" t="n">
        <v>68.98</v>
      </c>
      <c r="BB496" s="71" t="n">
        <v>2432289.08</v>
      </c>
      <c r="BC496" s="17"/>
      <c r="BD496" s="74" t="n">
        <v>73.84</v>
      </c>
      <c r="BE496" s="71" t="n">
        <v>2599823.63</v>
      </c>
      <c r="BF496" s="17"/>
      <c r="BG496" s="74" t="n">
        <v>78.93</v>
      </c>
      <c r="BH496" s="71" t="n">
        <v>2767504.26</v>
      </c>
      <c r="BI496" s="17"/>
      <c r="BJ496" s="74" t="n">
        <v>84.02</v>
      </c>
      <c r="BK496" s="71" t="n">
        <v>2924878.3</v>
      </c>
      <c r="BL496" s="17"/>
      <c r="BM496" s="74" t="n">
        <v>88.79</v>
      </c>
      <c r="BN496" s="71" t="n">
        <v>3107576.63</v>
      </c>
      <c r="BO496" s="17"/>
      <c r="BP496" s="74" t="n">
        <v>94.34</v>
      </c>
      <c r="BQ496" s="71" t="n">
        <v>3294021.45</v>
      </c>
      <c r="BR496" s="17"/>
      <c r="BS496" s="75" t="n">
        <v>100</v>
      </c>
      <c r="BT496" s="17"/>
      <c r="BU496" s="17"/>
      <c r="BV496" s="17"/>
      <c r="BW496" s="17"/>
      <c r="BX496" s="17"/>
      <c r="BY496" s="17"/>
      <c r="BZ496" s="17"/>
      <c r="CA496" s="17"/>
      <c r="CB496" s="17"/>
      <c r="CC496" s="41"/>
      <c r="CD496" s="41"/>
      <c r="CE496" s="40"/>
      <c r="CF496" s="41"/>
      <c r="CG496" s="41"/>
      <c r="CH496" s="40"/>
      <c r="CI496" s="41"/>
      <c r="CJ496" s="41"/>
      <c r="CK496" s="40"/>
      <c r="CL496" s="41"/>
      <c r="CM496" s="41"/>
      <c r="CN496" s="40"/>
      <c r="CO496" s="42"/>
      <c r="CP496" s="42"/>
      <c r="CQ496" s="44"/>
      <c r="CR496" s="44"/>
      <c r="CS496" s="44"/>
      <c r="CT496" s="44"/>
      <c r="CU496" s="44"/>
      <c r="CV496" s="44"/>
      <c r="CW496" s="44"/>
      <c r="CX496" s="49"/>
      <c r="CY496" s="42"/>
      <c r="CZ496" s="43"/>
      <c r="DA496" s="43"/>
      <c r="DB496" s="42"/>
      <c r="DC496" s="42"/>
      <c r="DD496" s="42"/>
      <c r="DE496" s="42"/>
      <c r="DF496" s="43"/>
    </row>
    <row r="497" customFormat="false" ht="8.45" hidden="false" customHeight="true" outlineLevel="0" collapsed="false">
      <c r="B497" s="70" t="s">
        <v>893</v>
      </c>
      <c r="C497" s="70" t="s">
        <v>1083</v>
      </c>
      <c r="D497" s="70"/>
      <c r="E497" s="70"/>
      <c r="F497" s="70"/>
      <c r="G497" s="71" t="n">
        <v>9819757.51</v>
      </c>
      <c r="H497" s="17"/>
      <c r="I497" s="72" t="n">
        <v>578684.87</v>
      </c>
      <c r="J497" s="73" t="n">
        <v>5.89</v>
      </c>
      <c r="K497" s="17"/>
      <c r="L497" s="72" t="n">
        <v>346983.08</v>
      </c>
      <c r="M497" s="73" t="n">
        <v>3.53</v>
      </c>
      <c r="N497" s="17"/>
      <c r="O497" s="72" t="n">
        <v>316666.05</v>
      </c>
      <c r="P497" s="73" t="n">
        <v>3.22</v>
      </c>
      <c r="Q497" s="17"/>
      <c r="R497" s="72" t="n">
        <v>232182.51</v>
      </c>
      <c r="S497" s="73" t="n">
        <v>2.36</v>
      </c>
      <c r="T497" s="17"/>
      <c r="U497" s="72" t="n">
        <v>347354.04</v>
      </c>
      <c r="V497" s="73" t="n">
        <v>3.54</v>
      </c>
      <c r="W497" s="17"/>
      <c r="X497" s="72" t="n">
        <v>338691.78</v>
      </c>
      <c r="Y497" s="73" t="n">
        <v>3.45</v>
      </c>
      <c r="Z497" s="17"/>
      <c r="AA497" s="72" t="n">
        <v>333292.51</v>
      </c>
      <c r="AB497" s="73" t="n">
        <v>3.39</v>
      </c>
      <c r="AC497" s="17"/>
      <c r="AD497" s="72" t="n">
        <v>484023.83</v>
      </c>
      <c r="AE497" s="73" t="n">
        <v>4.93</v>
      </c>
      <c r="AF497" s="17"/>
      <c r="AG497" s="72" t="n">
        <v>497850.48</v>
      </c>
      <c r="AH497" s="73" t="n">
        <v>5.07</v>
      </c>
      <c r="AI497" s="17"/>
      <c r="AJ497" s="72" t="n">
        <v>405596.88</v>
      </c>
      <c r="AK497" s="73" t="n">
        <v>4.13</v>
      </c>
      <c r="AL497" s="17"/>
      <c r="AM497" s="72" t="n">
        <v>257289.6</v>
      </c>
      <c r="AN497" s="73" t="n">
        <v>2.62</v>
      </c>
      <c r="AO497" s="17"/>
      <c r="AP497" s="72" t="n">
        <v>279572.48</v>
      </c>
      <c r="AQ497" s="73" t="n">
        <v>2.85</v>
      </c>
      <c r="AR497" s="17"/>
      <c r="AS497" s="72" t="n">
        <v>427099.19</v>
      </c>
      <c r="AT497" s="73" t="n">
        <v>4.35</v>
      </c>
      <c r="AU497" s="17"/>
      <c r="AV497" s="72" t="n">
        <v>422676.14</v>
      </c>
      <c r="AW497" s="73" t="n">
        <v>4.3</v>
      </c>
      <c r="AX497" s="17"/>
      <c r="AY497" s="72" t="n">
        <v>539299.86</v>
      </c>
      <c r="AZ497" s="73" t="n">
        <v>5.49</v>
      </c>
      <c r="BA497" s="17"/>
      <c r="BB497" s="72" t="n">
        <v>907546.71</v>
      </c>
      <c r="BC497" s="73" t="n">
        <v>9.24</v>
      </c>
      <c r="BD497" s="17"/>
      <c r="BE497" s="72" t="n">
        <v>737481.82</v>
      </c>
      <c r="BF497" s="73" t="n">
        <v>7.51</v>
      </c>
      <c r="BG497" s="17"/>
      <c r="BH497" s="72" t="n">
        <v>558938.82</v>
      </c>
      <c r="BI497" s="73" t="n">
        <v>5.69</v>
      </c>
      <c r="BJ497" s="17"/>
      <c r="BK497" s="72" t="n">
        <v>480465.03</v>
      </c>
      <c r="BL497" s="73" t="n">
        <v>4.89</v>
      </c>
      <c r="BM497" s="17"/>
      <c r="BN497" s="71" t="n">
        <v>771548.07</v>
      </c>
      <c r="BO497" s="74" t="n">
        <v>7.86</v>
      </c>
      <c r="BP497" s="17"/>
      <c r="BQ497" s="72" t="n">
        <v>556513.75</v>
      </c>
      <c r="BR497" s="73" t="n">
        <v>5.67</v>
      </c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41"/>
      <c r="CD497" s="41"/>
      <c r="CE497" s="40"/>
      <c r="CF497" s="41"/>
      <c r="CG497" s="41"/>
      <c r="CH497" s="40"/>
      <c r="CI497" s="41"/>
      <c r="CJ497" s="41"/>
      <c r="CK497" s="40"/>
      <c r="CL497" s="41"/>
      <c r="CM497" s="41"/>
      <c r="CN497" s="40"/>
      <c r="CO497" s="13"/>
      <c r="CP497" s="13"/>
      <c r="CQ497" s="19"/>
      <c r="CR497" s="19"/>
      <c r="CS497" s="19"/>
      <c r="CT497" s="19"/>
      <c r="CU497" s="19"/>
      <c r="CV497" s="19"/>
      <c r="CW497" s="19"/>
      <c r="CX497" s="57"/>
      <c r="CY497" s="13"/>
      <c r="CZ497" s="34"/>
      <c r="DA497" s="34"/>
      <c r="DB497" s="13"/>
      <c r="DC497" s="13"/>
      <c r="DD497" s="13"/>
      <c r="DE497" s="13"/>
      <c r="DF497" s="34"/>
    </row>
    <row r="498" customFormat="false" ht="8.45" hidden="false" customHeight="true" outlineLevel="0" collapsed="false">
      <c r="B498" s="70" t="s">
        <v>895</v>
      </c>
      <c r="C498" s="70" t="s">
        <v>1084</v>
      </c>
      <c r="D498" s="70"/>
      <c r="E498" s="70"/>
      <c r="F498" s="70"/>
      <c r="G498" s="70"/>
      <c r="H498" s="70"/>
      <c r="I498" s="72" t="n">
        <v>578684.87</v>
      </c>
      <c r="J498" s="17"/>
      <c r="K498" s="73" t="n">
        <v>5.89</v>
      </c>
      <c r="L498" s="72" t="n">
        <v>925667.95</v>
      </c>
      <c r="M498" s="17"/>
      <c r="N498" s="73" t="n">
        <v>9.43</v>
      </c>
      <c r="O498" s="71" t="n">
        <v>1242334</v>
      </c>
      <c r="P498" s="17"/>
      <c r="Q498" s="74" t="n">
        <v>12.65</v>
      </c>
      <c r="R498" s="71" t="n">
        <v>1474516.52</v>
      </c>
      <c r="S498" s="17"/>
      <c r="T498" s="74" t="n">
        <v>15.02</v>
      </c>
      <c r="U498" s="71" t="n">
        <v>1821870.55</v>
      </c>
      <c r="V498" s="17"/>
      <c r="W498" s="74" t="n">
        <v>18.55</v>
      </c>
      <c r="X498" s="71" t="n">
        <v>2160562.33</v>
      </c>
      <c r="Y498" s="17"/>
      <c r="Z498" s="74" t="n">
        <v>22</v>
      </c>
      <c r="AA498" s="71" t="n">
        <v>2493854.85</v>
      </c>
      <c r="AB498" s="17"/>
      <c r="AC498" s="74" t="n">
        <v>25.4</v>
      </c>
      <c r="AD498" s="71" t="n">
        <v>2977878.68</v>
      </c>
      <c r="AE498" s="17"/>
      <c r="AF498" s="74" t="n">
        <v>30.33</v>
      </c>
      <c r="AG498" s="71" t="n">
        <v>3475729.16</v>
      </c>
      <c r="AH498" s="17"/>
      <c r="AI498" s="74" t="n">
        <v>35.4</v>
      </c>
      <c r="AJ498" s="71" t="n">
        <v>3881326.03</v>
      </c>
      <c r="AK498" s="17"/>
      <c r="AL498" s="74" t="n">
        <v>39.53</v>
      </c>
      <c r="AM498" s="71" t="n">
        <v>4138615.63</v>
      </c>
      <c r="AN498" s="17"/>
      <c r="AO498" s="74" t="n">
        <v>42.15</v>
      </c>
      <c r="AP498" s="71" t="n">
        <v>4418188.11</v>
      </c>
      <c r="AQ498" s="17"/>
      <c r="AR498" s="74" t="n">
        <v>44.99</v>
      </c>
      <c r="AS498" s="71" t="n">
        <v>4845287.3</v>
      </c>
      <c r="AT498" s="17"/>
      <c r="AU498" s="74" t="n">
        <v>49.34</v>
      </c>
      <c r="AV498" s="71" t="n">
        <v>5267963.45</v>
      </c>
      <c r="AW498" s="17"/>
      <c r="AX498" s="74" t="n">
        <v>53.65</v>
      </c>
      <c r="AY498" s="71" t="n">
        <v>5807263.31</v>
      </c>
      <c r="AZ498" s="17"/>
      <c r="BA498" s="74" t="n">
        <v>59.14</v>
      </c>
      <c r="BB498" s="71" t="n">
        <v>6714810.01</v>
      </c>
      <c r="BC498" s="17"/>
      <c r="BD498" s="74" t="n">
        <v>68.38</v>
      </c>
      <c r="BE498" s="71" t="n">
        <v>7452291.84</v>
      </c>
      <c r="BF498" s="17"/>
      <c r="BG498" s="74" t="n">
        <v>75.89</v>
      </c>
      <c r="BH498" s="71" t="n">
        <v>8011230.66</v>
      </c>
      <c r="BI498" s="17"/>
      <c r="BJ498" s="74" t="n">
        <v>81.58</v>
      </c>
      <c r="BK498" s="71" t="n">
        <v>8491695.69</v>
      </c>
      <c r="BL498" s="17"/>
      <c r="BM498" s="74" t="n">
        <v>86.48</v>
      </c>
      <c r="BN498" s="71" t="n">
        <v>9263243.76</v>
      </c>
      <c r="BO498" s="17"/>
      <c r="BP498" s="74" t="n">
        <v>94.33</v>
      </c>
      <c r="BQ498" s="71" t="n">
        <v>9819757.51</v>
      </c>
      <c r="BR498" s="17"/>
      <c r="BS498" s="75" t="n">
        <v>100</v>
      </c>
      <c r="BT498" s="17"/>
      <c r="BU498" s="17"/>
      <c r="BV498" s="17"/>
      <c r="BW498" s="17"/>
      <c r="BX498" s="17"/>
      <c r="BY498" s="17"/>
      <c r="BZ498" s="17"/>
      <c r="CA498" s="17"/>
      <c r="CB498" s="17"/>
      <c r="CC498" s="38"/>
      <c r="CD498" s="45"/>
      <c r="CE498" s="45"/>
      <c r="CF498" s="38"/>
      <c r="CG498" s="39"/>
      <c r="CH498" s="40"/>
      <c r="CI498" s="41"/>
      <c r="CJ498" s="41"/>
      <c r="CK498" s="40"/>
      <c r="CL498" s="41"/>
      <c r="CM498" s="41"/>
      <c r="CN498" s="40"/>
      <c r="CO498" s="42"/>
      <c r="CP498" s="42"/>
      <c r="CQ498" s="44"/>
      <c r="CR498" s="44"/>
      <c r="CS498" s="44"/>
      <c r="CT498" s="44"/>
      <c r="CU498" s="44"/>
      <c r="CV498" s="44"/>
      <c r="CW498" s="44"/>
      <c r="CX498" s="52"/>
      <c r="CY498" s="42"/>
      <c r="CZ498" s="43"/>
      <c r="DA498" s="43"/>
      <c r="DB498" s="42"/>
      <c r="DC498" s="42"/>
      <c r="DD498" s="42"/>
      <c r="DE498" s="42"/>
      <c r="DF498" s="43"/>
    </row>
    <row r="499" s="8" customFormat="true" ht="11.25" hidden="false" customHeight="true" outlineLevel="0" collapsed="false">
      <c r="A499" s="78"/>
      <c r="B499" s="78" t="s">
        <v>3</v>
      </c>
    </row>
    <row r="500" s="80" customFormat="true" ht="13.5" hidden="false" customHeight="true" outlineLevel="0" collapsed="false">
      <c r="A500" s="79"/>
      <c r="I500" s="81" t="n">
        <v>43831</v>
      </c>
      <c r="J500" s="81"/>
      <c r="K500" s="81"/>
      <c r="L500" s="81"/>
      <c r="M500" s="81"/>
      <c r="N500" s="81"/>
      <c r="O500" s="81"/>
      <c r="P500" s="81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  <c r="AE500" s="82"/>
      <c r="AF500" s="82"/>
    </row>
    <row r="501" customFormat="false" ht="8.45" hidden="false" customHeight="true" outlineLevel="0" collapsed="false">
      <c r="B501" s="83"/>
      <c r="C501" s="83"/>
      <c r="D501" s="83"/>
      <c r="E501" s="83"/>
      <c r="F501" s="83"/>
      <c r="G501" s="83"/>
      <c r="H501" s="84"/>
      <c r="I501" s="85" t="s">
        <v>1085</v>
      </c>
      <c r="J501" s="85"/>
      <c r="K501" s="85"/>
      <c r="L501" s="85" t="s">
        <v>38</v>
      </c>
      <c r="M501" s="85"/>
      <c r="N501" s="85" t="s">
        <v>1086</v>
      </c>
      <c r="O501" s="85"/>
      <c r="P501" s="84" t="s">
        <v>1087</v>
      </c>
      <c r="Q501" s="86"/>
      <c r="R501" s="86"/>
      <c r="S501" s="86"/>
      <c r="T501" s="86"/>
      <c r="U501" s="86"/>
      <c r="V501" s="86"/>
      <c r="W501" s="86"/>
      <c r="X501" s="87"/>
      <c r="Y501" s="86"/>
      <c r="Z501" s="86"/>
      <c r="AA501" s="86"/>
      <c r="AB501" s="86"/>
      <c r="AC501" s="86"/>
      <c r="AD501" s="86"/>
      <c r="AE501" s="86"/>
      <c r="AF501" s="87"/>
    </row>
    <row r="502" customFormat="false" ht="8.45" hidden="false" customHeight="true" outlineLevel="0" collapsed="false">
      <c r="B502" s="88" t="s">
        <v>32</v>
      </c>
      <c r="C502" s="88" t="s">
        <v>33</v>
      </c>
      <c r="D502" s="88" t="s">
        <v>1088</v>
      </c>
      <c r="E502" s="88" t="s">
        <v>1089</v>
      </c>
      <c r="F502" s="88" t="s">
        <v>35</v>
      </c>
      <c r="G502" s="88" t="s">
        <v>36</v>
      </c>
      <c r="H502" s="89" t="s">
        <v>1090</v>
      </c>
      <c r="I502" s="90" t="s">
        <v>1091</v>
      </c>
      <c r="J502" s="90" t="s">
        <v>1092</v>
      </c>
      <c r="K502" s="90" t="s">
        <v>1093</v>
      </c>
      <c r="L502" s="90" t="s">
        <v>1092</v>
      </c>
      <c r="M502" s="90" t="s">
        <v>1093</v>
      </c>
      <c r="N502" s="90" t="s">
        <v>1092</v>
      </c>
      <c r="O502" s="90" t="s">
        <v>1093</v>
      </c>
      <c r="P502" s="89" t="s">
        <v>1094</v>
      </c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</row>
    <row r="503" customFormat="false" ht="8.45" hidden="false" customHeight="true" outlineLevel="0" collapsed="false">
      <c r="A503" s="91" t="str">
        <f aca="false">VLOOKUP($C503&amp;$B503,$A$2030:$G$2565,2,0)</f>
        <v>01 </v>
      </c>
      <c r="B503" s="92" t="n">
        <v>1</v>
      </c>
      <c r="C503" s="93" t="s">
        <v>42</v>
      </c>
      <c r="D503" s="93"/>
      <c r="E503" s="94" t="n">
        <v>401</v>
      </c>
      <c r="F503" s="93" t="s">
        <v>43</v>
      </c>
      <c r="G503" s="93" t="s">
        <v>44</v>
      </c>
      <c r="H503" s="95"/>
      <c r="I503" s="95"/>
      <c r="J503" s="95"/>
      <c r="K503" s="95"/>
      <c r="L503" s="95"/>
      <c r="M503" s="95"/>
      <c r="N503" s="95"/>
      <c r="O503" s="95"/>
      <c r="P503" s="95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</row>
    <row r="504" customFormat="false" ht="8.45" hidden="false" customHeight="true" outlineLevel="0" collapsed="false">
      <c r="A504" s="91" t="str">
        <f aca="false">VLOOKUP($C504&amp;$B504,$A$2030:$G$2565,2,0)</f>
        <v>01.000.000.001 </v>
      </c>
      <c r="B504" s="96" t="n">
        <v>2</v>
      </c>
      <c r="C504" s="97" t="s">
        <v>46</v>
      </c>
      <c r="D504" s="97" t="s">
        <v>1095</v>
      </c>
      <c r="E504" s="98" t="n">
        <v>11</v>
      </c>
      <c r="F504" s="97" t="s">
        <v>43</v>
      </c>
      <c r="G504" s="97" t="s">
        <v>47</v>
      </c>
      <c r="H504" s="99" t="n">
        <v>0.54</v>
      </c>
      <c r="I504" s="100" t="n">
        <v>1</v>
      </c>
      <c r="J504" s="100" t="n">
        <v>1</v>
      </c>
      <c r="K504" s="100" t="n">
        <v>1</v>
      </c>
      <c r="L504" s="101" t="n">
        <v>100</v>
      </c>
      <c r="M504" s="99" t="n">
        <v>100</v>
      </c>
      <c r="N504" s="99" t="n">
        <v>0.53</v>
      </c>
      <c r="O504" s="99" t="n">
        <v>0.53</v>
      </c>
      <c r="P504" s="102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</row>
    <row r="505" customFormat="false" ht="8.45" hidden="false" customHeight="true" outlineLevel="0" collapsed="false">
      <c r="A505" s="91" t="str">
        <f aca="false">VLOOKUP($C505&amp;$B505,$A$2030:$G$2565,2,0)</f>
        <v>01.000.000.002 </v>
      </c>
      <c r="B505" s="96" t="n">
        <v>3</v>
      </c>
      <c r="C505" s="97" t="s">
        <v>49</v>
      </c>
      <c r="D505" s="97" t="s">
        <v>1095</v>
      </c>
      <c r="E505" s="98" t="n">
        <v>11</v>
      </c>
      <c r="F505" s="97" t="s">
        <v>43</v>
      </c>
      <c r="G505" s="97" t="s">
        <v>47</v>
      </c>
      <c r="H505" s="99" t="n">
        <v>0.19</v>
      </c>
      <c r="I505" s="100" t="n">
        <v>1</v>
      </c>
      <c r="J505" s="100" t="n">
        <v>1</v>
      </c>
      <c r="K505" s="100" t="n">
        <v>1</v>
      </c>
      <c r="L505" s="101" t="n">
        <v>100</v>
      </c>
      <c r="M505" s="99" t="n">
        <v>100</v>
      </c>
      <c r="N505" s="99" t="n">
        <v>0.18</v>
      </c>
      <c r="O505" s="99" t="n">
        <v>0.18</v>
      </c>
      <c r="P505" s="102"/>
      <c r="Q505" s="103"/>
      <c r="R505" s="104"/>
      <c r="S505" s="104"/>
      <c r="T505" s="105"/>
      <c r="U505" s="106"/>
      <c r="V505" s="106"/>
      <c r="W505" s="106"/>
      <c r="X505" s="107"/>
      <c r="Y505" s="103"/>
      <c r="Z505" s="103"/>
      <c r="AA505" s="104"/>
      <c r="AB505" s="105"/>
      <c r="AC505" s="105"/>
      <c r="AD505" s="106"/>
      <c r="AE505" s="106"/>
      <c r="AF505" s="107"/>
    </row>
    <row r="506" customFormat="false" ht="8.45" hidden="false" customHeight="true" outlineLevel="0" collapsed="false">
      <c r="A506" s="91" t="str">
        <f aca="false">VLOOKUP($C506&amp;$B506,$A$2030:$G$2565,2,0)</f>
        <v>01.000.000.003 </v>
      </c>
      <c r="B506" s="96" t="n">
        <v>4</v>
      </c>
      <c r="C506" s="97" t="s">
        <v>51</v>
      </c>
      <c r="D506" s="97" t="s">
        <v>1095</v>
      </c>
      <c r="E506" s="98" t="n">
        <v>11</v>
      </c>
      <c r="F506" s="97" t="s">
        <v>43</v>
      </c>
      <c r="G506" s="97" t="s">
        <v>47</v>
      </c>
      <c r="H506" s="99" t="n">
        <v>0.1</v>
      </c>
      <c r="I506" s="100" t="n">
        <v>1</v>
      </c>
      <c r="J506" s="100" t="n">
        <v>1</v>
      </c>
      <c r="K506" s="100" t="n">
        <v>1</v>
      </c>
      <c r="L506" s="101" t="n">
        <v>100</v>
      </c>
      <c r="M506" s="99" t="n">
        <v>100</v>
      </c>
      <c r="N506" s="99" t="n">
        <v>0.1</v>
      </c>
      <c r="O506" s="99" t="n">
        <v>0.1</v>
      </c>
      <c r="P506" s="102"/>
      <c r="Q506" s="103"/>
      <c r="R506" s="104"/>
      <c r="S506" s="108"/>
      <c r="T506" s="105"/>
      <c r="U506" s="106"/>
      <c r="V506" s="106"/>
      <c r="W506" s="106"/>
      <c r="X506" s="107"/>
      <c r="Y506" s="103"/>
      <c r="Z506" s="104"/>
      <c r="AA506" s="104"/>
      <c r="AB506" s="105"/>
      <c r="AC506" s="105"/>
      <c r="AD506" s="106"/>
      <c r="AE506" s="106"/>
      <c r="AF506" s="107"/>
    </row>
    <row r="507" customFormat="false" ht="8.45" hidden="false" customHeight="true" outlineLevel="0" collapsed="false">
      <c r="A507" s="91" t="str">
        <f aca="false">VLOOKUP($C507&amp;$B507,$A$2030:$G$2565,2,0)</f>
        <v>01.000.000.004 </v>
      </c>
      <c r="B507" s="96" t="n">
        <v>5</v>
      </c>
      <c r="C507" s="97" t="s">
        <v>53</v>
      </c>
      <c r="D507" s="97" t="s">
        <v>1095</v>
      </c>
      <c r="E507" s="98" t="n">
        <v>11</v>
      </c>
      <c r="F507" s="97" t="s">
        <v>43</v>
      </c>
      <c r="G507" s="97" t="s">
        <v>47</v>
      </c>
      <c r="H507" s="99" t="n">
        <v>0.61</v>
      </c>
      <c r="I507" s="100" t="n">
        <v>1</v>
      </c>
      <c r="J507" s="100" t="n">
        <v>1</v>
      </c>
      <c r="K507" s="100" t="n">
        <v>1</v>
      </c>
      <c r="L507" s="101" t="n">
        <v>100</v>
      </c>
      <c r="M507" s="99" t="n">
        <v>100</v>
      </c>
      <c r="N507" s="99" t="n">
        <v>0.6</v>
      </c>
      <c r="O507" s="99" t="n">
        <v>0.6</v>
      </c>
      <c r="P507" s="102"/>
      <c r="Q507" s="104"/>
      <c r="R507" s="104"/>
      <c r="S507" s="108"/>
      <c r="T507" s="105"/>
      <c r="U507" s="106"/>
      <c r="V507" s="106"/>
      <c r="W507" s="106"/>
      <c r="X507" s="107"/>
      <c r="Y507" s="104"/>
      <c r="Z507" s="104"/>
      <c r="AA507" s="104"/>
      <c r="AB507" s="105"/>
      <c r="AC507" s="105"/>
      <c r="AD507" s="106"/>
      <c r="AE507" s="106"/>
      <c r="AF507" s="107"/>
    </row>
    <row r="508" customFormat="false" ht="8.45" hidden="false" customHeight="true" outlineLevel="0" collapsed="false">
      <c r="A508" s="91" t="str">
        <f aca="false">VLOOKUP($C508&amp;$B508,$A$2030:$G$2565,2,0)</f>
        <v>01.000.000.005 </v>
      </c>
      <c r="B508" s="96" t="n">
        <v>6</v>
      </c>
      <c r="C508" s="97" t="s">
        <v>55</v>
      </c>
      <c r="D508" s="97" t="s">
        <v>1095</v>
      </c>
      <c r="E508" s="98" t="n">
        <v>11</v>
      </c>
      <c r="F508" s="97" t="s">
        <v>43</v>
      </c>
      <c r="G508" s="97" t="s">
        <v>47</v>
      </c>
      <c r="H508" s="99" t="n">
        <v>0.53</v>
      </c>
      <c r="I508" s="100" t="n">
        <v>1</v>
      </c>
      <c r="J508" s="100" t="n">
        <v>1</v>
      </c>
      <c r="K508" s="100" t="n">
        <v>1</v>
      </c>
      <c r="L508" s="99" t="n">
        <v>100</v>
      </c>
      <c r="M508" s="99" t="n">
        <v>100</v>
      </c>
      <c r="N508" s="99" t="n">
        <v>0.52</v>
      </c>
      <c r="O508" s="99" t="n">
        <v>0.52</v>
      </c>
      <c r="P508" s="102"/>
      <c r="Q508" s="103"/>
      <c r="R508" s="104"/>
      <c r="S508" s="104"/>
      <c r="T508" s="105"/>
      <c r="U508" s="106"/>
      <c r="V508" s="106"/>
      <c r="W508" s="106"/>
      <c r="X508" s="107"/>
      <c r="Y508" s="103"/>
      <c r="Z508" s="103"/>
      <c r="AA508" s="104"/>
      <c r="AB508" s="105"/>
      <c r="AC508" s="105"/>
      <c r="AD508" s="106"/>
      <c r="AE508" s="106"/>
      <c r="AF508" s="107"/>
    </row>
    <row r="509" customFormat="false" ht="8.45" hidden="false" customHeight="true" outlineLevel="0" collapsed="false">
      <c r="A509" s="91" t="str">
        <f aca="false">VLOOKUP($C509&amp;$B509,$A$2030:$G$2565,2,0)</f>
        <v>01.000.000.006 </v>
      </c>
      <c r="B509" s="96" t="n">
        <v>7</v>
      </c>
      <c r="C509" s="97" t="s">
        <v>57</v>
      </c>
      <c r="D509" s="97" t="s">
        <v>1095</v>
      </c>
      <c r="E509" s="98" t="n">
        <v>20</v>
      </c>
      <c r="F509" s="97" t="s">
        <v>58</v>
      </c>
      <c r="G509" s="97" t="s">
        <v>44</v>
      </c>
      <c r="H509" s="99" t="n">
        <v>0.01</v>
      </c>
      <c r="I509" s="100" t="n">
        <v>1</v>
      </c>
      <c r="J509" s="100" t="n">
        <v>0</v>
      </c>
      <c r="K509" s="100" t="n">
        <v>0</v>
      </c>
      <c r="L509" s="99" t="n">
        <v>0</v>
      </c>
      <c r="M509" s="99" t="n">
        <v>0</v>
      </c>
      <c r="N509" s="99" t="n">
        <v>0</v>
      </c>
      <c r="O509" s="99" t="n">
        <v>0</v>
      </c>
      <c r="P509" s="102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</row>
    <row r="510" customFormat="false" ht="8.45" hidden="false" customHeight="true" outlineLevel="0" collapsed="false">
      <c r="A510" s="91" t="str">
        <f aca="false">VLOOKUP($C510&amp;$B510,$A$2030:$G$2565,2,0)</f>
        <v>01.000.000.007 </v>
      </c>
      <c r="B510" s="96" t="n">
        <v>8</v>
      </c>
      <c r="C510" s="97" t="s">
        <v>60</v>
      </c>
      <c r="D510" s="97" t="s">
        <v>1095</v>
      </c>
      <c r="E510" s="98" t="n">
        <v>23</v>
      </c>
      <c r="F510" s="97" t="s">
        <v>61</v>
      </c>
      <c r="G510" s="97" t="s">
        <v>62</v>
      </c>
      <c r="H510" s="99" t="n">
        <v>0.23</v>
      </c>
      <c r="I510" s="100" t="n">
        <v>1</v>
      </c>
      <c r="J510" s="100" t="n">
        <v>1</v>
      </c>
      <c r="K510" s="100" t="n">
        <v>1</v>
      </c>
      <c r="L510" s="99" t="n">
        <v>100</v>
      </c>
      <c r="M510" s="99" t="n">
        <v>100</v>
      </c>
      <c r="N510" s="99" t="n">
        <v>0.23</v>
      </c>
      <c r="O510" s="99" t="n">
        <v>0.23</v>
      </c>
      <c r="P510" s="102"/>
      <c r="Q510" s="108"/>
      <c r="R510" s="108"/>
      <c r="S510" s="108"/>
      <c r="T510" s="105"/>
      <c r="U510" s="106"/>
      <c r="V510" s="106"/>
      <c r="W510" s="106"/>
      <c r="X510" s="107"/>
      <c r="Y510" s="108"/>
      <c r="Z510" s="108"/>
      <c r="AA510" s="108"/>
      <c r="AB510" s="109"/>
      <c r="AC510" s="106"/>
      <c r="AD510" s="106"/>
      <c r="AE510" s="106"/>
      <c r="AF510" s="107"/>
    </row>
    <row r="511" customFormat="false" ht="8.45" hidden="false" customHeight="true" outlineLevel="0" collapsed="false">
      <c r="A511" s="91" t="str">
        <f aca="false">VLOOKUP($C511&amp;$B511,$A$2030:$G$2565,2,0)</f>
        <v>01.000.000.008 </v>
      </c>
      <c r="B511" s="96" t="n">
        <v>9</v>
      </c>
      <c r="C511" s="97" t="s">
        <v>64</v>
      </c>
      <c r="D511" s="97" t="s">
        <v>1096</v>
      </c>
      <c r="E511" s="98" t="n">
        <v>23</v>
      </c>
      <c r="F511" s="97" t="s">
        <v>61</v>
      </c>
      <c r="G511" s="97" t="s">
        <v>62</v>
      </c>
      <c r="H511" s="99" t="n">
        <v>0.23</v>
      </c>
      <c r="I511" s="100" t="n">
        <v>1</v>
      </c>
      <c r="J511" s="100" t="n">
        <v>1</v>
      </c>
      <c r="K511" s="100" t="n">
        <v>1</v>
      </c>
      <c r="L511" s="99" t="n">
        <v>100</v>
      </c>
      <c r="M511" s="99" t="n">
        <v>100</v>
      </c>
      <c r="N511" s="99" t="n">
        <v>0.23</v>
      </c>
      <c r="O511" s="99" t="n">
        <v>0.23</v>
      </c>
      <c r="P511" s="102"/>
      <c r="Q511" s="108"/>
      <c r="R511" s="108"/>
      <c r="S511" s="108"/>
      <c r="T511" s="105"/>
      <c r="U511" s="105"/>
      <c r="V511" s="106"/>
      <c r="W511" s="106"/>
      <c r="X511" s="110"/>
      <c r="Y511" s="108"/>
      <c r="Z511" s="108"/>
      <c r="AA511" s="108"/>
      <c r="AB511" s="105"/>
      <c r="AC511" s="105"/>
      <c r="AD511" s="106"/>
      <c r="AE511" s="106"/>
      <c r="AF511" s="111"/>
    </row>
    <row r="512" customFormat="false" ht="8.45" hidden="false" customHeight="true" outlineLevel="0" collapsed="false">
      <c r="A512" s="91" t="str">
        <f aca="false">VLOOKUP($C512&amp;$B512,$A$2030:$G$2565,2,0)</f>
        <v>01.000.000.009 </v>
      </c>
      <c r="B512" s="98" t="n">
        <v>10</v>
      </c>
      <c r="C512" s="97" t="s">
        <v>66</v>
      </c>
      <c r="D512" s="97" t="s">
        <v>1095</v>
      </c>
      <c r="E512" s="98" t="n">
        <v>11</v>
      </c>
      <c r="F512" s="97" t="s">
        <v>43</v>
      </c>
      <c r="G512" s="97" t="s">
        <v>47</v>
      </c>
      <c r="H512" s="99" t="n">
        <v>0.53</v>
      </c>
      <c r="I512" s="100" t="n">
        <v>1</v>
      </c>
      <c r="J512" s="100" t="n">
        <v>1</v>
      </c>
      <c r="K512" s="100" t="n">
        <v>1</v>
      </c>
      <c r="L512" s="99" t="n">
        <v>100</v>
      </c>
      <c r="M512" s="99" t="n">
        <v>100</v>
      </c>
      <c r="N512" s="99" t="n">
        <v>0.52</v>
      </c>
      <c r="O512" s="99" t="n">
        <v>0.52</v>
      </c>
      <c r="P512" s="102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</row>
    <row r="513" customFormat="false" ht="8.45" hidden="false" customHeight="true" outlineLevel="0" collapsed="false">
      <c r="A513" s="91" t="str">
        <f aca="false">VLOOKUP($C513&amp;$B513,$A$2030:$G$2565,2,0)</f>
        <v>01.000.000.010 </v>
      </c>
      <c r="B513" s="98" t="n">
        <v>11</v>
      </c>
      <c r="C513" s="97" t="s">
        <v>68</v>
      </c>
      <c r="D513" s="97" t="s">
        <v>1095</v>
      </c>
      <c r="E513" s="98" t="n">
        <v>11</v>
      </c>
      <c r="F513" s="97" t="s">
        <v>43</v>
      </c>
      <c r="G513" s="97" t="s">
        <v>47</v>
      </c>
      <c r="H513" s="99" t="n">
        <v>0.03</v>
      </c>
      <c r="I513" s="100" t="n">
        <v>1</v>
      </c>
      <c r="J513" s="100" t="n">
        <v>1</v>
      </c>
      <c r="K513" s="100" t="n">
        <v>1</v>
      </c>
      <c r="L513" s="101" t="n">
        <v>100</v>
      </c>
      <c r="M513" s="99" t="n">
        <v>100</v>
      </c>
      <c r="N513" s="99" t="n">
        <v>0.03</v>
      </c>
      <c r="O513" s="99" t="n">
        <v>0.03</v>
      </c>
      <c r="P513" s="102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</row>
    <row r="514" customFormat="false" ht="8.45" hidden="false" customHeight="true" outlineLevel="0" collapsed="false">
      <c r="A514" s="91" t="str">
        <f aca="false">VLOOKUP($C514&amp;$B514,$A$2030:$G$2565,2,0)</f>
        <v>01.000.000.011 </v>
      </c>
      <c r="B514" s="98" t="n">
        <v>12</v>
      </c>
      <c r="C514" s="97" t="s">
        <v>70</v>
      </c>
      <c r="D514" s="97" t="s">
        <v>1095</v>
      </c>
      <c r="E514" s="98" t="n">
        <v>11</v>
      </c>
      <c r="F514" s="97" t="s">
        <v>43</v>
      </c>
      <c r="G514" s="97" t="s">
        <v>47</v>
      </c>
      <c r="H514" s="99" t="n">
        <v>0.03</v>
      </c>
      <c r="I514" s="100" t="n">
        <v>1</v>
      </c>
      <c r="J514" s="100" t="n">
        <v>1</v>
      </c>
      <c r="K514" s="100" t="n">
        <v>1</v>
      </c>
      <c r="L514" s="101" t="n">
        <v>100</v>
      </c>
      <c r="M514" s="99" t="n">
        <v>100</v>
      </c>
      <c r="N514" s="99" t="n">
        <v>0.03</v>
      </c>
      <c r="O514" s="99" t="n">
        <v>0.03</v>
      </c>
      <c r="P514" s="102"/>
      <c r="Q514" s="112"/>
      <c r="R514" s="108"/>
      <c r="S514" s="108"/>
      <c r="T514" s="106"/>
      <c r="U514" s="106"/>
      <c r="V514" s="106"/>
      <c r="W514" s="106"/>
      <c r="X514" s="107"/>
      <c r="Y514" s="112"/>
      <c r="Z514" s="104"/>
      <c r="AA514" s="108"/>
      <c r="AB514" s="106"/>
      <c r="AC514" s="106"/>
      <c r="AD514" s="106"/>
      <c r="AE514" s="106"/>
      <c r="AF514" s="107"/>
    </row>
    <row r="515" customFormat="false" ht="8.45" hidden="false" customHeight="true" outlineLevel="0" collapsed="false">
      <c r="A515" s="91" t="str">
        <f aca="false">VLOOKUP($C515&amp;$B515,$A$2030:$G$2565,2,0)</f>
        <v>02 </v>
      </c>
      <c r="B515" s="113" t="n">
        <v>13</v>
      </c>
      <c r="C515" s="93" t="s">
        <v>72</v>
      </c>
      <c r="D515" s="93"/>
      <c r="E515" s="113" t="n">
        <v>21</v>
      </c>
      <c r="F515" s="93" t="s">
        <v>73</v>
      </c>
      <c r="G515" s="93" t="s">
        <v>77</v>
      </c>
      <c r="H515" s="95"/>
      <c r="I515" s="95"/>
      <c r="J515" s="95"/>
      <c r="K515" s="95"/>
      <c r="L515" s="95"/>
      <c r="M515" s="95"/>
      <c r="N515" s="95"/>
      <c r="O515" s="95"/>
      <c r="P515" s="95"/>
      <c r="Q515" s="103"/>
      <c r="R515" s="108"/>
      <c r="S515" s="108"/>
      <c r="T515" s="106"/>
      <c r="U515" s="106"/>
      <c r="V515" s="106"/>
      <c r="W515" s="106"/>
      <c r="X515" s="107"/>
      <c r="Y515" s="103"/>
      <c r="Z515" s="108"/>
      <c r="AA515" s="108"/>
      <c r="AB515" s="106"/>
      <c r="AC515" s="106"/>
      <c r="AD515" s="106"/>
      <c r="AE515" s="106"/>
      <c r="AF515" s="107"/>
    </row>
    <row r="516" customFormat="false" ht="8.45" hidden="false" customHeight="true" outlineLevel="0" collapsed="false">
      <c r="A516" s="91" t="str">
        <f aca="false">VLOOKUP($C516&amp;$B516,$A$2030:$G$2565,2,0)</f>
        <v>02.000.000.001 </v>
      </c>
      <c r="B516" s="98" t="n">
        <v>14</v>
      </c>
      <c r="C516" s="97" t="s">
        <v>76</v>
      </c>
      <c r="D516" s="97" t="s">
        <v>1095</v>
      </c>
      <c r="E516" s="98" t="n">
        <v>21</v>
      </c>
      <c r="F516" s="97" t="s">
        <v>73</v>
      </c>
      <c r="G516" s="97" t="s">
        <v>77</v>
      </c>
      <c r="H516" s="99" t="n">
        <v>0.27</v>
      </c>
      <c r="I516" s="100" t="n">
        <v>1</v>
      </c>
      <c r="J516" s="100" t="n">
        <v>1</v>
      </c>
      <c r="K516" s="100" t="n">
        <v>1</v>
      </c>
      <c r="L516" s="101" t="n">
        <v>100</v>
      </c>
      <c r="M516" s="99" t="n">
        <v>100</v>
      </c>
      <c r="N516" s="99" t="n">
        <v>0.27</v>
      </c>
      <c r="O516" s="99" t="n">
        <v>0.27</v>
      </c>
      <c r="P516" s="102"/>
      <c r="Q516" s="104"/>
      <c r="R516" s="108"/>
      <c r="S516" s="108"/>
      <c r="T516" s="106"/>
      <c r="U516" s="106"/>
      <c r="V516" s="106"/>
      <c r="W516" s="106"/>
      <c r="X516" s="107"/>
      <c r="Y516" s="104"/>
      <c r="Z516" s="108"/>
      <c r="AA516" s="108"/>
      <c r="AB516" s="106"/>
      <c r="AC516" s="106"/>
      <c r="AD516" s="106"/>
      <c r="AE516" s="106"/>
      <c r="AF516" s="107"/>
    </row>
    <row r="517" customFormat="false" ht="8.45" hidden="false" customHeight="true" outlineLevel="0" collapsed="false">
      <c r="A517" s="91" t="str">
        <f aca="false">VLOOKUP($C517&amp;$B517,$A$2030:$G$2565,2,0)</f>
        <v>02.000.000.002 </v>
      </c>
      <c r="B517" s="98" t="n">
        <v>15</v>
      </c>
      <c r="C517" s="97" t="s">
        <v>79</v>
      </c>
      <c r="D517" s="97" t="s">
        <v>1095</v>
      </c>
      <c r="E517" s="98" t="n">
        <v>21</v>
      </c>
      <c r="F517" s="97" t="s">
        <v>73</v>
      </c>
      <c r="G517" s="97" t="s">
        <v>77</v>
      </c>
      <c r="H517" s="99" t="n">
        <v>0.01</v>
      </c>
      <c r="I517" s="100" t="n">
        <v>1</v>
      </c>
      <c r="J517" s="100" t="n">
        <v>1</v>
      </c>
      <c r="K517" s="100" t="n">
        <v>1</v>
      </c>
      <c r="L517" s="101" t="n">
        <v>100</v>
      </c>
      <c r="M517" s="99" t="n">
        <v>100</v>
      </c>
      <c r="N517" s="99" t="n">
        <v>0.01</v>
      </c>
      <c r="O517" s="99" t="n">
        <v>0.01</v>
      </c>
      <c r="P517" s="102"/>
      <c r="Q517" s="112"/>
      <c r="R517" s="108"/>
      <c r="S517" s="108"/>
      <c r="T517" s="106"/>
      <c r="U517" s="106"/>
      <c r="V517" s="106"/>
      <c r="W517" s="106"/>
      <c r="X517" s="107"/>
      <c r="Y517" s="112"/>
      <c r="Z517" s="103"/>
      <c r="AA517" s="108"/>
      <c r="AB517" s="105"/>
      <c r="AC517" s="106"/>
      <c r="AD517" s="106"/>
      <c r="AE517" s="106"/>
      <c r="AF517" s="107"/>
    </row>
    <row r="518" customFormat="false" ht="8.45" hidden="false" customHeight="true" outlineLevel="0" collapsed="false">
      <c r="A518" s="91" t="str">
        <f aca="false">VLOOKUP($C518&amp;$B518,$A$2030:$G$2565,2,0)</f>
        <v>02.000.000.003 </v>
      </c>
      <c r="B518" s="98" t="n">
        <v>16</v>
      </c>
      <c r="C518" s="97" t="s">
        <v>81</v>
      </c>
      <c r="D518" s="97" t="s">
        <v>1095</v>
      </c>
      <c r="E518" s="98" t="n">
        <v>21</v>
      </c>
      <c r="F518" s="97" t="s">
        <v>73</v>
      </c>
      <c r="G518" s="97" t="s">
        <v>77</v>
      </c>
      <c r="H518" s="99" t="n">
        <v>0.06</v>
      </c>
      <c r="I518" s="100" t="n">
        <v>1</v>
      </c>
      <c r="J518" s="100" t="n">
        <v>1</v>
      </c>
      <c r="K518" s="100" t="n">
        <v>1</v>
      </c>
      <c r="L518" s="101" t="n">
        <v>100</v>
      </c>
      <c r="M518" s="99" t="n">
        <v>100</v>
      </c>
      <c r="N518" s="99" t="n">
        <v>0.06</v>
      </c>
      <c r="O518" s="99" t="n">
        <v>0.06</v>
      </c>
      <c r="P518" s="102"/>
      <c r="Q518" s="103"/>
      <c r="R518" s="108"/>
      <c r="S518" s="108"/>
      <c r="T518" s="106"/>
      <c r="U518" s="106"/>
      <c r="V518" s="106"/>
      <c r="W518" s="106"/>
      <c r="X518" s="107"/>
      <c r="Y518" s="103"/>
      <c r="Z518" s="104"/>
      <c r="AA518" s="108"/>
      <c r="AB518" s="105"/>
      <c r="AC518" s="106"/>
      <c r="AD518" s="106"/>
      <c r="AE518" s="106"/>
      <c r="AF518" s="107"/>
    </row>
    <row r="519" customFormat="false" ht="8.45" hidden="false" customHeight="true" outlineLevel="0" collapsed="false">
      <c r="A519" s="91" t="str">
        <f aca="false">VLOOKUP($C519&amp;$B519,$A$2030:$G$2565,2,0)</f>
        <v>02.000.000.004 </v>
      </c>
      <c r="B519" s="98" t="n">
        <v>17</v>
      </c>
      <c r="C519" s="97" t="s">
        <v>83</v>
      </c>
      <c r="D519" s="97" t="s">
        <v>1095</v>
      </c>
      <c r="E519" s="98" t="n">
        <v>21</v>
      </c>
      <c r="F519" s="97" t="s">
        <v>73</v>
      </c>
      <c r="G519" s="97" t="s">
        <v>77</v>
      </c>
      <c r="H519" s="99" t="n">
        <v>0.07</v>
      </c>
      <c r="I519" s="100" t="n">
        <v>1</v>
      </c>
      <c r="J519" s="100" t="n">
        <v>1</v>
      </c>
      <c r="K519" s="100" t="n">
        <v>1</v>
      </c>
      <c r="L519" s="114" t="n">
        <v>100</v>
      </c>
      <c r="M519" s="99" t="n">
        <v>100</v>
      </c>
      <c r="N519" s="99" t="n">
        <v>0.07</v>
      </c>
      <c r="O519" s="99" t="n">
        <v>0.07</v>
      </c>
      <c r="P519" s="102"/>
      <c r="Q519" s="103"/>
      <c r="R519" s="108"/>
      <c r="S519" s="108"/>
      <c r="T519" s="106"/>
      <c r="U519" s="106"/>
      <c r="V519" s="106"/>
      <c r="W519" s="106"/>
      <c r="X519" s="107"/>
      <c r="Y519" s="103"/>
      <c r="Z519" s="108"/>
      <c r="AA519" s="108"/>
      <c r="AB519" s="106"/>
      <c r="AC519" s="106"/>
      <c r="AD519" s="106"/>
      <c r="AE519" s="106"/>
      <c r="AF519" s="107"/>
    </row>
    <row r="520" customFormat="false" ht="8.45" hidden="false" customHeight="true" outlineLevel="0" collapsed="false">
      <c r="A520" s="91" t="str">
        <f aca="false">VLOOKUP($C520&amp;$B520,$A$2030:$G$2565,2,0)</f>
        <v>02.000.000.005 </v>
      </c>
      <c r="B520" s="98" t="n">
        <v>18</v>
      </c>
      <c r="C520" s="97" t="s">
        <v>85</v>
      </c>
      <c r="D520" s="97" t="s">
        <v>1095</v>
      </c>
      <c r="E520" s="98" t="n">
        <v>21</v>
      </c>
      <c r="F520" s="97" t="s">
        <v>73</v>
      </c>
      <c r="G520" s="97" t="s">
        <v>77</v>
      </c>
      <c r="H520" s="99" t="n">
        <v>0.03</v>
      </c>
      <c r="I520" s="100" t="n">
        <v>1</v>
      </c>
      <c r="J520" s="100" t="n">
        <v>1</v>
      </c>
      <c r="K520" s="100" t="n">
        <v>1</v>
      </c>
      <c r="L520" s="101" t="n">
        <v>100</v>
      </c>
      <c r="M520" s="99" t="n">
        <v>100</v>
      </c>
      <c r="N520" s="99" t="n">
        <v>0.03</v>
      </c>
      <c r="O520" s="99" t="n">
        <v>0.03</v>
      </c>
      <c r="P520" s="102"/>
      <c r="Q520" s="103"/>
      <c r="R520" s="108"/>
      <c r="S520" s="108"/>
      <c r="T520" s="106"/>
      <c r="U520" s="106"/>
      <c r="V520" s="106"/>
      <c r="W520" s="106"/>
      <c r="X520" s="107"/>
      <c r="Y520" s="103"/>
      <c r="Z520" s="108"/>
      <c r="AA520" s="108"/>
      <c r="AB520" s="106"/>
      <c r="AC520" s="106"/>
      <c r="AD520" s="106"/>
      <c r="AE520" s="106"/>
      <c r="AF520" s="107"/>
    </row>
    <row r="521" customFormat="false" ht="8.45" hidden="false" customHeight="true" outlineLevel="0" collapsed="false">
      <c r="A521" s="91" t="str">
        <f aca="false">VLOOKUP($C521&amp;$B521,$A$2030:$G$2565,2,0)</f>
        <v>02.000.000.006 </v>
      </c>
      <c r="B521" s="98" t="n">
        <v>19</v>
      </c>
      <c r="C521" s="97" t="s">
        <v>87</v>
      </c>
      <c r="D521" s="97" t="s">
        <v>1095</v>
      </c>
      <c r="E521" s="98" t="n">
        <v>21</v>
      </c>
      <c r="F521" s="97" t="s">
        <v>73</v>
      </c>
      <c r="G521" s="97" t="s">
        <v>77</v>
      </c>
      <c r="H521" s="99" t="n">
        <v>0.1</v>
      </c>
      <c r="I521" s="100" t="n">
        <v>1</v>
      </c>
      <c r="J521" s="100" t="n">
        <v>1</v>
      </c>
      <c r="K521" s="100" t="n">
        <v>1</v>
      </c>
      <c r="L521" s="101" t="n">
        <v>100</v>
      </c>
      <c r="M521" s="99" t="n">
        <v>100</v>
      </c>
      <c r="N521" s="99" t="n">
        <v>0.1</v>
      </c>
      <c r="O521" s="99" t="n">
        <v>0.1</v>
      </c>
      <c r="P521" s="102"/>
      <c r="Q521" s="104"/>
      <c r="R521" s="108"/>
      <c r="S521" s="108"/>
      <c r="T521" s="106"/>
      <c r="U521" s="106"/>
      <c r="V521" s="106"/>
      <c r="W521" s="106"/>
      <c r="X521" s="107"/>
      <c r="Y521" s="104"/>
      <c r="Z521" s="108"/>
      <c r="AA521" s="108"/>
      <c r="AB521" s="106"/>
      <c r="AC521" s="106"/>
      <c r="AD521" s="106"/>
      <c r="AE521" s="106"/>
      <c r="AF521" s="107"/>
    </row>
    <row r="522" customFormat="false" ht="8.45" hidden="false" customHeight="true" outlineLevel="0" collapsed="false">
      <c r="A522" s="91" t="str">
        <f aca="false">VLOOKUP($C522&amp;$B522,$A$2030:$G$2565,2,0)</f>
        <v>02.000.000.007 </v>
      </c>
      <c r="B522" s="98" t="n">
        <v>20</v>
      </c>
      <c r="C522" s="97" t="s">
        <v>89</v>
      </c>
      <c r="D522" s="97" t="s">
        <v>1095</v>
      </c>
      <c r="E522" s="98" t="n">
        <v>21</v>
      </c>
      <c r="F522" s="97" t="s">
        <v>73</v>
      </c>
      <c r="G522" s="97" t="s">
        <v>77</v>
      </c>
      <c r="H522" s="99" t="n">
        <v>0.03</v>
      </c>
      <c r="I522" s="100" t="n">
        <v>1</v>
      </c>
      <c r="J522" s="100" t="n">
        <v>1</v>
      </c>
      <c r="K522" s="100" t="n">
        <v>1</v>
      </c>
      <c r="L522" s="101" t="n">
        <v>100</v>
      </c>
      <c r="M522" s="99" t="n">
        <v>100</v>
      </c>
      <c r="N522" s="99" t="n">
        <v>0.03</v>
      </c>
      <c r="O522" s="99" t="n">
        <v>0.03</v>
      </c>
      <c r="P522" s="102"/>
      <c r="Q522" s="103"/>
      <c r="R522" s="108"/>
      <c r="S522" s="104"/>
      <c r="T522" s="106"/>
      <c r="U522" s="105"/>
      <c r="V522" s="106"/>
      <c r="W522" s="106"/>
      <c r="X522" s="111"/>
      <c r="Y522" s="103"/>
      <c r="Z522" s="108"/>
      <c r="AA522" s="104"/>
      <c r="AB522" s="106"/>
      <c r="AC522" s="105"/>
      <c r="AD522" s="106"/>
      <c r="AE522" s="106"/>
      <c r="AF522" s="111"/>
    </row>
    <row r="523" customFormat="false" ht="8.45" hidden="false" customHeight="true" outlineLevel="0" collapsed="false">
      <c r="A523" s="91" t="str">
        <f aca="false">VLOOKUP($C523&amp;$B523,$A$2030:$G$2565,2,0)</f>
        <v>03 </v>
      </c>
      <c r="B523" s="113" t="n">
        <v>21</v>
      </c>
      <c r="C523" s="93" t="s">
        <v>91</v>
      </c>
      <c r="D523" s="93"/>
      <c r="E523" s="94" t="n">
        <v>169</v>
      </c>
      <c r="F523" s="93" t="s">
        <v>73</v>
      </c>
      <c r="G523" s="93" t="s">
        <v>92</v>
      </c>
      <c r="H523" s="95"/>
      <c r="I523" s="95"/>
      <c r="J523" s="95"/>
      <c r="K523" s="95"/>
      <c r="L523" s="95"/>
      <c r="M523" s="95"/>
      <c r="N523" s="95"/>
      <c r="O523" s="95"/>
      <c r="P523" s="95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</row>
    <row r="524" customFormat="false" ht="8.45" hidden="false" customHeight="true" outlineLevel="0" collapsed="false">
      <c r="A524" s="91" t="str">
        <f aca="false">VLOOKUP($C524&amp;$B524,$A$2030:$G$2565,2,0)</f>
        <v>03.000.000.001 </v>
      </c>
      <c r="B524" s="98" t="n">
        <v>22</v>
      </c>
      <c r="C524" s="97" t="s">
        <v>94</v>
      </c>
      <c r="D524" s="97" t="s">
        <v>1095</v>
      </c>
      <c r="E524" s="98" t="n">
        <v>16</v>
      </c>
      <c r="F524" s="97" t="s">
        <v>95</v>
      </c>
      <c r="G524" s="97" t="s">
        <v>96</v>
      </c>
      <c r="H524" s="99" t="n">
        <v>0.03</v>
      </c>
      <c r="I524" s="100" t="n">
        <v>1</v>
      </c>
      <c r="J524" s="100" t="n">
        <v>1</v>
      </c>
      <c r="K524" s="100" t="n">
        <v>1</v>
      </c>
      <c r="L524" s="101" t="n">
        <v>100</v>
      </c>
      <c r="M524" s="99" t="n">
        <v>100</v>
      </c>
      <c r="N524" s="99" t="n">
        <v>0.03</v>
      </c>
      <c r="O524" s="99" t="n">
        <v>0.03</v>
      </c>
      <c r="P524" s="102"/>
      <c r="Q524" s="103"/>
      <c r="R524" s="108"/>
      <c r="S524" s="108"/>
      <c r="T524" s="106"/>
      <c r="U524" s="106"/>
      <c r="V524" s="106"/>
      <c r="W524" s="106"/>
      <c r="X524" s="107"/>
      <c r="Y524" s="103"/>
      <c r="Z524" s="108"/>
      <c r="AA524" s="108"/>
      <c r="AB524" s="106"/>
      <c r="AC524" s="106"/>
      <c r="AD524" s="106"/>
      <c r="AE524" s="106"/>
      <c r="AF524" s="107"/>
    </row>
    <row r="525" customFormat="false" ht="8.45" hidden="false" customHeight="true" outlineLevel="0" collapsed="false">
      <c r="A525" s="91" t="str">
        <f aca="false">VLOOKUP($C525&amp;$B525,$A$2030:$G$2565,2,0)</f>
        <v>03.000.000.002 </v>
      </c>
      <c r="B525" s="98" t="n">
        <v>23</v>
      </c>
      <c r="C525" s="97" t="s">
        <v>98</v>
      </c>
      <c r="D525" s="97" t="s">
        <v>1095</v>
      </c>
      <c r="E525" s="98" t="n">
        <v>16</v>
      </c>
      <c r="F525" s="97" t="s">
        <v>95</v>
      </c>
      <c r="G525" s="97" t="s">
        <v>96</v>
      </c>
      <c r="H525" s="99" t="n">
        <v>0.03</v>
      </c>
      <c r="I525" s="100" t="n">
        <v>1</v>
      </c>
      <c r="J525" s="100" t="n">
        <v>1</v>
      </c>
      <c r="K525" s="100" t="n">
        <v>1</v>
      </c>
      <c r="L525" s="101" t="n">
        <v>100</v>
      </c>
      <c r="M525" s="99" t="n">
        <v>100</v>
      </c>
      <c r="N525" s="99" t="n">
        <v>0.03</v>
      </c>
      <c r="O525" s="99" t="n">
        <v>0.03</v>
      </c>
      <c r="P525" s="102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</row>
    <row r="526" customFormat="false" ht="8.45" hidden="false" customHeight="true" outlineLevel="0" collapsed="false">
      <c r="A526" s="91" t="str">
        <f aca="false">VLOOKUP($C526&amp;$B526,$A$2030:$G$2565,2,0)</f>
        <v>03.000.000.003 </v>
      </c>
      <c r="B526" s="98" t="n">
        <v>24</v>
      </c>
      <c r="C526" s="97" t="s">
        <v>100</v>
      </c>
      <c r="D526" s="97" t="s">
        <v>1095</v>
      </c>
      <c r="E526" s="98" t="n">
        <v>16</v>
      </c>
      <c r="F526" s="97" t="s">
        <v>95</v>
      </c>
      <c r="G526" s="97" t="s">
        <v>96</v>
      </c>
      <c r="H526" s="99" t="n">
        <v>0.01</v>
      </c>
      <c r="I526" s="100" t="n">
        <v>1</v>
      </c>
      <c r="J526" s="100" t="n">
        <v>1</v>
      </c>
      <c r="K526" s="100" t="n">
        <v>1</v>
      </c>
      <c r="L526" s="101" t="n">
        <v>100</v>
      </c>
      <c r="M526" s="99" t="n">
        <v>100</v>
      </c>
      <c r="N526" s="99" t="n">
        <v>0.01</v>
      </c>
      <c r="O526" s="99" t="n">
        <v>0.01</v>
      </c>
      <c r="P526" s="102"/>
      <c r="Q526" s="112"/>
      <c r="R526" s="112"/>
      <c r="S526" s="103"/>
      <c r="T526" s="105"/>
      <c r="U526" s="105"/>
      <c r="V526" s="106"/>
      <c r="W526" s="106"/>
      <c r="X526" s="107"/>
      <c r="Y526" s="112"/>
      <c r="Z526" s="112"/>
      <c r="AA526" s="112"/>
      <c r="AB526" s="105"/>
      <c r="AC526" s="105"/>
      <c r="AD526" s="106"/>
      <c r="AE526" s="106"/>
      <c r="AF526" s="111"/>
    </row>
    <row r="527" customFormat="false" ht="8.45" hidden="false" customHeight="true" outlineLevel="0" collapsed="false">
      <c r="A527" s="91" t="str">
        <f aca="false">VLOOKUP($C527&amp;$B527,$A$2030:$G$2565,2,0)</f>
        <v>03.000.000.004 </v>
      </c>
      <c r="B527" s="98" t="n">
        <v>25</v>
      </c>
      <c r="C527" s="97" t="s">
        <v>102</v>
      </c>
      <c r="D527" s="97" t="s">
        <v>1097</v>
      </c>
      <c r="E527" s="115" t="n">
        <v>169</v>
      </c>
      <c r="F527" s="97" t="s">
        <v>73</v>
      </c>
      <c r="G527" s="97" t="s">
        <v>92</v>
      </c>
      <c r="H527" s="99" t="n">
        <v>0.14</v>
      </c>
      <c r="I527" s="100" t="n">
        <v>6</v>
      </c>
      <c r="J527" s="100" t="n">
        <v>6</v>
      </c>
      <c r="K527" s="100" t="n">
        <v>6</v>
      </c>
      <c r="L527" s="114" t="n">
        <v>100</v>
      </c>
      <c r="M527" s="99" t="n">
        <v>100</v>
      </c>
      <c r="N527" s="99" t="n">
        <v>0.13</v>
      </c>
      <c r="O527" s="99" t="n">
        <v>0.13</v>
      </c>
      <c r="P527" s="102"/>
      <c r="Q527" s="116"/>
      <c r="R527" s="112"/>
      <c r="S527" s="112"/>
      <c r="T527" s="105"/>
      <c r="U527" s="105"/>
      <c r="V527" s="106"/>
      <c r="W527" s="106"/>
      <c r="X527" s="107"/>
      <c r="Y527" s="116"/>
      <c r="Z527" s="112"/>
      <c r="AA527" s="112"/>
      <c r="AB527" s="105"/>
      <c r="AC527" s="105"/>
      <c r="AD527" s="106"/>
      <c r="AE527" s="106"/>
      <c r="AF527" s="107"/>
    </row>
    <row r="528" customFormat="false" ht="8.45" hidden="false" customHeight="true" outlineLevel="0" collapsed="false">
      <c r="A528" s="91" t="str">
        <f aca="false">VLOOKUP($C528&amp;$B528,$A$2030:$G$2565,2,0)</f>
        <v>03.000.000.005 </v>
      </c>
      <c r="B528" s="98" t="n">
        <v>26</v>
      </c>
      <c r="C528" s="97" t="s">
        <v>104</v>
      </c>
      <c r="D528" s="97" t="s">
        <v>1095</v>
      </c>
      <c r="E528" s="115" t="n">
        <v>169</v>
      </c>
      <c r="F528" s="97" t="s">
        <v>73</v>
      </c>
      <c r="G528" s="97" t="s">
        <v>92</v>
      </c>
      <c r="H528" s="99" t="n">
        <v>0.02</v>
      </c>
      <c r="I528" s="100" t="n">
        <v>1</v>
      </c>
      <c r="J528" s="100" t="n">
        <v>1</v>
      </c>
      <c r="K528" s="100" t="n">
        <v>1</v>
      </c>
      <c r="L528" s="114" t="n">
        <v>100</v>
      </c>
      <c r="M528" s="99" t="n">
        <v>100</v>
      </c>
      <c r="N528" s="99" t="n">
        <v>0.02</v>
      </c>
      <c r="O528" s="99" t="n">
        <v>0.02</v>
      </c>
      <c r="P528" s="102"/>
      <c r="Q528" s="112"/>
      <c r="R528" s="103"/>
      <c r="S528" s="103"/>
      <c r="T528" s="105"/>
      <c r="U528" s="105"/>
      <c r="V528" s="106"/>
      <c r="W528" s="106"/>
      <c r="X528" s="107"/>
      <c r="Y528" s="112"/>
      <c r="Z528" s="112"/>
      <c r="AA528" s="112"/>
      <c r="AB528" s="105"/>
      <c r="AC528" s="105"/>
      <c r="AD528" s="106"/>
      <c r="AE528" s="106"/>
      <c r="AF528" s="107"/>
    </row>
    <row r="529" customFormat="false" ht="8.45" hidden="false" customHeight="true" outlineLevel="0" collapsed="false">
      <c r="A529" s="91" t="str">
        <f aca="false">VLOOKUP($C529&amp;$B529,$A$2030:$G$2565,2,0)</f>
        <v>03.001 </v>
      </c>
      <c r="B529" s="113" t="n">
        <v>27</v>
      </c>
      <c r="C529" s="93" t="s">
        <v>106</v>
      </c>
      <c r="D529" s="93"/>
      <c r="E529" s="113" t="n">
        <v>15</v>
      </c>
      <c r="F529" s="93" t="s">
        <v>107</v>
      </c>
      <c r="G529" s="93" t="s">
        <v>108</v>
      </c>
      <c r="H529" s="95"/>
      <c r="I529" s="95"/>
      <c r="J529" s="95"/>
      <c r="K529" s="95"/>
      <c r="L529" s="95"/>
      <c r="M529" s="95"/>
      <c r="N529" s="95"/>
      <c r="O529" s="95"/>
      <c r="P529" s="95"/>
      <c r="Q529" s="103"/>
      <c r="R529" s="108"/>
      <c r="S529" s="108"/>
      <c r="T529" s="106"/>
      <c r="U529" s="106"/>
      <c r="V529" s="106"/>
      <c r="W529" s="106"/>
      <c r="X529" s="107"/>
      <c r="Y529" s="103"/>
      <c r="Z529" s="108"/>
      <c r="AA529" s="108"/>
      <c r="AB529" s="106"/>
      <c r="AC529" s="106"/>
      <c r="AD529" s="106"/>
      <c r="AE529" s="106"/>
      <c r="AF529" s="107"/>
    </row>
    <row r="530" customFormat="false" ht="8.45" hidden="false" customHeight="true" outlineLevel="0" collapsed="false">
      <c r="A530" s="91" t="str">
        <f aca="false">VLOOKUP($C530&amp;$B530,$A$2030:$G$2565,2,0)</f>
        <v>03.001.000.001 </v>
      </c>
      <c r="B530" s="98" t="n">
        <v>28</v>
      </c>
      <c r="C530" s="97" t="s">
        <v>110</v>
      </c>
      <c r="D530" s="97" t="s">
        <v>1098</v>
      </c>
      <c r="E530" s="98" t="n">
        <v>15</v>
      </c>
      <c r="F530" s="97" t="s">
        <v>107</v>
      </c>
      <c r="G530" s="97" t="s">
        <v>108</v>
      </c>
      <c r="H530" s="99" t="n">
        <v>0.08</v>
      </c>
      <c r="I530" s="117" t="n">
        <v>60</v>
      </c>
      <c r="J530" s="100" t="n">
        <v>60</v>
      </c>
      <c r="K530" s="100" t="n">
        <v>60</v>
      </c>
      <c r="L530" s="99" t="n">
        <v>100</v>
      </c>
      <c r="M530" s="99" t="n">
        <v>100</v>
      </c>
      <c r="N530" s="99" t="n">
        <v>0.08</v>
      </c>
      <c r="O530" s="99" t="n">
        <v>0.08</v>
      </c>
      <c r="P530" s="102"/>
      <c r="Q530" s="112"/>
      <c r="R530" s="108"/>
      <c r="S530" s="108"/>
      <c r="T530" s="106"/>
      <c r="U530" s="106"/>
      <c r="V530" s="106"/>
      <c r="W530" s="106"/>
      <c r="X530" s="107"/>
      <c r="Y530" s="112"/>
      <c r="Z530" s="108"/>
      <c r="AA530" s="108"/>
      <c r="AB530" s="106"/>
      <c r="AC530" s="106"/>
      <c r="AD530" s="106"/>
      <c r="AE530" s="106"/>
      <c r="AF530" s="107"/>
    </row>
    <row r="531" customFormat="false" ht="8.45" hidden="false" customHeight="true" outlineLevel="0" collapsed="false">
      <c r="A531" s="91" t="str">
        <f aca="false">VLOOKUP($C531&amp;$B531,$A$2030:$G$2565,2,0)</f>
        <v>03.001.000.002 </v>
      </c>
      <c r="B531" s="98" t="n">
        <v>29</v>
      </c>
      <c r="C531" s="97" t="s">
        <v>112</v>
      </c>
      <c r="D531" s="97" t="s">
        <v>1098</v>
      </c>
      <c r="E531" s="98" t="n">
        <v>15</v>
      </c>
      <c r="F531" s="97" t="s">
        <v>107</v>
      </c>
      <c r="G531" s="97" t="s">
        <v>108</v>
      </c>
      <c r="H531" s="99" t="n">
        <v>0.03</v>
      </c>
      <c r="I531" s="117" t="n">
        <v>15</v>
      </c>
      <c r="J531" s="100" t="n">
        <v>15</v>
      </c>
      <c r="K531" s="100" t="n">
        <v>15</v>
      </c>
      <c r="L531" s="99" t="n">
        <v>100</v>
      </c>
      <c r="M531" s="99" t="n">
        <v>100</v>
      </c>
      <c r="N531" s="99" t="n">
        <v>0.03</v>
      </c>
      <c r="O531" s="99" t="n">
        <v>0.03</v>
      </c>
      <c r="P531" s="102"/>
      <c r="Q531" s="104"/>
      <c r="R531" s="108"/>
      <c r="S531" s="108"/>
      <c r="T531" s="106"/>
      <c r="U531" s="106"/>
      <c r="V531" s="106"/>
      <c r="W531" s="106"/>
      <c r="X531" s="107"/>
      <c r="Y531" s="104"/>
      <c r="Z531" s="108"/>
      <c r="AA531" s="108"/>
      <c r="AB531" s="106"/>
      <c r="AC531" s="106"/>
      <c r="AD531" s="106"/>
      <c r="AE531" s="106"/>
      <c r="AF531" s="107"/>
    </row>
    <row r="532" customFormat="false" ht="8.45" hidden="false" customHeight="true" outlineLevel="0" collapsed="false">
      <c r="A532" s="91" t="str">
        <f aca="false">VLOOKUP($C532&amp;$B532,$A$2030:$G$2565,2,0)</f>
        <v>03.001.000.003 </v>
      </c>
      <c r="B532" s="98" t="n">
        <v>30</v>
      </c>
      <c r="C532" s="97" t="s">
        <v>114</v>
      </c>
      <c r="D532" s="97" t="s">
        <v>1098</v>
      </c>
      <c r="E532" s="98" t="n">
        <v>15</v>
      </c>
      <c r="F532" s="97" t="s">
        <v>107</v>
      </c>
      <c r="G532" s="97" t="s">
        <v>108</v>
      </c>
      <c r="H532" s="99" t="n">
        <v>0.04</v>
      </c>
      <c r="I532" s="117" t="n">
        <v>25</v>
      </c>
      <c r="J532" s="100" t="n">
        <v>25</v>
      </c>
      <c r="K532" s="100" t="n">
        <v>25</v>
      </c>
      <c r="L532" s="99" t="n">
        <v>100</v>
      </c>
      <c r="M532" s="99" t="n">
        <v>100</v>
      </c>
      <c r="N532" s="99" t="n">
        <v>0.04</v>
      </c>
      <c r="O532" s="99" t="n">
        <v>0.04</v>
      </c>
      <c r="P532" s="102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</row>
    <row r="533" customFormat="false" ht="8.45" hidden="false" customHeight="true" outlineLevel="0" collapsed="false">
      <c r="A533" s="91" t="str">
        <f aca="false">VLOOKUP($C533&amp;$B533,$A$2030:$G$2565,2,0)</f>
        <v>03.001.000.004 </v>
      </c>
      <c r="B533" s="98" t="n">
        <v>31</v>
      </c>
      <c r="C533" s="97" t="s">
        <v>116</v>
      </c>
      <c r="D533" s="97" t="s">
        <v>1098</v>
      </c>
      <c r="E533" s="98" t="n">
        <v>15</v>
      </c>
      <c r="F533" s="97" t="s">
        <v>107</v>
      </c>
      <c r="G533" s="97" t="s">
        <v>108</v>
      </c>
      <c r="H533" s="99" t="n">
        <v>0.04</v>
      </c>
      <c r="I533" s="117" t="n">
        <v>60</v>
      </c>
      <c r="J533" s="100" t="n">
        <v>60</v>
      </c>
      <c r="K533" s="100" t="n">
        <v>60</v>
      </c>
      <c r="L533" s="99" t="n">
        <v>100</v>
      </c>
      <c r="M533" s="99" t="n">
        <v>100</v>
      </c>
      <c r="N533" s="99" t="n">
        <v>0.04</v>
      </c>
      <c r="O533" s="99" t="n">
        <v>0.04</v>
      </c>
      <c r="P533" s="102"/>
      <c r="Q533" s="112"/>
      <c r="R533" s="103"/>
      <c r="S533" s="103"/>
      <c r="T533" s="105"/>
      <c r="U533" s="105"/>
      <c r="V533" s="106"/>
      <c r="W533" s="106"/>
      <c r="X533" s="107"/>
      <c r="Y533" s="112"/>
      <c r="Z533" s="103"/>
      <c r="AA533" s="112"/>
      <c r="AB533" s="105"/>
      <c r="AC533" s="105"/>
      <c r="AD533" s="106"/>
      <c r="AE533" s="106"/>
      <c r="AF533" s="110"/>
    </row>
    <row r="534" customFormat="false" ht="8.45" hidden="false" customHeight="true" outlineLevel="0" collapsed="false">
      <c r="A534" s="91" t="str">
        <f aca="false">VLOOKUP($C534&amp;$B534,$A$2030:$G$2565,2,0)</f>
        <v>03.001.000.005 </v>
      </c>
      <c r="B534" s="98" t="n">
        <v>32</v>
      </c>
      <c r="C534" s="97" t="s">
        <v>118</v>
      </c>
      <c r="D534" s="97" t="s">
        <v>1098</v>
      </c>
      <c r="E534" s="98" t="n">
        <v>15</v>
      </c>
      <c r="F534" s="97" t="s">
        <v>107</v>
      </c>
      <c r="G534" s="97" t="s">
        <v>108</v>
      </c>
      <c r="H534" s="99" t="n">
        <v>0.09</v>
      </c>
      <c r="I534" s="117" t="n">
        <v>60</v>
      </c>
      <c r="J534" s="100" t="n">
        <v>60</v>
      </c>
      <c r="K534" s="100" t="n">
        <v>60</v>
      </c>
      <c r="L534" s="99" t="n">
        <v>100</v>
      </c>
      <c r="M534" s="99" t="n">
        <v>100</v>
      </c>
      <c r="N534" s="99" t="n">
        <v>0.09</v>
      </c>
      <c r="O534" s="99" t="n">
        <v>0.09</v>
      </c>
      <c r="P534" s="102"/>
      <c r="Q534" s="112"/>
      <c r="R534" s="103"/>
      <c r="S534" s="104"/>
      <c r="T534" s="105"/>
      <c r="U534" s="106"/>
      <c r="V534" s="106"/>
      <c r="W534" s="106"/>
      <c r="X534" s="107"/>
      <c r="Y534" s="112"/>
      <c r="Z534" s="103"/>
      <c r="AA534" s="103"/>
      <c r="AB534" s="105"/>
      <c r="AC534" s="105"/>
      <c r="AD534" s="106"/>
      <c r="AE534" s="106"/>
      <c r="AF534" s="111"/>
    </row>
    <row r="535" customFormat="false" ht="8.45" hidden="false" customHeight="true" outlineLevel="0" collapsed="false">
      <c r="A535" s="91" t="str">
        <f aca="false">VLOOKUP($C535&amp;$B535,$A$2030:$G$2565,2,0)</f>
        <v>03.001.000.006 </v>
      </c>
      <c r="B535" s="98" t="n">
        <v>33</v>
      </c>
      <c r="C535" s="97" t="s">
        <v>120</v>
      </c>
      <c r="D535" s="97" t="s">
        <v>1098</v>
      </c>
      <c r="E535" s="98" t="n">
        <v>15</v>
      </c>
      <c r="F535" s="97" t="s">
        <v>107</v>
      </c>
      <c r="G535" s="97" t="s">
        <v>108</v>
      </c>
      <c r="H535" s="99" t="n">
        <v>0.02</v>
      </c>
      <c r="I535" s="117" t="n">
        <v>20</v>
      </c>
      <c r="J535" s="100" t="n">
        <v>20</v>
      </c>
      <c r="K535" s="100" t="n">
        <v>20</v>
      </c>
      <c r="L535" s="99" t="n">
        <v>100</v>
      </c>
      <c r="M535" s="99" t="n">
        <v>100</v>
      </c>
      <c r="N535" s="99" t="n">
        <v>0.02</v>
      </c>
      <c r="O535" s="99" t="n">
        <v>0.02</v>
      </c>
      <c r="P535" s="102"/>
      <c r="Q535" s="112"/>
      <c r="R535" s="108"/>
      <c r="S535" s="108"/>
      <c r="T535" s="106"/>
      <c r="U535" s="106"/>
      <c r="V535" s="106"/>
      <c r="W535" s="106"/>
      <c r="X535" s="107"/>
      <c r="Y535" s="112"/>
      <c r="Z535" s="108"/>
      <c r="AA535" s="108"/>
      <c r="AB535" s="106"/>
      <c r="AC535" s="106"/>
      <c r="AD535" s="106"/>
      <c r="AE535" s="106"/>
      <c r="AF535" s="107"/>
    </row>
    <row r="536" customFormat="false" ht="8.45" hidden="false" customHeight="true" outlineLevel="0" collapsed="false">
      <c r="A536" s="91" t="str">
        <f aca="false">VLOOKUP($C536&amp;$B536,$A$2030:$G$2565,2,0)</f>
        <v>03.001.000.007 </v>
      </c>
      <c r="B536" s="98" t="n">
        <v>34</v>
      </c>
      <c r="C536" s="97" t="s">
        <v>122</v>
      </c>
      <c r="D536" s="97" t="s">
        <v>1095</v>
      </c>
      <c r="E536" s="98" t="n">
        <v>15</v>
      </c>
      <c r="F536" s="97" t="s">
        <v>107</v>
      </c>
      <c r="G536" s="97" t="s">
        <v>108</v>
      </c>
      <c r="H536" s="99" t="n">
        <v>0.02</v>
      </c>
      <c r="I536" s="100" t="n">
        <v>1</v>
      </c>
      <c r="J536" s="100" t="n">
        <v>1</v>
      </c>
      <c r="K536" s="100" t="n">
        <v>1</v>
      </c>
      <c r="L536" s="99" t="n">
        <v>100</v>
      </c>
      <c r="M536" s="99" t="n">
        <v>100</v>
      </c>
      <c r="N536" s="99" t="n">
        <v>0.02</v>
      </c>
      <c r="O536" s="99" t="n">
        <v>0.02</v>
      </c>
      <c r="P536" s="102"/>
      <c r="Q536" s="103"/>
      <c r="R536" s="108"/>
      <c r="S536" s="108"/>
      <c r="T536" s="106"/>
      <c r="U536" s="106"/>
      <c r="V536" s="106"/>
      <c r="W536" s="106"/>
      <c r="X536" s="107"/>
      <c r="Y536" s="103"/>
      <c r="Z536" s="108"/>
      <c r="AA536" s="108"/>
      <c r="AB536" s="106"/>
      <c r="AC536" s="106"/>
      <c r="AD536" s="106"/>
      <c r="AE536" s="106"/>
      <c r="AF536" s="107"/>
    </row>
    <row r="537" customFormat="false" ht="8.45" hidden="false" customHeight="true" outlineLevel="0" collapsed="false">
      <c r="A537" s="91" t="str">
        <f aca="false">VLOOKUP($C537&amp;$B537,$A$2030:$G$2565,2,0)</f>
        <v>03.002 </v>
      </c>
      <c r="B537" s="113" t="n">
        <v>35</v>
      </c>
      <c r="C537" s="93" t="s">
        <v>124</v>
      </c>
      <c r="D537" s="93"/>
      <c r="E537" s="113" t="n">
        <v>42</v>
      </c>
      <c r="F537" s="93" t="s">
        <v>73</v>
      </c>
      <c r="G537" s="93" t="s">
        <v>125</v>
      </c>
      <c r="H537" s="95"/>
      <c r="I537" s="95"/>
      <c r="J537" s="95"/>
      <c r="K537" s="95"/>
      <c r="L537" s="95"/>
      <c r="M537" s="95"/>
      <c r="N537" s="95"/>
      <c r="O537" s="95"/>
      <c r="P537" s="95"/>
      <c r="Q537" s="112"/>
      <c r="R537" s="103"/>
      <c r="S537" s="103"/>
      <c r="T537" s="105"/>
      <c r="U537" s="105"/>
      <c r="V537" s="106"/>
      <c r="W537" s="106"/>
      <c r="X537" s="110"/>
      <c r="Y537" s="112"/>
      <c r="Z537" s="103"/>
      <c r="AA537" s="103"/>
      <c r="AB537" s="105"/>
      <c r="AC537" s="105"/>
      <c r="AD537" s="106"/>
      <c r="AE537" s="106"/>
      <c r="AF537" s="111"/>
    </row>
    <row r="538" customFormat="false" ht="8.45" hidden="false" customHeight="true" outlineLevel="0" collapsed="false">
      <c r="A538" s="91" t="str">
        <f aca="false">VLOOKUP($C538&amp;$B538,$A$2030:$G$2565,2,0)</f>
        <v>03.002.000.001 </v>
      </c>
      <c r="B538" s="98" t="n">
        <v>36</v>
      </c>
      <c r="C538" s="97" t="s">
        <v>127</v>
      </c>
      <c r="D538" s="97" t="s">
        <v>1095</v>
      </c>
      <c r="E538" s="98" t="n">
        <v>21</v>
      </c>
      <c r="F538" s="97" t="s">
        <v>73</v>
      </c>
      <c r="G538" s="97" t="s">
        <v>77</v>
      </c>
      <c r="H538" s="99" t="n">
        <v>0.01</v>
      </c>
      <c r="I538" s="100" t="n">
        <v>1</v>
      </c>
      <c r="J538" s="100" t="n">
        <v>1</v>
      </c>
      <c r="K538" s="100" t="n">
        <v>1</v>
      </c>
      <c r="L538" s="101" t="n">
        <v>100</v>
      </c>
      <c r="M538" s="99" t="n">
        <v>100</v>
      </c>
      <c r="N538" s="99" t="n">
        <v>0.01</v>
      </c>
      <c r="O538" s="99" t="n">
        <v>0.01</v>
      </c>
      <c r="P538" s="102"/>
      <c r="Q538" s="103"/>
      <c r="R538" s="108"/>
      <c r="S538" s="108"/>
      <c r="T538" s="106"/>
      <c r="U538" s="106"/>
      <c r="V538" s="106"/>
      <c r="W538" s="106"/>
      <c r="X538" s="107"/>
      <c r="Y538" s="103"/>
      <c r="Z538" s="108"/>
      <c r="AA538" s="108"/>
      <c r="AB538" s="106"/>
      <c r="AC538" s="106"/>
      <c r="AD538" s="106"/>
      <c r="AE538" s="106"/>
      <c r="AF538" s="107"/>
    </row>
    <row r="539" customFormat="false" ht="8.45" hidden="false" customHeight="true" outlineLevel="0" collapsed="false">
      <c r="A539" s="91" t="str">
        <f aca="false">VLOOKUP($C539&amp;$B539,$A$2030:$G$2565,2,0)</f>
        <v>03.002.000.002 </v>
      </c>
      <c r="B539" s="98" t="n">
        <v>37</v>
      </c>
      <c r="C539" s="97" t="s">
        <v>129</v>
      </c>
      <c r="D539" s="97" t="s">
        <v>1095</v>
      </c>
      <c r="E539" s="98" t="n">
        <v>42</v>
      </c>
      <c r="F539" s="97" t="s">
        <v>73</v>
      </c>
      <c r="G539" s="97" t="s">
        <v>125</v>
      </c>
      <c r="H539" s="99" t="n">
        <v>0.07</v>
      </c>
      <c r="I539" s="100" t="n">
        <v>1</v>
      </c>
      <c r="J539" s="100" t="n">
        <v>1</v>
      </c>
      <c r="K539" s="100" t="n">
        <v>1</v>
      </c>
      <c r="L539" s="101" t="n">
        <v>100</v>
      </c>
      <c r="M539" s="99" t="n">
        <v>100</v>
      </c>
      <c r="N539" s="99" t="n">
        <v>0.07</v>
      </c>
      <c r="O539" s="99" t="n">
        <v>0.07</v>
      </c>
      <c r="P539" s="102"/>
      <c r="Q539" s="104"/>
      <c r="R539" s="108"/>
      <c r="S539" s="108"/>
      <c r="T539" s="106"/>
      <c r="U539" s="106"/>
      <c r="V539" s="106"/>
      <c r="W539" s="106"/>
      <c r="X539" s="107"/>
      <c r="Y539" s="104"/>
      <c r="Z539" s="108"/>
      <c r="AA539" s="108"/>
      <c r="AB539" s="106"/>
      <c r="AC539" s="106"/>
      <c r="AD539" s="106"/>
      <c r="AE539" s="106"/>
      <c r="AF539" s="107"/>
    </row>
    <row r="540" customFormat="false" ht="8.45" hidden="false" customHeight="true" outlineLevel="0" collapsed="false">
      <c r="A540" s="91" t="str">
        <f aca="false">VLOOKUP($C540&amp;$B540,$A$2030:$G$2565,2,0)</f>
        <v>03.002.000.003 </v>
      </c>
      <c r="B540" s="98" t="n">
        <v>38</v>
      </c>
      <c r="C540" s="97" t="s">
        <v>131</v>
      </c>
      <c r="D540" s="97" t="s">
        <v>1098</v>
      </c>
      <c r="E540" s="96" t="n">
        <v>1</v>
      </c>
      <c r="F540" s="97" t="s">
        <v>73</v>
      </c>
      <c r="G540" s="97" t="s">
        <v>73</v>
      </c>
      <c r="H540" s="99" t="n">
        <v>0.04</v>
      </c>
      <c r="I540" s="117" t="n">
        <v>50</v>
      </c>
      <c r="J540" s="117" t="n">
        <v>50</v>
      </c>
      <c r="K540" s="100" t="n">
        <v>50</v>
      </c>
      <c r="L540" s="101" t="n">
        <v>100</v>
      </c>
      <c r="M540" s="99" t="n">
        <v>100</v>
      </c>
      <c r="N540" s="99" t="n">
        <v>0.04</v>
      </c>
      <c r="O540" s="99" t="n">
        <v>0.04</v>
      </c>
      <c r="P540" s="102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</row>
    <row r="541" customFormat="false" ht="8.45" hidden="false" customHeight="true" outlineLevel="0" collapsed="false">
      <c r="A541" s="91" t="str">
        <f aca="false">VLOOKUP($C541&amp;$B541,$A$2030:$G$2565,2,0)</f>
        <v>03.002.000.004 </v>
      </c>
      <c r="B541" s="98" t="n">
        <v>39</v>
      </c>
      <c r="C541" s="97" t="s">
        <v>133</v>
      </c>
      <c r="D541" s="97" t="s">
        <v>1098</v>
      </c>
      <c r="E541" s="98" t="n">
        <v>21</v>
      </c>
      <c r="F541" s="97" t="s">
        <v>73</v>
      </c>
      <c r="G541" s="97" t="s">
        <v>77</v>
      </c>
      <c r="H541" s="99" t="n">
        <v>0.02</v>
      </c>
      <c r="I541" s="118" t="n">
        <v>606.62</v>
      </c>
      <c r="J541" s="118" t="n">
        <v>606.62</v>
      </c>
      <c r="K541" s="100" t="n">
        <v>606.62</v>
      </c>
      <c r="L541" s="101" t="n">
        <v>100</v>
      </c>
      <c r="M541" s="99" t="n">
        <v>100</v>
      </c>
      <c r="N541" s="99" t="n">
        <v>0.02</v>
      </c>
      <c r="O541" s="99" t="n">
        <v>0.02</v>
      </c>
      <c r="P541" s="102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</row>
    <row r="542" customFormat="false" ht="8.45" hidden="false" customHeight="true" outlineLevel="0" collapsed="false">
      <c r="A542" s="91" t="str">
        <f aca="false">VLOOKUP($C542&amp;$B542,$A$2030:$G$2565,2,0)</f>
        <v>04 </v>
      </c>
      <c r="B542" s="113" t="n">
        <v>40</v>
      </c>
      <c r="C542" s="93" t="s">
        <v>135</v>
      </c>
      <c r="D542" s="93"/>
      <c r="E542" s="94" t="n">
        <v>163</v>
      </c>
      <c r="F542" s="93" t="s">
        <v>73</v>
      </c>
      <c r="G542" s="93" t="s">
        <v>108</v>
      </c>
      <c r="H542" s="95"/>
      <c r="I542" s="95"/>
      <c r="J542" s="95"/>
      <c r="K542" s="95"/>
      <c r="L542" s="95"/>
      <c r="M542" s="95"/>
      <c r="N542" s="95"/>
      <c r="O542" s="95"/>
      <c r="P542" s="95"/>
      <c r="Q542" s="112"/>
      <c r="R542" s="108"/>
      <c r="S542" s="108"/>
      <c r="T542" s="106"/>
      <c r="U542" s="106"/>
      <c r="V542" s="106"/>
      <c r="W542" s="106"/>
      <c r="X542" s="107"/>
      <c r="Y542" s="112"/>
      <c r="Z542" s="108"/>
      <c r="AA542" s="108"/>
      <c r="AB542" s="106"/>
      <c r="AC542" s="106"/>
      <c r="AD542" s="106"/>
      <c r="AE542" s="106"/>
      <c r="AF542" s="111"/>
    </row>
    <row r="543" customFormat="false" ht="8.45" hidden="false" customHeight="true" outlineLevel="0" collapsed="false">
      <c r="A543" s="91" t="str">
        <f aca="false">VLOOKUP($C543&amp;$B543,$A$2030:$G$2565,2,0)</f>
        <v>04.000.000.001 </v>
      </c>
      <c r="B543" s="98" t="n">
        <v>41</v>
      </c>
      <c r="C543" s="97" t="s">
        <v>138</v>
      </c>
      <c r="D543" s="97" t="s">
        <v>1095</v>
      </c>
      <c r="E543" s="115" t="n">
        <v>163</v>
      </c>
      <c r="F543" s="97" t="s">
        <v>73</v>
      </c>
      <c r="G543" s="97" t="s">
        <v>108</v>
      </c>
      <c r="H543" s="99" t="n">
        <v>0.86</v>
      </c>
      <c r="I543" s="100" t="n">
        <v>1</v>
      </c>
      <c r="J543" s="100" t="n">
        <v>1</v>
      </c>
      <c r="K543" s="100" t="n">
        <v>1</v>
      </c>
      <c r="L543" s="114" t="n">
        <v>100</v>
      </c>
      <c r="M543" s="99" t="n">
        <v>100</v>
      </c>
      <c r="N543" s="99" t="n">
        <v>0.85</v>
      </c>
      <c r="O543" s="99" t="n">
        <v>0.85</v>
      </c>
      <c r="P543" s="102"/>
      <c r="Q543" s="103"/>
      <c r="R543" s="108"/>
      <c r="S543" s="108"/>
      <c r="T543" s="106"/>
      <c r="U543" s="106"/>
      <c r="V543" s="106"/>
      <c r="W543" s="106"/>
      <c r="X543" s="107"/>
      <c r="Y543" s="103"/>
      <c r="Z543" s="108"/>
      <c r="AA543" s="108"/>
      <c r="AB543" s="106"/>
      <c r="AC543" s="106"/>
      <c r="AD543" s="106"/>
      <c r="AE543" s="106"/>
      <c r="AF543" s="107"/>
    </row>
    <row r="544" customFormat="false" ht="8.45" hidden="false" customHeight="true" outlineLevel="0" collapsed="false">
      <c r="A544" s="91" t="str">
        <f aca="false">VLOOKUP($C544&amp;$B544,$A$2030:$G$2565,2,0)</f>
        <v>04.000.000.002 </v>
      </c>
      <c r="B544" s="98" t="n">
        <v>42</v>
      </c>
      <c r="C544" s="97" t="s">
        <v>140</v>
      </c>
      <c r="D544" s="97" t="s">
        <v>1095</v>
      </c>
      <c r="E544" s="98" t="n">
        <v>21</v>
      </c>
      <c r="F544" s="97" t="s">
        <v>73</v>
      </c>
      <c r="G544" s="97" t="s">
        <v>77</v>
      </c>
      <c r="H544" s="99" t="n">
        <v>0.61</v>
      </c>
      <c r="I544" s="100" t="n">
        <v>1</v>
      </c>
      <c r="J544" s="100" t="n">
        <v>1</v>
      </c>
      <c r="K544" s="100" t="n">
        <v>1</v>
      </c>
      <c r="L544" s="101" t="n">
        <v>100</v>
      </c>
      <c r="M544" s="99" t="n">
        <v>100</v>
      </c>
      <c r="N544" s="99" t="n">
        <v>0.61</v>
      </c>
      <c r="O544" s="99" t="n">
        <v>0.61</v>
      </c>
      <c r="P544" s="102"/>
      <c r="Q544" s="103"/>
      <c r="R544" s="108"/>
      <c r="S544" s="108"/>
      <c r="T544" s="106"/>
      <c r="U544" s="106"/>
      <c r="V544" s="106"/>
      <c r="W544" s="106"/>
      <c r="X544" s="107"/>
      <c r="Y544" s="103"/>
      <c r="Z544" s="108"/>
      <c r="AA544" s="108"/>
      <c r="AB544" s="106"/>
      <c r="AC544" s="106"/>
      <c r="AD544" s="106"/>
      <c r="AE544" s="106"/>
      <c r="AF544" s="107"/>
    </row>
    <row r="545" customFormat="false" ht="8.45" hidden="false" customHeight="true" outlineLevel="0" collapsed="false">
      <c r="A545" s="91" t="str">
        <f aca="false">VLOOKUP($C545&amp;$B545,$A$2030:$G$2565,2,0)</f>
        <v>05 </v>
      </c>
      <c r="B545" s="113" t="n">
        <v>43</v>
      </c>
      <c r="C545" s="93" t="s">
        <v>142</v>
      </c>
      <c r="D545" s="93"/>
      <c r="E545" s="94" t="n">
        <v>177</v>
      </c>
      <c r="F545" s="93" t="s">
        <v>143</v>
      </c>
      <c r="G545" s="93" t="s">
        <v>144</v>
      </c>
      <c r="H545" s="95"/>
      <c r="I545" s="95"/>
      <c r="J545" s="95"/>
      <c r="K545" s="95"/>
      <c r="L545" s="95"/>
      <c r="M545" s="95"/>
      <c r="N545" s="95"/>
      <c r="O545" s="95"/>
      <c r="P545" s="95"/>
      <c r="Q545" s="103"/>
      <c r="R545" s="108"/>
      <c r="S545" s="108"/>
      <c r="T545" s="106"/>
      <c r="U545" s="106"/>
      <c r="V545" s="106"/>
      <c r="W545" s="106"/>
      <c r="X545" s="107"/>
      <c r="Y545" s="103"/>
      <c r="Z545" s="108"/>
      <c r="AA545" s="108"/>
      <c r="AB545" s="106"/>
      <c r="AC545" s="106"/>
      <c r="AD545" s="106"/>
      <c r="AE545" s="106"/>
      <c r="AF545" s="107"/>
    </row>
    <row r="546" customFormat="false" ht="8.45" hidden="false" customHeight="true" outlineLevel="0" collapsed="false">
      <c r="A546" s="91" t="str">
        <f aca="false">VLOOKUP($C546&amp;$B546,$A$2030:$G$2565,2,0)</f>
        <v>05.001 </v>
      </c>
      <c r="B546" s="113" t="n">
        <v>44</v>
      </c>
      <c r="C546" s="93" t="s">
        <v>146</v>
      </c>
      <c r="D546" s="93"/>
      <c r="E546" s="94" t="n">
        <v>124</v>
      </c>
      <c r="F546" s="93" t="s">
        <v>147</v>
      </c>
      <c r="G546" s="93" t="s">
        <v>148</v>
      </c>
      <c r="H546" s="95"/>
      <c r="I546" s="95"/>
      <c r="J546" s="95"/>
      <c r="K546" s="95"/>
      <c r="L546" s="95"/>
      <c r="M546" s="95"/>
      <c r="N546" s="95"/>
      <c r="O546" s="95"/>
      <c r="P546" s="95"/>
      <c r="Q546" s="112"/>
      <c r="R546" s="108"/>
      <c r="S546" s="108"/>
      <c r="T546" s="106"/>
      <c r="U546" s="106"/>
      <c r="V546" s="106"/>
      <c r="W546" s="106"/>
      <c r="X546" s="107"/>
      <c r="Y546" s="112"/>
      <c r="Z546" s="108"/>
      <c r="AA546" s="104"/>
      <c r="AB546" s="106"/>
      <c r="AC546" s="106"/>
      <c r="AD546" s="106"/>
      <c r="AE546" s="106"/>
      <c r="AF546" s="111"/>
    </row>
    <row r="547" customFormat="false" ht="8.45" hidden="false" customHeight="true" outlineLevel="0" collapsed="false">
      <c r="A547" s="91" t="str">
        <f aca="false">VLOOKUP($C547&amp;$B547,$A$2030:$G$2565,2,0)</f>
        <v>05.001.000.001 </v>
      </c>
      <c r="B547" s="98" t="n">
        <v>45</v>
      </c>
      <c r="C547" s="97" t="s">
        <v>150</v>
      </c>
      <c r="D547" s="97" t="s">
        <v>1099</v>
      </c>
      <c r="E547" s="115" t="n">
        <v>124</v>
      </c>
      <c r="F547" s="97" t="s">
        <v>147</v>
      </c>
      <c r="G547" s="97" t="s">
        <v>148</v>
      </c>
      <c r="H547" s="99" t="n">
        <v>0.16</v>
      </c>
      <c r="I547" s="118" t="n">
        <v>187.78</v>
      </c>
      <c r="J547" s="100" t="n">
        <v>187.78</v>
      </c>
      <c r="K547" s="100" t="n">
        <v>187.78</v>
      </c>
      <c r="L547" s="99" t="n">
        <v>100</v>
      </c>
      <c r="M547" s="99" t="n">
        <v>100</v>
      </c>
      <c r="N547" s="99" t="n">
        <v>0.15</v>
      </c>
      <c r="O547" s="99" t="n">
        <v>0.15</v>
      </c>
      <c r="P547" s="102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</row>
    <row r="548" customFormat="false" ht="8.45" hidden="false" customHeight="true" outlineLevel="0" collapsed="false">
      <c r="A548" s="91" t="str">
        <f aca="false">VLOOKUP($C548&amp;$B548,$A$2030:$G$2565,2,0)</f>
        <v>05.001.000.002 </v>
      </c>
      <c r="B548" s="98" t="n">
        <v>46</v>
      </c>
      <c r="C548" s="97" t="s">
        <v>152</v>
      </c>
      <c r="D548" s="97" t="s">
        <v>1098</v>
      </c>
      <c r="E548" s="115" t="n">
        <v>124</v>
      </c>
      <c r="F548" s="97" t="s">
        <v>147</v>
      </c>
      <c r="G548" s="97" t="s">
        <v>148</v>
      </c>
      <c r="H548" s="99" t="n">
        <v>0</v>
      </c>
      <c r="I548" s="118" t="n">
        <v>108.26</v>
      </c>
      <c r="J548" s="100" t="n">
        <v>108.26</v>
      </c>
      <c r="K548" s="100" t="n">
        <v>108.26</v>
      </c>
      <c r="L548" s="99" t="n">
        <v>100</v>
      </c>
      <c r="M548" s="99" t="n">
        <v>100</v>
      </c>
      <c r="N548" s="99" t="n">
        <v>0</v>
      </c>
      <c r="O548" s="99" t="n">
        <v>0</v>
      </c>
      <c r="P548" s="102"/>
      <c r="Q548" s="104"/>
      <c r="R548" s="108"/>
      <c r="S548" s="108"/>
      <c r="T548" s="106"/>
      <c r="U548" s="106"/>
      <c r="V548" s="106"/>
      <c r="W548" s="106"/>
      <c r="X548" s="107"/>
      <c r="Y548" s="104"/>
      <c r="Z548" s="108"/>
      <c r="AA548" s="108"/>
      <c r="AB548" s="106"/>
      <c r="AC548" s="106"/>
      <c r="AD548" s="106"/>
      <c r="AE548" s="106"/>
      <c r="AF548" s="107"/>
    </row>
    <row r="549" customFormat="false" ht="8.45" hidden="false" customHeight="true" outlineLevel="0" collapsed="false">
      <c r="A549" s="91" t="str">
        <f aca="false">VLOOKUP($C549&amp;$B549,$A$2030:$G$2565,2,0)</f>
        <v>05.001.000.003 </v>
      </c>
      <c r="B549" s="98" t="n">
        <v>47</v>
      </c>
      <c r="C549" s="97" t="s">
        <v>154</v>
      </c>
      <c r="D549" s="97" t="s">
        <v>1099</v>
      </c>
      <c r="E549" s="115" t="n">
        <v>124</v>
      </c>
      <c r="F549" s="97" t="s">
        <v>147</v>
      </c>
      <c r="G549" s="97" t="s">
        <v>148</v>
      </c>
      <c r="H549" s="99" t="n">
        <v>0.02</v>
      </c>
      <c r="I549" s="100" t="n">
        <v>6.48</v>
      </c>
      <c r="J549" s="100" t="n">
        <v>6.48</v>
      </c>
      <c r="K549" s="100" t="n">
        <v>6.48</v>
      </c>
      <c r="L549" s="99" t="n">
        <v>100</v>
      </c>
      <c r="M549" s="99" t="n">
        <v>100</v>
      </c>
      <c r="N549" s="99" t="n">
        <v>0.02</v>
      </c>
      <c r="O549" s="99" t="n">
        <v>0.02</v>
      </c>
      <c r="P549" s="102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</row>
    <row r="550" customFormat="false" ht="8.45" hidden="false" customHeight="true" outlineLevel="0" collapsed="false">
      <c r="A550" s="91" t="str">
        <f aca="false">VLOOKUP($C550&amp;$B550,$A$2030:$G$2565,2,0)</f>
        <v>05.001.000.004 </v>
      </c>
      <c r="B550" s="98" t="n">
        <v>48</v>
      </c>
      <c r="C550" s="97" t="s">
        <v>156</v>
      </c>
      <c r="D550" s="97" t="s">
        <v>1098</v>
      </c>
      <c r="E550" s="115" t="n">
        <v>124</v>
      </c>
      <c r="F550" s="97" t="s">
        <v>147</v>
      </c>
      <c r="G550" s="97" t="s">
        <v>148</v>
      </c>
      <c r="H550" s="99" t="n">
        <v>0.21</v>
      </c>
      <c r="I550" s="118" t="n">
        <v>379.77</v>
      </c>
      <c r="J550" s="100" t="n">
        <v>379.77</v>
      </c>
      <c r="K550" s="100" t="n">
        <v>379.77</v>
      </c>
      <c r="L550" s="99" t="n">
        <v>100</v>
      </c>
      <c r="M550" s="99" t="n">
        <v>100</v>
      </c>
      <c r="N550" s="99" t="n">
        <v>0.21</v>
      </c>
      <c r="O550" s="99" t="n">
        <v>0.21</v>
      </c>
      <c r="P550" s="102"/>
      <c r="Q550" s="112"/>
      <c r="R550" s="108"/>
      <c r="S550" s="108"/>
      <c r="T550" s="106"/>
      <c r="U550" s="106"/>
      <c r="V550" s="106"/>
      <c r="W550" s="106"/>
      <c r="X550" s="107"/>
      <c r="Y550" s="112"/>
      <c r="Z550" s="108"/>
      <c r="AA550" s="108"/>
      <c r="AB550" s="106"/>
      <c r="AC550" s="106"/>
      <c r="AD550" s="106"/>
      <c r="AE550" s="106"/>
      <c r="AF550" s="107"/>
    </row>
    <row r="551" customFormat="false" ht="8.45" hidden="false" customHeight="true" outlineLevel="0" collapsed="false">
      <c r="A551" s="91" t="str">
        <f aca="false">VLOOKUP($C551&amp;$B551,$A$2030:$G$2565,2,0)</f>
        <v>05.001.000.005 </v>
      </c>
      <c r="B551" s="98" t="n">
        <v>49</v>
      </c>
      <c r="C551" s="97" t="s">
        <v>158</v>
      </c>
      <c r="D551" s="97" t="s">
        <v>1100</v>
      </c>
      <c r="E551" s="115" t="n">
        <v>124</v>
      </c>
      <c r="F551" s="97" t="s">
        <v>147</v>
      </c>
      <c r="G551" s="97" t="s">
        <v>148</v>
      </c>
      <c r="H551" s="99" t="n">
        <v>0.42</v>
      </c>
      <c r="I551" s="119" t="n">
        <v>7220</v>
      </c>
      <c r="J551" s="100" t="n">
        <v>7220</v>
      </c>
      <c r="K551" s="100" t="n">
        <v>7220</v>
      </c>
      <c r="L551" s="99" t="n">
        <v>100</v>
      </c>
      <c r="M551" s="99" t="n">
        <v>100</v>
      </c>
      <c r="N551" s="99" t="n">
        <v>0.41</v>
      </c>
      <c r="O551" s="99" t="n">
        <v>0.41</v>
      </c>
      <c r="P551" s="102"/>
      <c r="Q551" s="103"/>
      <c r="R551" s="108"/>
      <c r="S551" s="108"/>
      <c r="T551" s="106"/>
      <c r="U551" s="106"/>
      <c r="V551" s="106"/>
      <c r="W551" s="106"/>
      <c r="X551" s="107"/>
      <c r="Y551" s="103"/>
      <c r="Z551" s="108"/>
      <c r="AA551" s="108"/>
      <c r="AB551" s="106"/>
      <c r="AC551" s="106"/>
      <c r="AD551" s="106"/>
      <c r="AE551" s="106"/>
      <c r="AF551" s="107"/>
    </row>
    <row r="552" customFormat="false" ht="8.45" hidden="false" customHeight="true" outlineLevel="0" collapsed="false">
      <c r="A552" s="91" t="str">
        <f aca="false">VLOOKUP($C552&amp;$B552,$A$2030:$G$2565,2,0)</f>
        <v>05.001.000.006 </v>
      </c>
      <c r="B552" s="98" t="n">
        <v>50</v>
      </c>
      <c r="C552" s="97" t="s">
        <v>160</v>
      </c>
      <c r="D552" s="97" t="s">
        <v>1099</v>
      </c>
      <c r="E552" s="115" t="n">
        <v>124</v>
      </c>
      <c r="F552" s="97" t="s">
        <v>147</v>
      </c>
      <c r="G552" s="97" t="s">
        <v>148</v>
      </c>
      <c r="H552" s="99" t="n">
        <v>0.31</v>
      </c>
      <c r="I552" s="118" t="n">
        <v>102.4</v>
      </c>
      <c r="J552" s="100" t="n">
        <v>102.4</v>
      </c>
      <c r="K552" s="100" t="n">
        <v>102.4</v>
      </c>
      <c r="L552" s="99" t="n">
        <v>100</v>
      </c>
      <c r="M552" s="99" t="n">
        <v>100</v>
      </c>
      <c r="N552" s="99" t="n">
        <v>0.31</v>
      </c>
      <c r="O552" s="99" t="n">
        <v>0.31</v>
      </c>
      <c r="P552" s="102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</row>
    <row r="553" customFormat="false" ht="8.45" hidden="false" customHeight="true" outlineLevel="0" collapsed="false">
      <c r="A553" s="91" t="str">
        <f aca="false">VLOOKUP($C553&amp;$B553,$A$2030:$G$2565,2,0)</f>
        <v>05.001.000.007 </v>
      </c>
      <c r="B553" s="98" t="n">
        <v>51</v>
      </c>
      <c r="C553" s="97" t="s">
        <v>162</v>
      </c>
      <c r="D553" s="97" t="s">
        <v>1099</v>
      </c>
      <c r="E553" s="115" t="n">
        <v>124</v>
      </c>
      <c r="F553" s="97" t="s">
        <v>147</v>
      </c>
      <c r="G553" s="97" t="s">
        <v>148</v>
      </c>
      <c r="H553" s="99" t="n">
        <v>0.01</v>
      </c>
      <c r="I553" s="118" t="n">
        <v>107.74</v>
      </c>
      <c r="J553" s="100" t="n">
        <v>107.74</v>
      </c>
      <c r="K553" s="100" t="n">
        <v>107.74</v>
      </c>
      <c r="L553" s="99" t="n">
        <v>100</v>
      </c>
      <c r="M553" s="99" t="n">
        <v>100</v>
      </c>
      <c r="N553" s="99" t="n">
        <v>0.01</v>
      </c>
      <c r="O553" s="99" t="n">
        <v>0.01</v>
      </c>
      <c r="P553" s="102"/>
      <c r="Q553" s="108"/>
      <c r="R553" s="108"/>
      <c r="S553" s="108"/>
      <c r="T553" s="106"/>
      <c r="U553" s="106"/>
      <c r="V553" s="106"/>
      <c r="W553" s="106"/>
      <c r="X553" s="107"/>
      <c r="Y553" s="108"/>
      <c r="Z553" s="108"/>
      <c r="AA553" s="108"/>
      <c r="AB553" s="106"/>
      <c r="AC553" s="106"/>
      <c r="AD553" s="106"/>
      <c r="AE553" s="106"/>
      <c r="AF553" s="107"/>
    </row>
    <row r="554" customFormat="false" ht="8.45" hidden="false" customHeight="true" outlineLevel="0" collapsed="false">
      <c r="A554" s="91" t="str">
        <f aca="false">VLOOKUP($C554&amp;$B554,$A$2030:$G$2565,2,0)</f>
        <v>05.001.000.008 </v>
      </c>
      <c r="B554" s="98" t="n">
        <v>52</v>
      </c>
      <c r="C554" s="97" t="s">
        <v>164</v>
      </c>
      <c r="D554" s="97" t="s">
        <v>1099</v>
      </c>
      <c r="E554" s="115" t="n">
        <v>124</v>
      </c>
      <c r="F554" s="97" t="s">
        <v>147</v>
      </c>
      <c r="G554" s="97" t="s">
        <v>148</v>
      </c>
      <c r="H554" s="99" t="n">
        <v>0.08</v>
      </c>
      <c r="I554" s="118" t="n">
        <v>136.39</v>
      </c>
      <c r="J554" s="100" t="n">
        <v>136.39</v>
      </c>
      <c r="K554" s="100" t="n">
        <v>136.39</v>
      </c>
      <c r="L554" s="99" t="n">
        <v>100</v>
      </c>
      <c r="M554" s="99" t="n">
        <v>100</v>
      </c>
      <c r="N554" s="99" t="n">
        <v>0.08</v>
      </c>
      <c r="O554" s="99" t="n">
        <v>0.08</v>
      </c>
      <c r="P554" s="102"/>
      <c r="Q554" s="108"/>
      <c r="R554" s="108"/>
      <c r="S554" s="108"/>
      <c r="T554" s="106"/>
      <c r="U554" s="106"/>
      <c r="V554" s="106"/>
      <c r="W554" s="106"/>
      <c r="X554" s="107"/>
      <c r="Y554" s="108"/>
      <c r="Z554" s="108"/>
      <c r="AA554" s="108"/>
      <c r="AB554" s="106"/>
      <c r="AC554" s="106"/>
      <c r="AD554" s="106"/>
      <c r="AE554" s="106"/>
      <c r="AF554" s="107"/>
    </row>
    <row r="555" customFormat="false" ht="8.45" hidden="false" customHeight="true" outlineLevel="0" collapsed="false">
      <c r="A555" s="91" t="str">
        <f aca="false">VLOOKUP($C555&amp;$B555,$A$2030:$G$2565,2,0)</f>
        <v>05.002 </v>
      </c>
      <c r="B555" s="113" t="n">
        <v>53</v>
      </c>
      <c r="C555" s="93" t="s">
        <v>166</v>
      </c>
      <c r="D555" s="93"/>
      <c r="E555" s="94" t="n">
        <v>161</v>
      </c>
      <c r="F555" s="93" t="s">
        <v>167</v>
      </c>
      <c r="G555" s="93" t="s">
        <v>144</v>
      </c>
      <c r="H555" s="95"/>
      <c r="I555" s="95"/>
      <c r="J555" s="95"/>
      <c r="K555" s="95"/>
      <c r="L555" s="95"/>
      <c r="M555" s="95"/>
      <c r="N555" s="95"/>
      <c r="O555" s="95"/>
      <c r="P555" s="95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</row>
    <row r="556" customFormat="false" ht="8.45" hidden="false" customHeight="true" outlineLevel="0" collapsed="false">
      <c r="A556" s="91" t="str">
        <f aca="false">VLOOKUP($C556&amp;$B556,$A$2030:$G$2565,2,0)</f>
        <v>05.002.000.001 </v>
      </c>
      <c r="B556" s="98" t="n">
        <v>54</v>
      </c>
      <c r="C556" s="97" t="s">
        <v>169</v>
      </c>
      <c r="D556" s="97" t="s">
        <v>1099</v>
      </c>
      <c r="E556" s="115" t="n">
        <v>161</v>
      </c>
      <c r="F556" s="97" t="s">
        <v>167</v>
      </c>
      <c r="G556" s="97" t="s">
        <v>144</v>
      </c>
      <c r="H556" s="99" t="n">
        <v>0.05</v>
      </c>
      <c r="I556" s="117" t="n">
        <v>28.44</v>
      </c>
      <c r="J556" s="117" t="n">
        <v>28.44</v>
      </c>
      <c r="K556" s="100" t="n">
        <v>28.44</v>
      </c>
      <c r="L556" s="114" t="n">
        <v>100</v>
      </c>
      <c r="M556" s="99" t="n">
        <v>100</v>
      </c>
      <c r="N556" s="99" t="n">
        <v>0.05</v>
      </c>
      <c r="O556" s="99" t="n">
        <v>0.05</v>
      </c>
      <c r="P556" s="102"/>
      <c r="Q556" s="103"/>
      <c r="R556" s="108"/>
      <c r="S556" s="108"/>
      <c r="T556" s="106"/>
      <c r="U556" s="106"/>
      <c r="V556" s="106"/>
      <c r="W556" s="106"/>
      <c r="X556" s="107"/>
      <c r="Y556" s="103"/>
      <c r="Z556" s="108"/>
      <c r="AA556" s="108"/>
      <c r="AB556" s="106"/>
      <c r="AC556" s="106"/>
      <c r="AD556" s="106"/>
      <c r="AE556" s="106"/>
      <c r="AF556" s="107"/>
    </row>
    <row r="557" customFormat="false" ht="8.45" hidden="false" customHeight="true" outlineLevel="0" collapsed="false">
      <c r="A557" s="91" t="str">
        <f aca="false">VLOOKUP($C557&amp;$B557,$A$2030:$G$2565,2,0)</f>
        <v>05.002.000.002 </v>
      </c>
      <c r="B557" s="98" t="n">
        <v>55</v>
      </c>
      <c r="C557" s="97" t="s">
        <v>171</v>
      </c>
      <c r="D557" s="97" t="s">
        <v>1099</v>
      </c>
      <c r="E557" s="115" t="n">
        <v>161</v>
      </c>
      <c r="F557" s="97" t="s">
        <v>167</v>
      </c>
      <c r="G557" s="97" t="s">
        <v>144</v>
      </c>
      <c r="H557" s="99" t="n">
        <v>0.02</v>
      </c>
      <c r="I557" s="117" t="n">
        <v>12.38</v>
      </c>
      <c r="J557" s="100" t="n">
        <v>12.38</v>
      </c>
      <c r="K557" s="100" t="n">
        <v>12.38</v>
      </c>
      <c r="L557" s="114" t="n">
        <v>100</v>
      </c>
      <c r="M557" s="99" t="n">
        <v>100</v>
      </c>
      <c r="N557" s="99" t="n">
        <v>0.02</v>
      </c>
      <c r="O557" s="99" t="n">
        <v>0.02</v>
      </c>
      <c r="P557" s="102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</row>
    <row r="558" customFormat="false" ht="8.45" hidden="false" customHeight="true" outlineLevel="0" collapsed="false">
      <c r="A558" s="91" t="str">
        <f aca="false">VLOOKUP($C558&amp;$B558,$A$2030:$G$2565,2,0)</f>
        <v>05.002.000.003 </v>
      </c>
      <c r="B558" s="98" t="n">
        <v>56</v>
      </c>
      <c r="C558" s="97" t="s">
        <v>158</v>
      </c>
      <c r="D558" s="97" t="s">
        <v>1100</v>
      </c>
      <c r="E558" s="115" t="n">
        <v>161</v>
      </c>
      <c r="F558" s="97" t="s">
        <v>167</v>
      </c>
      <c r="G558" s="97" t="s">
        <v>144</v>
      </c>
      <c r="H558" s="99" t="n">
        <v>0.07</v>
      </c>
      <c r="I558" s="119" t="n">
        <v>1196.1</v>
      </c>
      <c r="J558" s="118" t="n">
        <v>1196.1</v>
      </c>
      <c r="K558" s="100" t="n">
        <v>1196.1</v>
      </c>
      <c r="L558" s="114" t="n">
        <v>100</v>
      </c>
      <c r="M558" s="99" t="n">
        <v>100</v>
      </c>
      <c r="N558" s="99" t="n">
        <v>0.07</v>
      </c>
      <c r="O558" s="99" t="n">
        <v>0.07</v>
      </c>
      <c r="P558" s="102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</row>
    <row r="559" customFormat="false" ht="8.45" hidden="false" customHeight="true" outlineLevel="0" collapsed="false">
      <c r="A559" s="91" t="str">
        <f aca="false">VLOOKUP($C559&amp;$B559,$A$2030:$G$2565,2,0)</f>
        <v>05.002.000.004 </v>
      </c>
      <c r="B559" s="98" t="n">
        <v>57</v>
      </c>
      <c r="C559" s="97" t="s">
        <v>174</v>
      </c>
      <c r="D559" s="97" t="s">
        <v>1099</v>
      </c>
      <c r="E559" s="115" t="n">
        <v>161</v>
      </c>
      <c r="F559" s="97" t="s">
        <v>167</v>
      </c>
      <c r="G559" s="97" t="s">
        <v>144</v>
      </c>
      <c r="H559" s="99" t="n">
        <v>0.14</v>
      </c>
      <c r="I559" s="117" t="n">
        <v>40.81</v>
      </c>
      <c r="J559" s="117" t="n">
        <v>40.81</v>
      </c>
      <c r="K559" s="100" t="n">
        <v>40.81</v>
      </c>
      <c r="L559" s="114" t="n">
        <v>100</v>
      </c>
      <c r="M559" s="99" t="n">
        <v>100</v>
      </c>
      <c r="N559" s="99" t="n">
        <v>0.14</v>
      </c>
      <c r="O559" s="99" t="n">
        <v>0.14</v>
      </c>
      <c r="P559" s="102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</row>
    <row r="560" customFormat="false" ht="8.45" hidden="false" customHeight="true" outlineLevel="0" collapsed="false">
      <c r="A560" s="91" t="str">
        <f aca="false">VLOOKUP($C560&amp;$B560,$A$2030:$G$2565,2,0)</f>
        <v>05.002.000.005 </v>
      </c>
      <c r="B560" s="98" t="n">
        <v>58</v>
      </c>
      <c r="C560" s="97" t="s">
        <v>176</v>
      </c>
      <c r="D560" s="97" t="s">
        <v>1096</v>
      </c>
      <c r="E560" s="115" t="n">
        <v>161</v>
      </c>
      <c r="F560" s="97" t="s">
        <v>167</v>
      </c>
      <c r="G560" s="97" t="s">
        <v>144</v>
      </c>
      <c r="H560" s="99" t="n">
        <v>0</v>
      </c>
      <c r="I560" s="117" t="n">
        <v>23</v>
      </c>
      <c r="J560" s="100" t="n">
        <v>23</v>
      </c>
      <c r="K560" s="100" t="n">
        <v>23</v>
      </c>
      <c r="L560" s="114" t="n">
        <v>100</v>
      </c>
      <c r="M560" s="99" t="n">
        <v>100</v>
      </c>
      <c r="N560" s="99" t="n">
        <v>0</v>
      </c>
      <c r="O560" s="99" t="n">
        <v>0</v>
      </c>
      <c r="P560" s="102"/>
      <c r="Q560" s="108"/>
      <c r="R560" s="108"/>
      <c r="S560" s="108"/>
      <c r="T560" s="106"/>
      <c r="U560" s="106"/>
      <c r="V560" s="106"/>
      <c r="W560" s="106"/>
      <c r="X560" s="107"/>
      <c r="Y560" s="108"/>
      <c r="Z560" s="108"/>
      <c r="AA560" s="108"/>
      <c r="AB560" s="106"/>
      <c r="AC560" s="106"/>
      <c r="AD560" s="106"/>
      <c r="AE560" s="106"/>
      <c r="AF560" s="107"/>
    </row>
    <row r="561" customFormat="false" ht="8.45" hidden="false" customHeight="true" outlineLevel="0" collapsed="false">
      <c r="A561" s="91" t="str">
        <f aca="false">VLOOKUP($C561&amp;$B561,$A$2030:$G$2565,2,0)</f>
        <v>05.002.000.006 </v>
      </c>
      <c r="B561" s="98" t="n">
        <v>59</v>
      </c>
      <c r="C561" s="97" t="s">
        <v>164</v>
      </c>
      <c r="D561" s="97" t="s">
        <v>1099</v>
      </c>
      <c r="E561" s="115" t="n">
        <v>161</v>
      </c>
      <c r="F561" s="97" t="s">
        <v>167</v>
      </c>
      <c r="G561" s="97" t="s">
        <v>144</v>
      </c>
      <c r="H561" s="99" t="n">
        <v>0.03</v>
      </c>
      <c r="I561" s="117" t="n">
        <v>57.14</v>
      </c>
      <c r="J561" s="117" t="n">
        <v>57.14</v>
      </c>
      <c r="K561" s="100" t="n">
        <v>57.14</v>
      </c>
      <c r="L561" s="114" t="n">
        <v>100</v>
      </c>
      <c r="M561" s="99" t="n">
        <v>100</v>
      </c>
      <c r="N561" s="99" t="n">
        <v>0.03</v>
      </c>
      <c r="O561" s="99" t="n">
        <v>0.03</v>
      </c>
      <c r="P561" s="102"/>
      <c r="Q561" s="104"/>
      <c r="R561" s="108"/>
      <c r="S561" s="108"/>
      <c r="T561" s="106"/>
      <c r="U561" s="106"/>
      <c r="V561" s="106"/>
      <c r="W561" s="106"/>
      <c r="X561" s="107"/>
      <c r="Y561" s="104"/>
      <c r="Z561" s="108"/>
      <c r="AA561" s="108"/>
      <c r="AB561" s="106"/>
      <c r="AC561" s="106"/>
      <c r="AD561" s="106"/>
      <c r="AE561" s="106"/>
      <c r="AF561" s="107"/>
    </row>
    <row r="562" customFormat="false" ht="8.45" hidden="false" customHeight="true" outlineLevel="0" collapsed="false">
      <c r="A562" s="91" t="str">
        <f aca="false">VLOOKUP($C562&amp;$B562,$A$2030:$G$2565,2,0)</f>
        <v>05.003 </v>
      </c>
      <c r="B562" s="113" t="n">
        <v>60</v>
      </c>
      <c r="C562" s="93" t="s">
        <v>179</v>
      </c>
      <c r="D562" s="93"/>
      <c r="E562" s="113" t="n">
        <v>22</v>
      </c>
      <c r="F562" s="93" t="s">
        <v>180</v>
      </c>
      <c r="G562" s="93" t="s">
        <v>181</v>
      </c>
      <c r="H562" s="95"/>
      <c r="I562" s="95"/>
      <c r="J562" s="95"/>
      <c r="K562" s="95"/>
      <c r="L562" s="95"/>
      <c r="M562" s="95"/>
      <c r="N562" s="95"/>
      <c r="O562" s="95"/>
      <c r="P562" s="95"/>
      <c r="Q562" s="108"/>
      <c r="R562" s="108"/>
      <c r="S562" s="108"/>
      <c r="T562" s="106"/>
      <c r="U562" s="106"/>
      <c r="V562" s="106"/>
      <c r="W562" s="106"/>
      <c r="X562" s="107"/>
      <c r="Y562" s="108"/>
      <c r="Z562" s="108"/>
      <c r="AA562" s="108"/>
      <c r="AB562" s="106"/>
      <c r="AC562" s="106"/>
      <c r="AD562" s="106"/>
      <c r="AE562" s="106"/>
      <c r="AF562" s="107"/>
    </row>
    <row r="563" customFormat="false" ht="8.45" hidden="false" customHeight="true" outlineLevel="0" collapsed="false">
      <c r="A563" s="91" t="str">
        <f aca="false">VLOOKUP($C563&amp;$B563,$A$2030:$G$2565,2,0)</f>
        <v>05.003.000.001 </v>
      </c>
      <c r="B563" s="98" t="n">
        <v>61</v>
      </c>
      <c r="C563" s="97" t="s">
        <v>183</v>
      </c>
      <c r="D563" s="97" t="s">
        <v>1095</v>
      </c>
      <c r="E563" s="98" t="n">
        <v>22</v>
      </c>
      <c r="F563" s="97" t="s">
        <v>180</v>
      </c>
      <c r="G563" s="97" t="s">
        <v>181</v>
      </c>
      <c r="H563" s="99" t="n">
        <v>0.22</v>
      </c>
      <c r="I563" s="100" t="n">
        <v>1</v>
      </c>
      <c r="J563" s="100" t="n">
        <v>1</v>
      </c>
      <c r="K563" s="100" t="n">
        <v>1</v>
      </c>
      <c r="L563" s="114" t="n">
        <v>100</v>
      </c>
      <c r="M563" s="99" t="n">
        <v>100</v>
      </c>
      <c r="N563" s="99" t="n">
        <v>0.22</v>
      </c>
      <c r="O563" s="99" t="n">
        <v>0.22</v>
      </c>
      <c r="P563" s="102"/>
      <c r="Q563" s="108"/>
      <c r="R563" s="108"/>
      <c r="S563" s="108"/>
      <c r="T563" s="106"/>
      <c r="U563" s="106"/>
      <c r="V563" s="106"/>
      <c r="W563" s="106"/>
      <c r="X563" s="107"/>
      <c r="Y563" s="108"/>
      <c r="Z563" s="108"/>
      <c r="AA563" s="108"/>
      <c r="AB563" s="106"/>
      <c r="AC563" s="106"/>
      <c r="AD563" s="106"/>
      <c r="AE563" s="106"/>
      <c r="AF563" s="107"/>
    </row>
    <row r="564" customFormat="false" ht="8.45" hidden="false" customHeight="true" outlineLevel="0" collapsed="false">
      <c r="A564" s="91" t="str">
        <f aca="false">VLOOKUP($C564&amp;$B564,$A$2030:$G$2565,2,0)</f>
        <v>05.003.000.002 </v>
      </c>
      <c r="B564" s="98" t="n">
        <v>62</v>
      </c>
      <c r="C564" s="97" t="s">
        <v>185</v>
      </c>
      <c r="D564" s="97" t="s">
        <v>1101</v>
      </c>
      <c r="E564" s="98" t="n">
        <v>22</v>
      </c>
      <c r="F564" s="97" t="s">
        <v>180</v>
      </c>
      <c r="G564" s="97" t="s">
        <v>181</v>
      </c>
      <c r="H564" s="99" t="n">
        <v>0.87</v>
      </c>
      <c r="I564" s="118" t="n">
        <v>644</v>
      </c>
      <c r="J564" s="118" t="n">
        <v>644</v>
      </c>
      <c r="K564" s="100" t="n">
        <v>644</v>
      </c>
      <c r="L564" s="114" t="n">
        <v>100</v>
      </c>
      <c r="M564" s="99" t="n">
        <v>100</v>
      </c>
      <c r="N564" s="99" t="n">
        <v>0.86</v>
      </c>
      <c r="O564" s="99" t="n">
        <v>0.86</v>
      </c>
      <c r="P564" s="102"/>
      <c r="Q564" s="108"/>
      <c r="R564" s="108"/>
      <c r="S564" s="108"/>
      <c r="T564" s="106"/>
      <c r="U564" s="106"/>
      <c r="V564" s="106"/>
      <c r="W564" s="106"/>
      <c r="X564" s="107"/>
      <c r="Y564" s="108"/>
      <c r="Z564" s="108"/>
      <c r="AA564" s="108"/>
      <c r="AB564" s="106"/>
      <c r="AC564" s="106"/>
      <c r="AD564" s="106"/>
      <c r="AE564" s="106"/>
      <c r="AF564" s="107"/>
    </row>
    <row r="565" customFormat="false" ht="8.45" hidden="false" customHeight="true" outlineLevel="0" collapsed="false">
      <c r="A565" s="91" t="str">
        <f aca="false">VLOOKUP($C565&amp;$B565,$A$2030:$G$2565,2,0)</f>
        <v>05.003.000.003 </v>
      </c>
      <c r="B565" s="98" t="n">
        <v>63</v>
      </c>
      <c r="C565" s="97" t="s">
        <v>187</v>
      </c>
      <c r="D565" s="97" t="s">
        <v>1101</v>
      </c>
      <c r="E565" s="98" t="n">
        <v>22</v>
      </c>
      <c r="F565" s="97" t="s">
        <v>180</v>
      </c>
      <c r="G565" s="97" t="s">
        <v>181</v>
      </c>
      <c r="H565" s="99" t="n">
        <v>0.54</v>
      </c>
      <c r="I565" s="118" t="n">
        <v>345</v>
      </c>
      <c r="J565" s="118" t="n">
        <v>345</v>
      </c>
      <c r="K565" s="100" t="n">
        <v>345</v>
      </c>
      <c r="L565" s="114" t="n">
        <v>100</v>
      </c>
      <c r="M565" s="99" t="n">
        <v>100</v>
      </c>
      <c r="N565" s="99" t="n">
        <v>0.53</v>
      </c>
      <c r="O565" s="99" t="n">
        <v>0.53</v>
      </c>
      <c r="P565" s="102"/>
      <c r="Q565" s="108"/>
      <c r="R565" s="108"/>
      <c r="S565" s="108"/>
      <c r="T565" s="106"/>
      <c r="U565" s="106"/>
      <c r="V565" s="106"/>
      <c r="W565" s="106"/>
      <c r="X565" s="107"/>
      <c r="Y565" s="108"/>
      <c r="Z565" s="108"/>
      <c r="AA565" s="108"/>
      <c r="AB565" s="106"/>
      <c r="AC565" s="106"/>
      <c r="AD565" s="106"/>
      <c r="AE565" s="106"/>
      <c r="AF565" s="107"/>
    </row>
    <row r="566" customFormat="false" ht="8.45" hidden="false" customHeight="true" outlineLevel="0" collapsed="false">
      <c r="A566" s="91" t="str">
        <f aca="false">VLOOKUP($C566&amp;$B566,$A$2030:$G$2565,2,0)</f>
        <v>05.003.000.004 </v>
      </c>
      <c r="B566" s="98" t="n">
        <v>64</v>
      </c>
      <c r="C566" s="97" t="s">
        <v>158</v>
      </c>
      <c r="D566" s="97" t="s">
        <v>1100</v>
      </c>
      <c r="E566" s="98" t="n">
        <v>22</v>
      </c>
      <c r="F566" s="97" t="s">
        <v>180</v>
      </c>
      <c r="G566" s="97" t="s">
        <v>181</v>
      </c>
      <c r="H566" s="99" t="n">
        <v>0.23</v>
      </c>
      <c r="I566" s="119" t="n">
        <v>4588.1</v>
      </c>
      <c r="J566" s="119" t="n">
        <v>4588.1</v>
      </c>
      <c r="K566" s="100" t="n">
        <v>4588.1</v>
      </c>
      <c r="L566" s="114" t="n">
        <v>100</v>
      </c>
      <c r="M566" s="99" t="n">
        <v>100</v>
      </c>
      <c r="N566" s="99" t="n">
        <v>0.23</v>
      </c>
      <c r="O566" s="99" t="n">
        <v>0.23</v>
      </c>
      <c r="P566" s="102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</row>
    <row r="567" customFormat="false" ht="8.45" hidden="false" customHeight="true" outlineLevel="0" collapsed="false">
      <c r="A567" s="91" t="str">
        <f aca="false">VLOOKUP($C567&amp;$B567,$A$2030:$G$2565,2,0)</f>
        <v>05.003.000.005 </v>
      </c>
      <c r="B567" s="98" t="n">
        <v>65</v>
      </c>
      <c r="C567" s="97" t="s">
        <v>190</v>
      </c>
      <c r="D567" s="97" t="s">
        <v>1099</v>
      </c>
      <c r="E567" s="98" t="n">
        <v>22</v>
      </c>
      <c r="F567" s="97" t="s">
        <v>180</v>
      </c>
      <c r="G567" s="97" t="s">
        <v>181</v>
      </c>
      <c r="H567" s="99" t="n">
        <v>1.08</v>
      </c>
      <c r="I567" s="118" t="n">
        <v>314.86</v>
      </c>
      <c r="J567" s="118" t="n">
        <v>314.86</v>
      </c>
      <c r="K567" s="100" t="n">
        <v>314.86</v>
      </c>
      <c r="L567" s="114" t="n">
        <v>100</v>
      </c>
      <c r="M567" s="99" t="n">
        <v>100</v>
      </c>
      <c r="N567" s="99" t="n">
        <v>1.06</v>
      </c>
      <c r="O567" s="99" t="n">
        <v>1.06</v>
      </c>
      <c r="P567" s="102"/>
      <c r="Q567" s="108"/>
      <c r="R567" s="108"/>
      <c r="S567" s="108"/>
      <c r="T567" s="106"/>
      <c r="U567" s="106"/>
      <c r="V567" s="106"/>
      <c r="W567" s="106"/>
      <c r="X567" s="107"/>
      <c r="Y567" s="108"/>
      <c r="Z567" s="108"/>
      <c r="AA567" s="108"/>
      <c r="AB567" s="106"/>
      <c r="AC567" s="106"/>
      <c r="AD567" s="106"/>
      <c r="AE567" s="106"/>
      <c r="AF567" s="107"/>
    </row>
    <row r="568" customFormat="false" ht="8.45" hidden="false" customHeight="true" outlineLevel="0" collapsed="false">
      <c r="A568" s="91" t="str">
        <f aca="false">VLOOKUP($C568&amp;$B568,$A$2030:$G$2565,2,0)</f>
        <v>05.003.000.006 </v>
      </c>
      <c r="B568" s="98" t="n">
        <v>66</v>
      </c>
      <c r="C568" s="97" t="s">
        <v>192</v>
      </c>
      <c r="D568" s="97" t="s">
        <v>1096</v>
      </c>
      <c r="E568" s="98" t="n">
        <v>22</v>
      </c>
      <c r="F568" s="97" t="s">
        <v>180</v>
      </c>
      <c r="G568" s="97" t="s">
        <v>181</v>
      </c>
      <c r="H568" s="99" t="n">
        <v>0.01</v>
      </c>
      <c r="I568" s="117" t="n">
        <v>43</v>
      </c>
      <c r="J568" s="117" t="n">
        <v>43</v>
      </c>
      <c r="K568" s="100" t="n">
        <v>43</v>
      </c>
      <c r="L568" s="114" t="n">
        <v>100</v>
      </c>
      <c r="M568" s="99" t="n">
        <v>100</v>
      </c>
      <c r="N568" s="99" t="n">
        <v>0.01</v>
      </c>
      <c r="O568" s="99" t="n">
        <v>0.01</v>
      </c>
      <c r="P568" s="102"/>
      <c r="Q568" s="108"/>
      <c r="R568" s="108"/>
      <c r="S568" s="108"/>
      <c r="T568" s="106"/>
      <c r="U568" s="106"/>
      <c r="V568" s="106"/>
      <c r="W568" s="106"/>
      <c r="X568" s="107"/>
      <c r="Y568" s="108"/>
      <c r="Z568" s="108"/>
      <c r="AA568" s="108"/>
      <c r="AB568" s="106"/>
      <c r="AC568" s="106"/>
      <c r="AD568" s="106"/>
      <c r="AE568" s="106"/>
      <c r="AF568" s="107"/>
    </row>
    <row r="569" customFormat="false" ht="8.45" hidden="false" customHeight="true" outlineLevel="0" collapsed="false">
      <c r="A569" s="91" t="str">
        <f aca="false">VLOOKUP($C569&amp;$B569,$A$2030:$G$2565,2,0)</f>
        <v>05.003.000.007 </v>
      </c>
      <c r="B569" s="98" t="n">
        <v>67</v>
      </c>
      <c r="C569" s="97" t="s">
        <v>164</v>
      </c>
      <c r="D569" s="97" t="s">
        <v>1099</v>
      </c>
      <c r="E569" s="98" t="n">
        <v>22</v>
      </c>
      <c r="F569" s="97" t="s">
        <v>180</v>
      </c>
      <c r="G569" s="97" t="s">
        <v>181</v>
      </c>
      <c r="H569" s="99" t="n">
        <v>0.11</v>
      </c>
      <c r="I569" s="118" t="n">
        <v>440.8</v>
      </c>
      <c r="J569" s="118" t="n">
        <v>440.8</v>
      </c>
      <c r="K569" s="100" t="n">
        <v>440.8</v>
      </c>
      <c r="L569" s="114" t="n">
        <v>100</v>
      </c>
      <c r="M569" s="99" t="n">
        <v>100</v>
      </c>
      <c r="N569" s="99" t="n">
        <v>0.11</v>
      </c>
      <c r="O569" s="99" t="n">
        <v>0.11</v>
      </c>
      <c r="P569" s="102"/>
      <c r="Q569" s="108"/>
      <c r="R569" s="108"/>
      <c r="S569" s="108"/>
      <c r="T569" s="106"/>
      <c r="U569" s="106"/>
      <c r="V569" s="106"/>
      <c r="W569" s="106"/>
      <c r="X569" s="107"/>
      <c r="Y569" s="108"/>
      <c r="Z569" s="108"/>
      <c r="AA569" s="108"/>
      <c r="AB569" s="106"/>
      <c r="AC569" s="106"/>
      <c r="AD569" s="106"/>
      <c r="AE569" s="106"/>
      <c r="AF569" s="107"/>
    </row>
    <row r="570" customFormat="false" ht="8.45" hidden="false" customHeight="true" outlineLevel="0" collapsed="false">
      <c r="A570" s="91" t="str">
        <f aca="false">VLOOKUP($C570&amp;$B570,$A$2030:$G$2565,2,0)</f>
        <v>05.003.000.008 </v>
      </c>
      <c r="B570" s="98" t="n">
        <v>68</v>
      </c>
      <c r="C570" s="97" t="s">
        <v>195</v>
      </c>
      <c r="D570" s="97" t="s">
        <v>1102</v>
      </c>
      <c r="E570" s="98" t="n">
        <v>22</v>
      </c>
      <c r="F570" s="97" t="s">
        <v>180</v>
      </c>
      <c r="G570" s="97" t="s">
        <v>181</v>
      </c>
      <c r="H570" s="99" t="n">
        <v>0.03</v>
      </c>
      <c r="I570" s="117" t="n">
        <v>34.4</v>
      </c>
      <c r="J570" s="117" t="n">
        <v>34.4</v>
      </c>
      <c r="K570" s="100" t="n">
        <v>34.4</v>
      </c>
      <c r="L570" s="114" t="n">
        <v>100</v>
      </c>
      <c r="M570" s="99" t="n">
        <v>100</v>
      </c>
      <c r="N570" s="99" t="n">
        <v>0.03</v>
      </c>
      <c r="O570" s="99" t="n">
        <v>0.03</v>
      </c>
      <c r="P570" s="102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</row>
    <row r="571" customFormat="false" ht="8.45" hidden="false" customHeight="true" outlineLevel="0" collapsed="false">
      <c r="A571" s="91" t="str">
        <f aca="false">VLOOKUP($C571&amp;$B571,$A$2030:$G$2565,2,0)</f>
        <v>05.004 </v>
      </c>
      <c r="B571" s="113" t="n">
        <v>69</v>
      </c>
      <c r="C571" s="93" t="s">
        <v>197</v>
      </c>
      <c r="D571" s="93"/>
      <c r="E571" s="94" t="n">
        <v>174</v>
      </c>
      <c r="F571" s="93" t="s">
        <v>143</v>
      </c>
      <c r="G571" s="93" t="s">
        <v>148</v>
      </c>
      <c r="H571" s="95"/>
      <c r="I571" s="95"/>
      <c r="J571" s="95"/>
      <c r="K571" s="95"/>
      <c r="L571" s="95"/>
      <c r="M571" s="95"/>
      <c r="N571" s="95"/>
      <c r="O571" s="95"/>
      <c r="P571" s="95"/>
      <c r="Q571" s="104"/>
      <c r="R571" s="108"/>
      <c r="S571" s="108"/>
      <c r="T571" s="106"/>
      <c r="U571" s="106"/>
      <c r="V571" s="106"/>
      <c r="W571" s="106"/>
      <c r="X571" s="107"/>
      <c r="Y571" s="104"/>
      <c r="Z571" s="108"/>
      <c r="AA571" s="108"/>
      <c r="AB571" s="106"/>
      <c r="AC571" s="106"/>
      <c r="AD571" s="106"/>
      <c r="AE571" s="106"/>
      <c r="AF571" s="107"/>
    </row>
    <row r="572" customFormat="false" ht="8.45" hidden="false" customHeight="true" outlineLevel="0" collapsed="false">
      <c r="A572" s="91" t="str">
        <f aca="false">VLOOKUP($C572&amp;$B572,$A$2030:$G$2565,2,0)</f>
        <v>05.004.001 </v>
      </c>
      <c r="B572" s="113" t="n">
        <v>70</v>
      </c>
      <c r="C572" s="93" t="s">
        <v>199</v>
      </c>
      <c r="D572" s="93"/>
      <c r="E572" s="94" t="n">
        <v>174</v>
      </c>
      <c r="F572" s="93" t="s">
        <v>143</v>
      </c>
      <c r="G572" s="93" t="s">
        <v>148</v>
      </c>
      <c r="H572" s="95"/>
      <c r="I572" s="95"/>
      <c r="J572" s="95"/>
      <c r="K572" s="95"/>
      <c r="L572" s="95"/>
      <c r="M572" s="95"/>
      <c r="N572" s="95"/>
      <c r="O572" s="95"/>
      <c r="P572" s="95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</row>
    <row r="573" customFormat="false" ht="8.45" hidden="false" customHeight="true" outlineLevel="0" collapsed="false">
      <c r="A573" s="91" t="str">
        <f aca="false">VLOOKUP($C573&amp;$B573,$A$2030:$G$2565,2,0)</f>
        <v>05.004.001.001 </v>
      </c>
      <c r="B573" s="98" t="n">
        <v>71</v>
      </c>
      <c r="C573" s="97" t="s">
        <v>201</v>
      </c>
      <c r="D573" s="97" t="s">
        <v>1099</v>
      </c>
      <c r="E573" s="115" t="n">
        <v>174</v>
      </c>
      <c r="F573" s="97" t="s">
        <v>143</v>
      </c>
      <c r="G573" s="97" t="s">
        <v>148</v>
      </c>
      <c r="H573" s="99" t="n">
        <v>0.15</v>
      </c>
      <c r="I573" s="118" t="n">
        <v>102.63</v>
      </c>
      <c r="J573" s="117" t="n">
        <v>102.63</v>
      </c>
      <c r="K573" s="100" t="n">
        <v>102.63</v>
      </c>
      <c r="L573" s="114" t="n">
        <v>100</v>
      </c>
      <c r="M573" s="99" t="n">
        <v>100</v>
      </c>
      <c r="N573" s="99" t="n">
        <v>0.15</v>
      </c>
      <c r="O573" s="99" t="n">
        <v>0.15</v>
      </c>
      <c r="P573" s="102"/>
      <c r="Q573" s="103"/>
      <c r="R573" s="108"/>
      <c r="S573" s="108"/>
      <c r="T573" s="106"/>
      <c r="U573" s="106"/>
      <c r="V573" s="106"/>
      <c r="W573" s="106"/>
      <c r="X573" s="107"/>
      <c r="Y573" s="103"/>
      <c r="Z573" s="108"/>
      <c r="AA573" s="108"/>
      <c r="AB573" s="106"/>
      <c r="AC573" s="106"/>
      <c r="AD573" s="106"/>
      <c r="AE573" s="106"/>
      <c r="AF573" s="107"/>
    </row>
    <row r="574" customFormat="false" ht="8.45" hidden="false" customHeight="true" outlineLevel="0" collapsed="false">
      <c r="A574" s="91" t="str">
        <f aca="false">VLOOKUP($C574&amp;$B574,$A$2030:$G$2565,2,0)</f>
        <v>05.004.001.002 </v>
      </c>
      <c r="B574" s="98" t="n">
        <v>72</v>
      </c>
      <c r="C574" s="97" t="s">
        <v>203</v>
      </c>
      <c r="D574" s="97" t="s">
        <v>1098</v>
      </c>
      <c r="E574" s="115" t="n">
        <v>174</v>
      </c>
      <c r="F574" s="97" t="s">
        <v>143</v>
      </c>
      <c r="G574" s="97" t="s">
        <v>148</v>
      </c>
      <c r="H574" s="99" t="n">
        <v>0.11</v>
      </c>
      <c r="I574" s="118" t="n">
        <v>196.96</v>
      </c>
      <c r="J574" s="118" t="n">
        <v>196.96</v>
      </c>
      <c r="K574" s="100" t="n">
        <v>196.96</v>
      </c>
      <c r="L574" s="114" t="n">
        <v>100</v>
      </c>
      <c r="M574" s="99" t="n">
        <v>100</v>
      </c>
      <c r="N574" s="99" t="n">
        <v>0.11</v>
      </c>
      <c r="O574" s="99" t="n">
        <v>0.11</v>
      </c>
      <c r="P574" s="102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</row>
    <row r="575" customFormat="false" ht="8.45" hidden="false" customHeight="true" outlineLevel="0" collapsed="false">
      <c r="A575" s="91" t="str">
        <f aca="false">VLOOKUP($C575&amp;$B575,$A$2030:$G$2565,2,0)</f>
        <v>05.004.001.003 </v>
      </c>
      <c r="B575" s="98" t="n">
        <v>73</v>
      </c>
      <c r="C575" s="97" t="s">
        <v>205</v>
      </c>
      <c r="D575" s="97" t="s">
        <v>1100</v>
      </c>
      <c r="E575" s="115" t="n">
        <v>174</v>
      </c>
      <c r="F575" s="97" t="s">
        <v>143</v>
      </c>
      <c r="G575" s="97" t="s">
        <v>148</v>
      </c>
      <c r="H575" s="99" t="n">
        <v>0.17</v>
      </c>
      <c r="I575" s="119" t="n">
        <v>3018</v>
      </c>
      <c r="J575" s="119" t="n">
        <v>3018</v>
      </c>
      <c r="K575" s="100" t="n">
        <v>3018</v>
      </c>
      <c r="L575" s="114" t="n">
        <v>100</v>
      </c>
      <c r="M575" s="99" t="n">
        <v>100</v>
      </c>
      <c r="N575" s="99" t="n">
        <v>0.17</v>
      </c>
      <c r="O575" s="99" t="n">
        <v>0.17</v>
      </c>
      <c r="P575" s="102"/>
      <c r="Q575" s="104"/>
      <c r="R575" s="108"/>
      <c r="S575" s="108"/>
      <c r="T575" s="106"/>
      <c r="U575" s="106"/>
      <c r="V575" s="106"/>
      <c r="W575" s="106"/>
      <c r="X575" s="107"/>
      <c r="Y575" s="104"/>
      <c r="Z575" s="108"/>
      <c r="AA575" s="108"/>
      <c r="AB575" s="106"/>
      <c r="AC575" s="106"/>
      <c r="AD575" s="106"/>
      <c r="AE575" s="106"/>
      <c r="AF575" s="107"/>
    </row>
    <row r="576" customFormat="false" ht="8.45" hidden="false" customHeight="true" outlineLevel="0" collapsed="false">
      <c r="A576" s="91" t="str">
        <f aca="false">VLOOKUP($C576&amp;$B576,$A$2030:$G$2565,2,0)</f>
        <v>05.004.001.004 </v>
      </c>
      <c r="B576" s="98" t="n">
        <v>74</v>
      </c>
      <c r="C576" s="97" t="s">
        <v>207</v>
      </c>
      <c r="D576" s="97" t="s">
        <v>1099</v>
      </c>
      <c r="E576" s="115" t="n">
        <v>174</v>
      </c>
      <c r="F576" s="97" t="s">
        <v>143</v>
      </c>
      <c r="G576" s="97" t="s">
        <v>148</v>
      </c>
      <c r="H576" s="99" t="n">
        <v>0.3</v>
      </c>
      <c r="I576" s="118" t="n">
        <v>102.63</v>
      </c>
      <c r="J576" s="117" t="n">
        <v>102.63</v>
      </c>
      <c r="K576" s="100" t="n">
        <v>102.63</v>
      </c>
      <c r="L576" s="114" t="n">
        <v>100</v>
      </c>
      <c r="M576" s="99" t="n">
        <v>100</v>
      </c>
      <c r="N576" s="99" t="n">
        <v>0.3</v>
      </c>
      <c r="O576" s="99" t="n">
        <v>0.3</v>
      </c>
      <c r="P576" s="102"/>
      <c r="Q576" s="104"/>
      <c r="R576" s="108"/>
      <c r="S576" s="108"/>
      <c r="T576" s="106"/>
      <c r="U576" s="106"/>
      <c r="V576" s="106"/>
      <c r="W576" s="106"/>
      <c r="X576" s="107"/>
      <c r="Y576" s="104"/>
      <c r="Z576" s="108"/>
      <c r="AA576" s="108"/>
      <c r="AB576" s="106"/>
      <c r="AC576" s="106"/>
      <c r="AD576" s="106"/>
      <c r="AE576" s="106"/>
      <c r="AF576" s="107"/>
    </row>
    <row r="577" customFormat="false" ht="8.45" hidden="false" customHeight="true" outlineLevel="0" collapsed="false">
      <c r="A577" s="91" t="str">
        <f aca="false">VLOOKUP($C577&amp;$B577,$A$2030:$G$2565,2,0)</f>
        <v>05.004.001.005 </v>
      </c>
      <c r="B577" s="98" t="n">
        <v>75</v>
      </c>
      <c r="C577" s="97" t="s">
        <v>209</v>
      </c>
      <c r="D577" s="97" t="s">
        <v>1099</v>
      </c>
      <c r="E577" s="115" t="n">
        <v>174</v>
      </c>
      <c r="F577" s="97" t="s">
        <v>143</v>
      </c>
      <c r="G577" s="97" t="s">
        <v>148</v>
      </c>
      <c r="H577" s="99" t="n">
        <v>0</v>
      </c>
      <c r="I577" s="117" t="n">
        <v>19.37</v>
      </c>
      <c r="J577" s="117" t="n">
        <v>19.37</v>
      </c>
      <c r="K577" s="100" t="n">
        <v>19.37</v>
      </c>
      <c r="L577" s="114" t="n">
        <v>100</v>
      </c>
      <c r="M577" s="99" t="n">
        <v>100</v>
      </c>
      <c r="N577" s="99" t="n">
        <v>0</v>
      </c>
      <c r="O577" s="99" t="n">
        <v>0</v>
      </c>
      <c r="P577" s="102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</row>
    <row r="578" customFormat="false" ht="8.45" hidden="false" customHeight="true" outlineLevel="0" collapsed="false">
      <c r="A578" s="91" t="str">
        <f aca="false">VLOOKUP($C578&amp;$B578,$A$2030:$G$2565,2,0)</f>
        <v>05.004.001.006 </v>
      </c>
      <c r="B578" s="98" t="n">
        <v>76</v>
      </c>
      <c r="C578" s="97" t="s">
        <v>211</v>
      </c>
      <c r="D578" s="97" t="s">
        <v>1099</v>
      </c>
      <c r="E578" s="115" t="n">
        <v>174</v>
      </c>
      <c r="F578" s="97" t="s">
        <v>143</v>
      </c>
      <c r="G578" s="97" t="s">
        <v>148</v>
      </c>
      <c r="H578" s="99" t="n">
        <v>0.07</v>
      </c>
      <c r="I578" s="118" t="n">
        <v>118.87</v>
      </c>
      <c r="J578" s="117" t="n">
        <v>118.87</v>
      </c>
      <c r="K578" s="100" t="n">
        <v>118.87</v>
      </c>
      <c r="L578" s="114" t="n">
        <v>100</v>
      </c>
      <c r="M578" s="99" t="n">
        <v>100</v>
      </c>
      <c r="N578" s="99" t="n">
        <v>0.07</v>
      </c>
      <c r="O578" s="99" t="n">
        <v>0.07</v>
      </c>
      <c r="P578" s="102"/>
      <c r="Q578" s="104"/>
      <c r="R578" s="108"/>
      <c r="S578" s="108"/>
      <c r="T578" s="106"/>
      <c r="U578" s="106"/>
      <c r="V578" s="106"/>
      <c r="W578" s="106"/>
      <c r="X578" s="107"/>
      <c r="Y578" s="104"/>
      <c r="Z578" s="108"/>
      <c r="AA578" s="108"/>
      <c r="AB578" s="106"/>
      <c r="AC578" s="106"/>
      <c r="AD578" s="106"/>
      <c r="AE578" s="106"/>
      <c r="AF578" s="107"/>
    </row>
    <row r="579" customFormat="false" ht="8.45" hidden="false" customHeight="true" outlineLevel="0" collapsed="false">
      <c r="A579" s="91" t="str">
        <f aca="false">VLOOKUP($C579&amp;$B579,$A$2030:$G$2565,2,0)</f>
        <v>06 </v>
      </c>
      <c r="B579" s="113" t="n">
        <v>77</v>
      </c>
      <c r="C579" s="93" t="s">
        <v>213</v>
      </c>
      <c r="D579" s="93"/>
      <c r="E579" s="94" t="n">
        <v>126</v>
      </c>
      <c r="F579" s="93" t="s">
        <v>214</v>
      </c>
      <c r="G579" s="93" t="s">
        <v>74</v>
      </c>
      <c r="H579" s="95"/>
      <c r="I579" s="95"/>
      <c r="J579" s="95"/>
      <c r="K579" s="95"/>
      <c r="L579" s="95"/>
      <c r="M579" s="95"/>
      <c r="N579" s="95"/>
      <c r="O579" s="95"/>
      <c r="P579" s="95"/>
      <c r="Q579" s="103"/>
      <c r="R579" s="108"/>
      <c r="S579" s="108"/>
      <c r="T579" s="106"/>
      <c r="U579" s="106"/>
      <c r="V579" s="106"/>
      <c r="W579" s="106"/>
      <c r="X579" s="107"/>
      <c r="Y579" s="103"/>
      <c r="Z579" s="108"/>
      <c r="AA579" s="108"/>
      <c r="AB579" s="106"/>
      <c r="AC579" s="106"/>
      <c r="AD579" s="106"/>
      <c r="AE579" s="106"/>
      <c r="AF579" s="107"/>
    </row>
    <row r="580" customFormat="false" ht="8.45" hidden="false" customHeight="true" outlineLevel="0" collapsed="false">
      <c r="A580" s="91" t="str">
        <f aca="false">VLOOKUP($C580&amp;$B580,$A$2030:$G$2565,2,0)</f>
        <v>06.000.000.001 </v>
      </c>
      <c r="B580" s="98" t="n">
        <v>78</v>
      </c>
      <c r="C580" s="97" t="s">
        <v>216</v>
      </c>
      <c r="D580" s="97" t="s">
        <v>1098</v>
      </c>
      <c r="E580" s="115" t="n">
        <v>126</v>
      </c>
      <c r="F580" s="97" t="s">
        <v>214</v>
      </c>
      <c r="G580" s="97" t="s">
        <v>74</v>
      </c>
      <c r="H580" s="99" t="n">
        <v>4.39</v>
      </c>
      <c r="I580" s="119" t="n">
        <v>6994.33</v>
      </c>
      <c r="J580" s="100" t="n">
        <v>6994.33</v>
      </c>
      <c r="K580" s="100" t="n">
        <v>6994.33</v>
      </c>
      <c r="L580" s="99" t="n">
        <v>100</v>
      </c>
      <c r="M580" s="99" t="n">
        <v>100</v>
      </c>
      <c r="N580" s="99" t="n">
        <v>4.34</v>
      </c>
      <c r="O580" s="99" t="n">
        <v>4.34</v>
      </c>
      <c r="P580" s="102"/>
      <c r="Q580" s="108"/>
      <c r="R580" s="108"/>
      <c r="S580" s="108"/>
      <c r="T580" s="106"/>
      <c r="U580" s="106"/>
      <c r="V580" s="106"/>
      <c r="W580" s="106"/>
      <c r="X580" s="107"/>
      <c r="Y580" s="108"/>
      <c r="Z580" s="108"/>
      <c r="AA580" s="108"/>
      <c r="AB580" s="106"/>
      <c r="AC580" s="106"/>
      <c r="AD580" s="106"/>
      <c r="AE580" s="106"/>
      <c r="AF580" s="107"/>
    </row>
    <row r="581" customFormat="false" ht="8.45" hidden="false" customHeight="true" outlineLevel="0" collapsed="false">
      <c r="A581" s="91" t="str">
        <f aca="false">VLOOKUP($C581&amp;$B581,$A$2030:$G$2565,2,0)</f>
        <v>06.000.000.002 </v>
      </c>
      <c r="B581" s="98" t="n">
        <v>79</v>
      </c>
      <c r="C581" s="97" t="s">
        <v>218</v>
      </c>
      <c r="D581" s="97" t="s">
        <v>1100</v>
      </c>
      <c r="E581" s="115" t="n">
        <v>126</v>
      </c>
      <c r="F581" s="97" t="s">
        <v>214</v>
      </c>
      <c r="G581" s="97" t="s">
        <v>74</v>
      </c>
      <c r="H581" s="99" t="n">
        <v>4.14</v>
      </c>
      <c r="I581" s="120" t="n">
        <v>70674.79</v>
      </c>
      <c r="J581" s="100" t="n">
        <v>70674.79</v>
      </c>
      <c r="K581" s="100" t="n">
        <v>70674.79</v>
      </c>
      <c r="L581" s="99" t="n">
        <v>100</v>
      </c>
      <c r="M581" s="99" t="n">
        <v>100</v>
      </c>
      <c r="N581" s="99" t="n">
        <v>4.09</v>
      </c>
      <c r="O581" s="99" t="n">
        <v>4.09</v>
      </c>
      <c r="P581" s="102"/>
      <c r="Q581" s="108"/>
      <c r="R581" s="108"/>
      <c r="S581" s="108"/>
      <c r="T581" s="106"/>
      <c r="U581" s="106"/>
      <c r="V581" s="106"/>
      <c r="W581" s="106"/>
      <c r="X581" s="107"/>
      <c r="Y581" s="108"/>
      <c r="Z581" s="108"/>
      <c r="AA581" s="108"/>
      <c r="AB581" s="106"/>
      <c r="AC581" s="106"/>
      <c r="AD581" s="106"/>
      <c r="AE581" s="106"/>
      <c r="AF581" s="107"/>
    </row>
    <row r="582" customFormat="false" ht="8.45" hidden="false" customHeight="true" outlineLevel="0" collapsed="false">
      <c r="A582" s="91" t="str">
        <f aca="false">VLOOKUP($C582&amp;$B582,$A$2030:$G$2565,2,0)</f>
        <v>06.000.000.003 </v>
      </c>
      <c r="B582" s="98" t="n">
        <v>80</v>
      </c>
      <c r="C582" s="97" t="s">
        <v>220</v>
      </c>
      <c r="D582" s="97" t="s">
        <v>1099</v>
      </c>
      <c r="E582" s="115" t="n">
        <v>126</v>
      </c>
      <c r="F582" s="97" t="s">
        <v>214</v>
      </c>
      <c r="G582" s="97" t="s">
        <v>74</v>
      </c>
      <c r="H582" s="99" t="n">
        <v>1.75</v>
      </c>
      <c r="I582" s="118" t="n">
        <v>582.38</v>
      </c>
      <c r="J582" s="100" t="n">
        <v>582.38</v>
      </c>
      <c r="K582" s="100" t="n">
        <v>582.38</v>
      </c>
      <c r="L582" s="99" t="n">
        <v>100</v>
      </c>
      <c r="M582" s="99" t="n">
        <v>100</v>
      </c>
      <c r="N582" s="99" t="n">
        <v>1.72</v>
      </c>
      <c r="O582" s="99" t="n">
        <v>1.72</v>
      </c>
      <c r="P582" s="102"/>
      <c r="Q582" s="108"/>
      <c r="R582" s="108"/>
      <c r="S582" s="108"/>
      <c r="T582" s="106"/>
      <c r="U582" s="106"/>
      <c r="V582" s="106"/>
      <c r="W582" s="106"/>
      <c r="X582" s="107"/>
      <c r="Y582" s="108"/>
      <c r="Z582" s="108"/>
      <c r="AA582" s="108"/>
      <c r="AB582" s="106"/>
      <c r="AC582" s="106"/>
      <c r="AD582" s="106"/>
      <c r="AE582" s="106"/>
      <c r="AF582" s="107"/>
    </row>
    <row r="583" customFormat="false" ht="8.45" hidden="false" customHeight="true" outlineLevel="0" collapsed="false">
      <c r="A583" s="91" t="str">
        <f aca="false">VLOOKUP($C583&amp;$B583,$A$2030:$G$2565,2,0)</f>
        <v>06.000.000.004 </v>
      </c>
      <c r="B583" s="98" t="n">
        <v>81</v>
      </c>
      <c r="C583" s="97" t="s">
        <v>222</v>
      </c>
      <c r="D583" s="97" t="s">
        <v>1099</v>
      </c>
      <c r="E583" s="115" t="n">
        <v>126</v>
      </c>
      <c r="F583" s="97" t="s">
        <v>214</v>
      </c>
      <c r="G583" s="97" t="s">
        <v>74</v>
      </c>
      <c r="H583" s="99" t="n">
        <v>0.63</v>
      </c>
      <c r="I583" s="118" t="n">
        <v>202.9</v>
      </c>
      <c r="J583" s="100" t="n">
        <v>202.9</v>
      </c>
      <c r="K583" s="100" t="n">
        <v>202.9</v>
      </c>
      <c r="L583" s="99" t="n">
        <v>100</v>
      </c>
      <c r="M583" s="99" t="n">
        <v>100</v>
      </c>
      <c r="N583" s="99" t="n">
        <v>0.62</v>
      </c>
      <c r="O583" s="99" t="n">
        <v>0.62</v>
      </c>
      <c r="P583" s="102"/>
      <c r="Q583" s="104"/>
      <c r="R583" s="108"/>
      <c r="S583" s="108"/>
      <c r="T583" s="106"/>
      <c r="U583" s="106"/>
      <c r="V583" s="106"/>
      <c r="W583" s="106"/>
      <c r="X583" s="107"/>
      <c r="Y583" s="104"/>
      <c r="Z583" s="108"/>
      <c r="AA583" s="108"/>
      <c r="AB583" s="106"/>
      <c r="AC583" s="106"/>
      <c r="AD583" s="106"/>
      <c r="AE583" s="106"/>
      <c r="AF583" s="107"/>
    </row>
    <row r="584" customFormat="false" ht="8.45" hidden="false" customHeight="true" outlineLevel="0" collapsed="false">
      <c r="A584" s="91" t="str">
        <f aca="false">VLOOKUP($C584&amp;$B584,$A$2030:$G$2565,2,0)</f>
        <v>06.000.000.005 </v>
      </c>
      <c r="B584" s="98" t="n">
        <v>82</v>
      </c>
      <c r="C584" s="97" t="s">
        <v>224</v>
      </c>
      <c r="D584" s="97" t="s">
        <v>1098</v>
      </c>
      <c r="E584" s="115" t="n">
        <v>126</v>
      </c>
      <c r="F584" s="97" t="s">
        <v>214</v>
      </c>
      <c r="G584" s="97" t="s">
        <v>74</v>
      </c>
      <c r="H584" s="99" t="n">
        <v>0.16</v>
      </c>
      <c r="I584" s="119" t="n">
        <v>2656.74</v>
      </c>
      <c r="J584" s="100" t="n">
        <v>2656.74</v>
      </c>
      <c r="K584" s="100" t="n">
        <v>2656.74</v>
      </c>
      <c r="L584" s="99" t="n">
        <v>100</v>
      </c>
      <c r="M584" s="99" t="n">
        <v>100</v>
      </c>
      <c r="N584" s="99" t="n">
        <v>0.16</v>
      </c>
      <c r="O584" s="99" t="n">
        <v>0.16</v>
      </c>
      <c r="P584" s="102"/>
      <c r="Q584" s="108"/>
      <c r="R584" s="108"/>
      <c r="S584" s="108"/>
      <c r="T584" s="106"/>
      <c r="U584" s="106"/>
      <c r="V584" s="106"/>
      <c r="W584" s="106"/>
      <c r="X584" s="107"/>
      <c r="Y584" s="108"/>
      <c r="Z584" s="108"/>
      <c r="AA584" s="108"/>
      <c r="AB584" s="106"/>
      <c r="AC584" s="106"/>
      <c r="AD584" s="106"/>
      <c r="AE584" s="106"/>
      <c r="AF584" s="107"/>
    </row>
    <row r="585" customFormat="false" ht="8.45" hidden="false" customHeight="true" outlineLevel="0" collapsed="false">
      <c r="A585" s="91" t="str">
        <f aca="false">VLOOKUP($C585&amp;$B585,$A$2030:$G$2565,2,0)</f>
        <v>07 </v>
      </c>
      <c r="B585" s="113" t="n">
        <v>83</v>
      </c>
      <c r="C585" s="93" t="s">
        <v>226</v>
      </c>
      <c r="D585" s="93"/>
      <c r="E585" s="94" t="n">
        <v>275</v>
      </c>
      <c r="F585" s="93" t="s">
        <v>227</v>
      </c>
      <c r="G585" s="93" t="s">
        <v>228</v>
      </c>
      <c r="H585" s="95"/>
      <c r="I585" s="95"/>
      <c r="J585" s="95"/>
      <c r="K585" s="95"/>
      <c r="L585" s="95"/>
      <c r="M585" s="95"/>
      <c r="N585" s="95"/>
      <c r="O585" s="95"/>
      <c r="P585" s="95"/>
      <c r="Q585" s="104"/>
      <c r="R585" s="108"/>
      <c r="S585" s="108"/>
      <c r="T585" s="106"/>
      <c r="U585" s="106"/>
      <c r="V585" s="106"/>
      <c r="W585" s="106"/>
      <c r="X585" s="107"/>
      <c r="Y585" s="104"/>
      <c r="Z585" s="108"/>
      <c r="AA585" s="108"/>
      <c r="AB585" s="106"/>
      <c r="AC585" s="106"/>
      <c r="AD585" s="106"/>
      <c r="AE585" s="106"/>
      <c r="AF585" s="107"/>
    </row>
    <row r="586" customFormat="false" ht="8.45" hidden="false" customHeight="true" outlineLevel="0" collapsed="false">
      <c r="A586" s="91" t="str">
        <f aca="false">VLOOKUP($C586&amp;$B586,$A$2030:$G$2565,2,0)</f>
        <v>07.001 </v>
      </c>
      <c r="B586" s="113" t="n">
        <v>84</v>
      </c>
      <c r="C586" s="93" t="s">
        <v>230</v>
      </c>
      <c r="D586" s="93"/>
      <c r="E586" s="94" t="n">
        <v>227</v>
      </c>
      <c r="F586" s="93" t="s">
        <v>227</v>
      </c>
      <c r="G586" s="93" t="s">
        <v>231</v>
      </c>
      <c r="H586" s="95"/>
      <c r="I586" s="95"/>
      <c r="J586" s="95"/>
      <c r="K586" s="95"/>
      <c r="L586" s="95"/>
      <c r="M586" s="95"/>
      <c r="N586" s="95"/>
      <c r="O586" s="95"/>
      <c r="P586" s="95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</row>
    <row r="587" customFormat="false" ht="8.45" hidden="false" customHeight="true" outlineLevel="0" collapsed="false">
      <c r="A587" s="91" t="str">
        <f aca="false">VLOOKUP($C587&amp;$B587,$A$2030:$G$2565,2,0)</f>
        <v>07.001.000.001 </v>
      </c>
      <c r="B587" s="98" t="n">
        <v>85</v>
      </c>
      <c r="C587" s="97" t="s">
        <v>233</v>
      </c>
      <c r="D587" s="97" t="s">
        <v>1098</v>
      </c>
      <c r="E587" s="98" t="n">
        <v>85</v>
      </c>
      <c r="F587" s="97" t="s">
        <v>234</v>
      </c>
      <c r="G587" s="97" t="s">
        <v>235</v>
      </c>
      <c r="H587" s="99" t="n">
        <v>0.01</v>
      </c>
      <c r="I587" s="117" t="n">
        <v>80.6</v>
      </c>
      <c r="J587" s="100" t="n">
        <v>80.6</v>
      </c>
      <c r="K587" s="100" t="n">
        <v>80.6</v>
      </c>
      <c r="L587" s="99" t="n">
        <v>100</v>
      </c>
      <c r="M587" s="99" t="n">
        <v>100</v>
      </c>
      <c r="N587" s="99" t="n">
        <v>0.01</v>
      </c>
      <c r="O587" s="99" t="n">
        <v>0.01</v>
      </c>
      <c r="P587" s="102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</row>
    <row r="588" customFormat="false" ht="8.45" hidden="false" customHeight="true" outlineLevel="0" collapsed="false">
      <c r="A588" s="91" t="str">
        <f aca="false">VLOOKUP($C588&amp;$B588,$A$2030:$G$2565,2,0)</f>
        <v>07.001.000.002 </v>
      </c>
      <c r="B588" s="98" t="n">
        <v>86</v>
      </c>
      <c r="C588" s="97" t="s">
        <v>237</v>
      </c>
      <c r="D588" s="97" t="s">
        <v>1098</v>
      </c>
      <c r="E588" s="115" t="n">
        <v>227</v>
      </c>
      <c r="F588" s="97" t="s">
        <v>227</v>
      </c>
      <c r="G588" s="97" t="s">
        <v>231</v>
      </c>
      <c r="H588" s="99" t="n">
        <v>0.78</v>
      </c>
      <c r="I588" s="119" t="n">
        <v>3576.02</v>
      </c>
      <c r="J588" s="100" t="n">
        <v>3575.6624</v>
      </c>
      <c r="K588" s="100" t="n">
        <v>3571.0136</v>
      </c>
      <c r="L588" s="99" t="n">
        <v>99.99</v>
      </c>
      <c r="M588" s="99" t="n">
        <v>99.86</v>
      </c>
      <c r="N588" s="99" t="n">
        <v>0.77</v>
      </c>
      <c r="O588" s="99" t="n">
        <v>0.77</v>
      </c>
      <c r="P588" s="102" t="s">
        <v>1103</v>
      </c>
      <c r="Q588" s="103"/>
      <c r="R588" s="108"/>
      <c r="S588" s="108"/>
      <c r="T588" s="106"/>
      <c r="U588" s="106"/>
      <c r="V588" s="106"/>
      <c r="W588" s="106"/>
      <c r="X588" s="107"/>
      <c r="Y588" s="103"/>
      <c r="Z588" s="108"/>
      <c r="AA588" s="108"/>
      <c r="AB588" s="106"/>
      <c r="AC588" s="106"/>
      <c r="AD588" s="106"/>
      <c r="AE588" s="106"/>
      <c r="AF588" s="107"/>
    </row>
    <row r="589" customFormat="false" ht="8.45" hidden="false" customHeight="true" outlineLevel="0" collapsed="false">
      <c r="A589" s="91" t="str">
        <f aca="false">VLOOKUP($C589&amp;$B589,$A$2030:$G$2565,2,0)</f>
        <v>07.001.000.003 </v>
      </c>
      <c r="B589" s="98" t="n">
        <v>87</v>
      </c>
      <c r="C589" s="97" t="s">
        <v>239</v>
      </c>
      <c r="D589" s="97" t="s">
        <v>1098</v>
      </c>
      <c r="E589" s="115" t="n">
        <v>227</v>
      </c>
      <c r="F589" s="97" t="s">
        <v>227</v>
      </c>
      <c r="G589" s="97" t="s">
        <v>231</v>
      </c>
      <c r="H589" s="99" t="n">
        <v>0.25</v>
      </c>
      <c r="I589" s="118" t="n">
        <v>594.27</v>
      </c>
      <c r="J589" s="100" t="n">
        <v>594.27</v>
      </c>
      <c r="K589" s="100" t="n">
        <v>594.27</v>
      </c>
      <c r="L589" s="99" t="n">
        <v>100</v>
      </c>
      <c r="M589" s="99" t="n">
        <v>100</v>
      </c>
      <c r="N589" s="99" t="n">
        <v>0.24</v>
      </c>
      <c r="O589" s="99" t="n">
        <v>0.24</v>
      </c>
      <c r="P589" s="102"/>
      <c r="Q589" s="103"/>
      <c r="R589" s="108"/>
      <c r="S589" s="108"/>
      <c r="T589" s="106"/>
      <c r="U589" s="106"/>
      <c r="V589" s="106"/>
      <c r="W589" s="106"/>
      <c r="X589" s="107"/>
      <c r="Y589" s="103"/>
      <c r="Z589" s="108"/>
      <c r="AA589" s="108"/>
      <c r="AB589" s="106"/>
      <c r="AC589" s="106"/>
      <c r="AD589" s="106"/>
      <c r="AE589" s="106"/>
      <c r="AF589" s="107"/>
    </row>
    <row r="590" customFormat="false" ht="8.45" hidden="false" customHeight="true" outlineLevel="0" collapsed="false">
      <c r="A590" s="91" t="str">
        <f aca="false">VLOOKUP($C590&amp;$B590,$A$2030:$G$2565,2,0)</f>
        <v>07.001.000.004 </v>
      </c>
      <c r="B590" s="98" t="n">
        <v>88</v>
      </c>
      <c r="C590" s="97" t="s">
        <v>241</v>
      </c>
      <c r="D590" s="97" t="s">
        <v>1098</v>
      </c>
      <c r="E590" s="98" t="n">
        <v>85</v>
      </c>
      <c r="F590" s="97" t="s">
        <v>234</v>
      </c>
      <c r="G590" s="97" t="s">
        <v>235</v>
      </c>
      <c r="H590" s="99" t="n">
        <v>0.67</v>
      </c>
      <c r="I590" s="119" t="n">
        <v>4698.68</v>
      </c>
      <c r="J590" s="100" t="n">
        <v>4698.68</v>
      </c>
      <c r="K590" s="100" t="n">
        <v>4693.5115</v>
      </c>
      <c r="L590" s="99" t="n">
        <v>100</v>
      </c>
      <c r="M590" s="99" t="n">
        <v>99.89</v>
      </c>
      <c r="N590" s="99" t="n">
        <v>0.66</v>
      </c>
      <c r="O590" s="99" t="n">
        <v>0.66</v>
      </c>
      <c r="P590" s="102" t="s">
        <v>1103</v>
      </c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</row>
    <row r="591" customFormat="false" ht="8.45" hidden="false" customHeight="true" outlineLevel="0" collapsed="false">
      <c r="A591" s="91" t="str">
        <f aca="false">VLOOKUP($C591&amp;$B591,$A$2030:$G$2565,2,0)</f>
        <v>07.002 </v>
      </c>
      <c r="B591" s="113" t="n">
        <v>89</v>
      </c>
      <c r="C591" s="93" t="s">
        <v>244</v>
      </c>
      <c r="D591" s="93"/>
      <c r="E591" s="113" t="n">
        <v>41</v>
      </c>
      <c r="F591" s="93" t="s">
        <v>326</v>
      </c>
      <c r="G591" s="93" t="s">
        <v>44</v>
      </c>
      <c r="H591" s="95"/>
      <c r="I591" s="95"/>
      <c r="J591" s="95"/>
      <c r="K591" s="95"/>
      <c r="L591" s="95"/>
      <c r="M591" s="95"/>
      <c r="N591" s="95"/>
      <c r="O591" s="95"/>
      <c r="P591" s="95"/>
      <c r="Q591" s="112"/>
      <c r="R591" s="108"/>
      <c r="S591" s="108"/>
      <c r="T591" s="106"/>
      <c r="U591" s="106"/>
      <c r="V591" s="106"/>
      <c r="W591" s="106"/>
      <c r="X591" s="107"/>
      <c r="Y591" s="112"/>
      <c r="Z591" s="108"/>
      <c r="AA591" s="108"/>
      <c r="AB591" s="106"/>
      <c r="AC591" s="106"/>
      <c r="AD591" s="106"/>
      <c r="AE591" s="106"/>
      <c r="AF591" s="107"/>
    </row>
    <row r="592" customFormat="false" ht="8.45" hidden="false" customHeight="true" outlineLevel="0" collapsed="false">
      <c r="A592" s="91" t="str">
        <f aca="false">VLOOKUP($C592&amp;$B592,$A$2030:$G$2565,2,0)</f>
        <v>07.002.000.001 </v>
      </c>
      <c r="B592" s="98" t="n">
        <v>90</v>
      </c>
      <c r="C592" s="97" t="s">
        <v>248</v>
      </c>
      <c r="D592" s="97" t="s">
        <v>1098</v>
      </c>
      <c r="E592" s="98" t="n">
        <v>41</v>
      </c>
      <c r="F592" s="97" t="s">
        <v>326</v>
      </c>
      <c r="G592" s="97" t="s">
        <v>44</v>
      </c>
      <c r="H592" s="99" t="n">
        <v>0.13</v>
      </c>
      <c r="I592" s="118" t="n">
        <v>175.22</v>
      </c>
      <c r="J592" s="100" t="n">
        <v>0</v>
      </c>
      <c r="K592" s="100" t="n">
        <v>175.22</v>
      </c>
      <c r="L592" s="99" t="n">
        <v>0</v>
      </c>
      <c r="M592" s="99" t="n">
        <v>100</v>
      </c>
      <c r="N592" s="99" t="n">
        <v>0</v>
      </c>
      <c r="O592" s="99" t="n">
        <v>0.13</v>
      </c>
      <c r="P592" s="102" t="n">
        <v>-20</v>
      </c>
      <c r="Q592" s="112"/>
      <c r="R592" s="108"/>
      <c r="S592" s="108"/>
      <c r="T592" s="106"/>
      <c r="U592" s="106"/>
      <c r="V592" s="106"/>
      <c r="W592" s="106"/>
      <c r="X592" s="107"/>
      <c r="Y592" s="112"/>
      <c r="Z592" s="108"/>
      <c r="AA592" s="108"/>
      <c r="AB592" s="106"/>
      <c r="AC592" s="106"/>
      <c r="AD592" s="106"/>
      <c r="AE592" s="106"/>
      <c r="AF592" s="107"/>
    </row>
    <row r="593" customFormat="false" ht="8.45" hidden="false" customHeight="true" outlineLevel="0" collapsed="false">
      <c r="A593" s="91" t="str">
        <f aca="false">VLOOKUP($C593&amp;$B593,$A$2030:$G$2565,2,0)</f>
        <v>07.003 </v>
      </c>
      <c r="B593" s="113" t="n">
        <v>91</v>
      </c>
      <c r="C593" s="93" t="s">
        <v>250</v>
      </c>
      <c r="D593" s="93"/>
      <c r="E593" s="94" t="n">
        <v>227</v>
      </c>
      <c r="F593" s="93" t="s">
        <v>227</v>
      </c>
      <c r="G593" s="93" t="s">
        <v>231</v>
      </c>
      <c r="H593" s="95"/>
      <c r="I593" s="95"/>
      <c r="J593" s="95"/>
      <c r="K593" s="95"/>
      <c r="L593" s="95"/>
      <c r="M593" s="95"/>
      <c r="N593" s="95"/>
      <c r="O593" s="95"/>
      <c r="P593" s="95"/>
      <c r="Q593" s="112"/>
      <c r="R593" s="108"/>
      <c r="S593" s="108"/>
      <c r="T593" s="106"/>
      <c r="U593" s="106"/>
      <c r="V593" s="106"/>
      <c r="W593" s="106"/>
      <c r="X593" s="107"/>
      <c r="Y593" s="112"/>
      <c r="Z593" s="108"/>
      <c r="AA593" s="108"/>
      <c r="AB593" s="106"/>
      <c r="AC593" s="106"/>
      <c r="AD593" s="106"/>
      <c r="AE593" s="106"/>
      <c r="AF593" s="107"/>
    </row>
    <row r="594" customFormat="false" ht="8.45" hidden="false" customHeight="true" outlineLevel="0" collapsed="false">
      <c r="A594" s="91" t="str">
        <f aca="false">VLOOKUP($C594&amp;$B594,$A$2030:$G$2565,2,0)</f>
        <v>07.003.000.001 </v>
      </c>
      <c r="B594" s="98" t="n">
        <v>92</v>
      </c>
      <c r="C594" s="97" t="s">
        <v>252</v>
      </c>
      <c r="D594" s="97" t="s">
        <v>1099</v>
      </c>
      <c r="E594" s="115" t="n">
        <v>217</v>
      </c>
      <c r="F594" s="97" t="s">
        <v>253</v>
      </c>
      <c r="G594" s="97" t="s">
        <v>231</v>
      </c>
      <c r="H594" s="99" t="n">
        <v>0.04</v>
      </c>
      <c r="I594" s="100" t="n">
        <v>5.33</v>
      </c>
      <c r="J594" s="100" t="n">
        <v>5.3295</v>
      </c>
      <c r="K594" s="100" t="n">
        <v>5.3252</v>
      </c>
      <c r="L594" s="99" t="n">
        <v>99.99</v>
      </c>
      <c r="M594" s="99" t="n">
        <v>99.91</v>
      </c>
      <c r="N594" s="99" t="n">
        <v>0.04</v>
      </c>
      <c r="O594" s="99" t="n">
        <v>0.04</v>
      </c>
      <c r="P594" s="102" t="s">
        <v>1103</v>
      </c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</row>
    <row r="595" customFormat="false" ht="8.45" hidden="false" customHeight="true" outlineLevel="0" collapsed="false">
      <c r="A595" s="91" t="str">
        <f aca="false">VLOOKUP($C595&amp;$B595,$A$2030:$G$2565,2,0)</f>
        <v>07.003.000.002 </v>
      </c>
      <c r="B595" s="98" t="n">
        <v>93</v>
      </c>
      <c r="C595" s="97" t="s">
        <v>255</v>
      </c>
      <c r="D595" s="97" t="s">
        <v>1101</v>
      </c>
      <c r="E595" s="115" t="n">
        <v>217</v>
      </c>
      <c r="F595" s="97" t="s">
        <v>253</v>
      </c>
      <c r="G595" s="97" t="s">
        <v>231</v>
      </c>
      <c r="H595" s="99" t="n">
        <v>0.07</v>
      </c>
      <c r="I595" s="119" t="n">
        <v>1831.1</v>
      </c>
      <c r="J595" s="100" t="n">
        <v>1831.1</v>
      </c>
      <c r="K595" s="100" t="n">
        <v>1829.452</v>
      </c>
      <c r="L595" s="99" t="n">
        <v>100</v>
      </c>
      <c r="M595" s="99" t="n">
        <v>99.91</v>
      </c>
      <c r="N595" s="99" t="n">
        <v>0.07</v>
      </c>
      <c r="O595" s="99" t="n">
        <v>0.07</v>
      </c>
      <c r="P595" s="102" t="s">
        <v>1103</v>
      </c>
      <c r="Q595" s="103"/>
      <c r="R595" s="108"/>
      <c r="S595" s="108"/>
      <c r="T595" s="106"/>
      <c r="U595" s="106"/>
      <c r="V595" s="106"/>
      <c r="W595" s="106"/>
      <c r="X595" s="107"/>
      <c r="Y595" s="103"/>
      <c r="Z595" s="108"/>
      <c r="AA595" s="108"/>
      <c r="AB595" s="106"/>
      <c r="AC595" s="106"/>
      <c r="AD595" s="106"/>
      <c r="AE595" s="106"/>
      <c r="AF595" s="107"/>
    </row>
    <row r="596" customFormat="false" ht="8.45" hidden="false" customHeight="true" outlineLevel="0" collapsed="false">
      <c r="A596" s="91" t="str">
        <f aca="false">VLOOKUP($C596&amp;$B596,$A$2030:$G$2565,2,0)</f>
        <v>07.003.000.003 </v>
      </c>
      <c r="B596" s="98" t="n">
        <v>94</v>
      </c>
      <c r="C596" s="97" t="s">
        <v>257</v>
      </c>
      <c r="D596" s="97" t="s">
        <v>1099</v>
      </c>
      <c r="E596" s="115" t="n">
        <v>227</v>
      </c>
      <c r="F596" s="97" t="s">
        <v>227</v>
      </c>
      <c r="G596" s="97" t="s">
        <v>231</v>
      </c>
      <c r="H596" s="99" t="n">
        <v>0.13</v>
      </c>
      <c r="I596" s="117" t="n">
        <v>14.49</v>
      </c>
      <c r="J596" s="100" t="n">
        <v>14.4886</v>
      </c>
      <c r="K596" s="100" t="n">
        <v>14.49</v>
      </c>
      <c r="L596" s="99" t="n">
        <v>99.99</v>
      </c>
      <c r="M596" s="99" t="n">
        <v>100</v>
      </c>
      <c r="N596" s="99" t="n">
        <v>0.13</v>
      </c>
      <c r="O596" s="99" t="n">
        <v>0.13</v>
      </c>
      <c r="P596" s="102" t="n">
        <v>-1</v>
      </c>
      <c r="Q596" s="112"/>
      <c r="R596" s="108"/>
      <c r="S596" s="108"/>
      <c r="T596" s="106"/>
      <c r="U596" s="106"/>
      <c r="V596" s="106"/>
      <c r="W596" s="106"/>
      <c r="X596" s="107"/>
      <c r="Y596" s="112"/>
      <c r="Z596" s="108"/>
      <c r="AA596" s="108"/>
      <c r="AB596" s="106"/>
      <c r="AC596" s="106"/>
      <c r="AD596" s="106"/>
      <c r="AE596" s="106"/>
      <c r="AF596" s="107"/>
    </row>
    <row r="597" customFormat="false" ht="8.45" hidden="false" customHeight="true" outlineLevel="0" collapsed="false">
      <c r="A597" s="91" t="str">
        <f aca="false">VLOOKUP($C597&amp;$B597,$A$2030:$G$2565,2,0)</f>
        <v>07.004 </v>
      </c>
      <c r="B597" s="113" t="n">
        <v>95</v>
      </c>
      <c r="C597" s="93" t="s">
        <v>259</v>
      </c>
      <c r="D597" s="93"/>
      <c r="E597" s="94" t="n">
        <v>136</v>
      </c>
      <c r="F597" s="93" t="s">
        <v>260</v>
      </c>
      <c r="G597" s="93" t="s">
        <v>228</v>
      </c>
      <c r="H597" s="95"/>
      <c r="I597" s="95"/>
      <c r="J597" s="95"/>
      <c r="K597" s="95"/>
      <c r="L597" s="95"/>
      <c r="M597" s="95"/>
      <c r="N597" s="95"/>
      <c r="O597" s="95"/>
      <c r="P597" s="95"/>
      <c r="Q597" s="112"/>
      <c r="R597" s="108"/>
      <c r="S597" s="108"/>
      <c r="T597" s="106"/>
      <c r="U597" s="106"/>
      <c r="V597" s="106"/>
      <c r="W597" s="106"/>
      <c r="X597" s="107"/>
      <c r="Y597" s="112"/>
      <c r="Z597" s="108"/>
      <c r="AA597" s="108"/>
      <c r="AB597" s="106"/>
      <c r="AC597" s="106"/>
      <c r="AD597" s="106"/>
      <c r="AE597" s="106"/>
      <c r="AF597" s="107"/>
    </row>
    <row r="598" customFormat="false" ht="8.45" hidden="false" customHeight="true" outlineLevel="0" collapsed="false">
      <c r="A598" s="91" t="str">
        <f aca="false">VLOOKUP($C598&amp;$B598,$A$2030:$G$2565,2,0)</f>
        <v>07.004.000.001 </v>
      </c>
      <c r="B598" s="98" t="n">
        <v>96</v>
      </c>
      <c r="C598" s="97" t="s">
        <v>262</v>
      </c>
      <c r="D598" s="97" t="s">
        <v>1096</v>
      </c>
      <c r="E598" s="98" t="n">
        <v>46</v>
      </c>
      <c r="F598" s="97" t="s">
        <v>260</v>
      </c>
      <c r="G598" s="97" t="s">
        <v>263</v>
      </c>
      <c r="H598" s="99" t="n">
        <v>0.03</v>
      </c>
      <c r="I598" s="117" t="n">
        <v>18</v>
      </c>
      <c r="J598" s="100" t="n">
        <v>18</v>
      </c>
      <c r="K598" s="100" t="n">
        <v>0</v>
      </c>
      <c r="L598" s="99" t="n">
        <v>100</v>
      </c>
      <c r="M598" s="99" t="n">
        <v>0</v>
      </c>
      <c r="N598" s="99" t="n">
        <v>0.03</v>
      </c>
      <c r="O598" s="99" t="n">
        <v>0</v>
      </c>
      <c r="P598" s="102" t="s">
        <v>1104</v>
      </c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</row>
    <row r="599" customFormat="false" ht="8.45" hidden="false" customHeight="true" outlineLevel="0" collapsed="false">
      <c r="A599" s="91" t="str">
        <f aca="false">VLOOKUP($C599&amp;$B599,$A$2030:$G$2565,2,0)</f>
        <v>07.004.000.002 </v>
      </c>
      <c r="B599" s="98" t="n">
        <v>97</v>
      </c>
      <c r="C599" s="97" t="s">
        <v>265</v>
      </c>
      <c r="D599" s="97" t="s">
        <v>1096</v>
      </c>
      <c r="E599" s="98" t="n">
        <v>46</v>
      </c>
      <c r="F599" s="97" t="s">
        <v>260</v>
      </c>
      <c r="G599" s="97" t="s">
        <v>263</v>
      </c>
      <c r="H599" s="99" t="n">
        <v>0.1</v>
      </c>
      <c r="I599" s="118" t="n">
        <v>67</v>
      </c>
      <c r="J599" s="100" t="n">
        <v>67</v>
      </c>
      <c r="K599" s="100" t="n">
        <v>56.9969</v>
      </c>
      <c r="L599" s="99" t="n">
        <v>100</v>
      </c>
      <c r="M599" s="99" t="n">
        <v>85.07</v>
      </c>
      <c r="N599" s="99" t="n">
        <v>0.1</v>
      </c>
      <c r="O599" s="99" t="n">
        <v>0.09</v>
      </c>
      <c r="P599" s="102" t="s">
        <v>1105</v>
      </c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</row>
    <row r="600" customFormat="false" ht="8.45" hidden="false" customHeight="true" outlineLevel="0" collapsed="false">
      <c r="A600" s="91" t="str">
        <f aca="false">VLOOKUP($C600&amp;$B600,$A$2030:$G$2565,2,0)</f>
        <v>07.004.000.003 </v>
      </c>
      <c r="B600" s="98" t="n">
        <v>98</v>
      </c>
      <c r="C600" s="97" t="s">
        <v>267</v>
      </c>
      <c r="D600" s="97" t="s">
        <v>1098</v>
      </c>
      <c r="E600" s="98" t="n">
        <v>18</v>
      </c>
      <c r="F600" s="97" t="s">
        <v>268</v>
      </c>
      <c r="G600" s="97" t="s">
        <v>228</v>
      </c>
      <c r="H600" s="99" t="n">
        <v>0.32</v>
      </c>
      <c r="I600" s="117" t="n">
        <v>77.41</v>
      </c>
      <c r="J600" s="100" t="n">
        <v>0</v>
      </c>
      <c r="K600" s="100" t="n">
        <v>0</v>
      </c>
      <c r="L600" s="99" t="n">
        <v>0</v>
      </c>
      <c r="M600" s="99" t="n">
        <v>0</v>
      </c>
      <c r="N600" s="99" t="n">
        <v>0</v>
      </c>
      <c r="O600" s="99" t="n">
        <v>0</v>
      </c>
      <c r="P600" s="102"/>
      <c r="Q600" s="103"/>
      <c r="R600" s="108"/>
      <c r="S600" s="108"/>
      <c r="T600" s="106"/>
      <c r="U600" s="106"/>
      <c r="V600" s="106"/>
      <c r="W600" s="106"/>
      <c r="X600" s="107"/>
      <c r="Y600" s="103"/>
      <c r="Z600" s="108"/>
      <c r="AA600" s="108"/>
      <c r="AB600" s="106"/>
      <c r="AC600" s="106"/>
      <c r="AD600" s="106"/>
      <c r="AE600" s="106"/>
      <c r="AF600" s="107"/>
    </row>
    <row r="601" customFormat="false" ht="8.45" hidden="false" customHeight="true" outlineLevel="0" collapsed="false">
      <c r="A601" s="91" t="str">
        <f aca="false">VLOOKUP($C601&amp;$B601,$A$2030:$G$2565,2,0)</f>
        <v>07.004.000.004 </v>
      </c>
      <c r="B601" s="98" t="n">
        <v>99</v>
      </c>
      <c r="C601" s="97" t="s">
        <v>270</v>
      </c>
      <c r="D601" s="97" t="s">
        <v>1096</v>
      </c>
      <c r="E601" s="98" t="n">
        <v>16</v>
      </c>
      <c r="F601" s="97" t="s">
        <v>271</v>
      </c>
      <c r="G601" s="97" t="s">
        <v>228</v>
      </c>
      <c r="H601" s="99" t="n">
        <v>0.08</v>
      </c>
      <c r="I601" s="117" t="n">
        <v>66</v>
      </c>
      <c r="J601" s="100" t="n">
        <v>0</v>
      </c>
      <c r="K601" s="100" t="n">
        <v>54.0012</v>
      </c>
      <c r="L601" s="99" t="n">
        <v>0</v>
      </c>
      <c r="M601" s="99" t="n">
        <v>81.82</v>
      </c>
      <c r="N601" s="99" t="n">
        <v>0</v>
      </c>
      <c r="O601" s="99" t="n">
        <v>0.06</v>
      </c>
      <c r="P601" s="102" t="n">
        <v>-14</v>
      </c>
      <c r="Q601" s="103"/>
      <c r="R601" s="108"/>
      <c r="S601" s="108"/>
      <c r="T601" s="106"/>
      <c r="U601" s="106"/>
      <c r="V601" s="106"/>
      <c r="W601" s="106"/>
      <c r="X601" s="107"/>
      <c r="Y601" s="103"/>
      <c r="Z601" s="108"/>
      <c r="AA601" s="108"/>
      <c r="AB601" s="106"/>
      <c r="AC601" s="106"/>
      <c r="AD601" s="106"/>
      <c r="AE601" s="106"/>
      <c r="AF601" s="107"/>
    </row>
    <row r="602" customFormat="false" ht="8.45" hidden="false" customHeight="true" outlineLevel="0" collapsed="false">
      <c r="A602" s="91" t="str">
        <f aca="false">VLOOKUP($C602&amp;$B602,$A$2030:$G$2565,2,0)</f>
        <v>07.004.000.005 </v>
      </c>
      <c r="B602" s="115" t="n">
        <v>100</v>
      </c>
      <c r="C602" s="97" t="s">
        <v>273</v>
      </c>
      <c r="D602" s="97" t="s">
        <v>1098</v>
      </c>
      <c r="E602" s="98" t="n">
        <v>36</v>
      </c>
      <c r="F602" s="97" t="s">
        <v>260</v>
      </c>
      <c r="G602" s="97" t="s">
        <v>274</v>
      </c>
      <c r="H602" s="99" t="n">
        <v>0</v>
      </c>
      <c r="I602" s="117" t="n">
        <v>45.96</v>
      </c>
      <c r="J602" s="100" t="n">
        <v>45.96</v>
      </c>
      <c r="K602" s="100" t="n">
        <v>32.8292</v>
      </c>
      <c r="L602" s="99" t="n">
        <v>100</v>
      </c>
      <c r="M602" s="99" t="n">
        <v>71.43</v>
      </c>
      <c r="N602" s="99" t="n">
        <v>0</v>
      </c>
      <c r="O602" s="99" t="n">
        <v>0</v>
      </c>
      <c r="P602" s="102" t="s">
        <v>1106</v>
      </c>
      <c r="Q602" s="103"/>
      <c r="R602" s="108"/>
      <c r="S602" s="108"/>
      <c r="T602" s="106"/>
      <c r="U602" s="106"/>
      <c r="V602" s="106"/>
      <c r="W602" s="106"/>
      <c r="X602" s="107"/>
      <c r="Y602" s="103"/>
      <c r="Z602" s="108"/>
      <c r="AA602" s="108"/>
      <c r="AB602" s="106"/>
      <c r="AC602" s="106"/>
      <c r="AD602" s="106"/>
      <c r="AE602" s="106"/>
      <c r="AF602" s="107"/>
    </row>
    <row r="603" customFormat="false" ht="8.45" hidden="false" customHeight="true" outlineLevel="0" collapsed="false">
      <c r="A603" s="91" t="str">
        <f aca="false">VLOOKUP($C603&amp;$B603,$A$2030:$G$2565,2,0)</f>
        <v>08 </v>
      </c>
      <c r="B603" s="94" t="n">
        <v>101</v>
      </c>
      <c r="C603" s="93" t="s">
        <v>276</v>
      </c>
      <c r="D603" s="93"/>
      <c r="E603" s="94" t="n">
        <v>295</v>
      </c>
      <c r="F603" s="93" t="s">
        <v>227</v>
      </c>
      <c r="G603" s="93" t="s">
        <v>1107</v>
      </c>
      <c r="H603" s="95"/>
      <c r="I603" s="95"/>
      <c r="J603" s="95"/>
      <c r="K603" s="95"/>
      <c r="L603" s="95"/>
      <c r="M603" s="95"/>
      <c r="N603" s="95"/>
      <c r="O603" s="95"/>
      <c r="P603" s="95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</row>
    <row r="604" customFormat="false" ht="8.45" hidden="false" customHeight="true" outlineLevel="0" collapsed="false">
      <c r="A604" s="91" t="str">
        <f aca="false">VLOOKUP($C604&amp;$B604,$A$2030:$G$2565,2,0)</f>
        <v>08.000.000.001 </v>
      </c>
      <c r="B604" s="115" t="n">
        <v>102</v>
      </c>
      <c r="C604" s="97" t="s">
        <v>279</v>
      </c>
      <c r="D604" s="97" t="s">
        <v>1098</v>
      </c>
      <c r="E604" s="98" t="n">
        <v>50</v>
      </c>
      <c r="F604" s="97" t="s">
        <v>263</v>
      </c>
      <c r="G604" s="97" t="s">
        <v>1108</v>
      </c>
      <c r="H604" s="99" t="n">
        <v>0.44</v>
      </c>
      <c r="I604" s="118" t="n">
        <v>637</v>
      </c>
      <c r="J604" s="100" t="n">
        <v>205.114</v>
      </c>
      <c r="K604" s="100" t="n">
        <v>349.5856</v>
      </c>
      <c r="L604" s="99" t="n">
        <v>32.2</v>
      </c>
      <c r="M604" s="99" t="n">
        <v>54.88</v>
      </c>
      <c r="N604" s="99" t="n">
        <v>0.14</v>
      </c>
      <c r="O604" s="99" t="n">
        <v>0.24</v>
      </c>
      <c r="P604" s="102" t="n">
        <v>-29</v>
      </c>
      <c r="Q604" s="103"/>
      <c r="R604" s="104"/>
      <c r="S604" s="108"/>
      <c r="T604" s="105"/>
      <c r="U604" s="106"/>
      <c r="V604" s="106"/>
      <c r="W604" s="106"/>
      <c r="X604" s="107"/>
      <c r="Y604" s="103"/>
      <c r="Z604" s="103"/>
      <c r="AA604" s="108"/>
      <c r="AB604" s="105"/>
      <c r="AC604" s="106"/>
      <c r="AD604" s="106"/>
      <c r="AE604" s="106"/>
      <c r="AF604" s="107"/>
    </row>
    <row r="605" customFormat="false" ht="8.45" hidden="false" customHeight="true" outlineLevel="0" collapsed="false">
      <c r="A605" s="91" t="str">
        <f aca="false">VLOOKUP($C605&amp;$B605,$A$2030:$G$2565,2,0)</f>
        <v>08.000.000.002 </v>
      </c>
      <c r="B605" s="115" t="n">
        <v>103</v>
      </c>
      <c r="C605" s="97" t="s">
        <v>282</v>
      </c>
      <c r="D605" s="97" t="s">
        <v>1098</v>
      </c>
      <c r="E605" s="98" t="n">
        <v>46</v>
      </c>
      <c r="F605" s="97" t="s">
        <v>283</v>
      </c>
      <c r="G605" s="97" t="s">
        <v>284</v>
      </c>
      <c r="H605" s="99" t="n">
        <v>0.01</v>
      </c>
      <c r="I605" s="117" t="n">
        <v>64.23</v>
      </c>
      <c r="J605" s="100" t="n">
        <v>60.479</v>
      </c>
      <c r="K605" s="100" t="n">
        <v>27.5482</v>
      </c>
      <c r="L605" s="99" t="n">
        <v>94.16</v>
      </c>
      <c r="M605" s="99" t="n">
        <v>42.89</v>
      </c>
      <c r="N605" s="99" t="n">
        <v>0.01</v>
      </c>
      <c r="O605" s="99" t="n">
        <v>0</v>
      </c>
      <c r="P605" s="102" t="s">
        <v>1109</v>
      </c>
      <c r="Q605" s="103"/>
      <c r="R605" s="104"/>
      <c r="S605" s="108"/>
      <c r="T605" s="105"/>
      <c r="U605" s="106"/>
      <c r="V605" s="106"/>
      <c r="W605" s="106"/>
      <c r="X605" s="107"/>
      <c r="Y605" s="103"/>
      <c r="Z605" s="103"/>
      <c r="AA605" s="108"/>
      <c r="AB605" s="105"/>
      <c r="AC605" s="106"/>
      <c r="AD605" s="106"/>
      <c r="AE605" s="106"/>
      <c r="AF605" s="107"/>
    </row>
    <row r="606" customFormat="false" ht="8.45" hidden="false" customHeight="true" outlineLevel="0" collapsed="false">
      <c r="A606" s="91" t="str">
        <f aca="false">VLOOKUP($C606&amp;$B606,$A$2030:$G$2565,2,0)</f>
        <v>08.000.000.003 </v>
      </c>
      <c r="B606" s="115" t="n">
        <v>104</v>
      </c>
      <c r="C606" s="97" t="s">
        <v>286</v>
      </c>
      <c r="D606" s="97" t="s">
        <v>1098</v>
      </c>
      <c r="E606" s="98" t="n">
        <v>46</v>
      </c>
      <c r="F606" s="97" t="s">
        <v>283</v>
      </c>
      <c r="G606" s="97" t="s">
        <v>284</v>
      </c>
      <c r="H606" s="99" t="n">
        <v>0.09</v>
      </c>
      <c r="I606" s="118" t="n">
        <v>492.1</v>
      </c>
      <c r="J606" s="100" t="n">
        <v>454.0607</v>
      </c>
      <c r="K606" s="100" t="n">
        <v>144.8742</v>
      </c>
      <c r="L606" s="99" t="n">
        <v>92.27</v>
      </c>
      <c r="M606" s="99" t="n">
        <v>29.44</v>
      </c>
      <c r="N606" s="99" t="n">
        <v>0.08</v>
      </c>
      <c r="O606" s="99" t="n">
        <v>0.03</v>
      </c>
      <c r="P606" s="102" t="s">
        <v>1110</v>
      </c>
      <c r="Q606" s="103"/>
      <c r="R606" s="108"/>
      <c r="S606" s="108"/>
      <c r="T606" s="106"/>
      <c r="U606" s="106"/>
      <c r="V606" s="106"/>
      <c r="W606" s="106"/>
      <c r="X606" s="107"/>
      <c r="Y606" s="103"/>
      <c r="Z606" s="103"/>
      <c r="AA606" s="108"/>
      <c r="AB606" s="105"/>
      <c r="AC606" s="106"/>
      <c r="AD606" s="106"/>
      <c r="AE606" s="106"/>
      <c r="AF606" s="107"/>
    </row>
    <row r="607" customFormat="false" ht="8.45" hidden="false" customHeight="true" outlineLevel="0" collapsed="false">
      <c r="A607" s="91" t="str">
        <f aca="false">VLOOKUP($C607&amp;$B607,$A$2030:$G$2565,2,0)</f>
        <v>08.000.000.004 </v>
      </c>
      <c r="B607" s="115" t="n">
        <v>105</v>
      </c>
      <c r="C607" s="97" t="s">
        <v>288</v>
      </c>
      <c r="D607" s="97" t="s">
        <v>1098</v>
      </c>
      <c r="E607" s="98" t="n">
        <v>10</v>
      </c>
      <c r="F607" s="97" t="s">
        <v>227</v>
      </c>
      <c r="G607" s="97" t="s">
        <v>289</v>
      </c>
      <c r="H607" s="99" t="n">
        <v>0.08</v>
      </c>
      <c r="I607" s="118" t="n">
        <v>285.21</v>
      </c>
      <c r="J607" s="100" t="n">
        <v>285.21</v>
      </c>
      <c r="K607" s="100" t="n">
        <v>285.21</v>
      </c>
      <c r="L607" s="99" t="n">
        <v>100</v>
      </c>
      <c r="M607" s="99" t="n">
        <v>100</v>
      </c>
      <c r="N607" s="99" t="n">
        <v>0.08</v>
      </c>
      <c r="O607" s="99" t="n">
        <v>0.08</v>
      </c>
      <c r="P607" s="102"/>
      <c r="Q607" s="112"/>
      <c r="R607" s="108"/>
      <c r="S607" s="103"/>
      <c r="T607" s="106"/>
      <c r="U607" s="106"/>
      <c r="V607" s="106"/>
      <c r="W607" s="106"/>
      <c r="X607" s="111"/>
      <c r="Y607" s="112"/>
      <c r="Z607" s="112"/>
      <c r="AA607" s="112"/>
      <c r="AB607" s="105"/>
      <c r="AC607" s="105"/>
      <c r="AD607" s="106"/>
      <c r="AE607" s="106"/>
      <c r="AF607" s="107"/>
    </row>
    <row r="608" customFormat="false" ht="8.45" hidden="false" customHeight="true" outlineLevel="0" collapsed="false">
      <c r="A608" s="91" t="str">
        <f aca="false">VLOOKUP($C608&amp;$B608,$A$2030:$G$2565,2,0)</f>
        <v>08.000.000.005 </v>
      </c>
      <c r="B608" s="115" t="n">
        <v>106</v>
      </c>
      <c r="C608" s="97" t="s">
        <v>291</v>
      </c>
      <c r="D608" s="97" t="s">
        <v>1098</v>
      </c>
      <c r="E608" s="98" t="n">
        <v>41</v>
      </c>
      <c r="F608" s="97" t="s">
        <v>292</v>
      </c>
      <c r="G608" s="97" t="s">
        <v>246</v>
      </c>
      <c r="H608" s="99" t="n">
        <v>0</v>
      </c>
      <c r="I608" s="117" t="n">
        <v>25.24</v>
      </c>
      <c r="J608" s="100" t="n">
        <v>12.62</v>
      </c>
      <c r="K608" s="100" t="n">
        <v>25.24</v>
      </c>
      <c r="L608" s="99" t="n">
        <v>50</v>
      </c>
      <c r="M608" s="99" t="n">
        <v>100</v>
      </c>
      <c r="N608" s="99" t="n">
        <v>0</v>
      </c>
      <c r="O608" s="99" t="n">
        <v>0</v>
      </c>
      <c r="P608" s="102" t="n">
        <v>-21</v>
      </c>
      <c r="Q608" s="112"/>
      <c r="R608" s="108"/>
      <c r="S608" s="103"/>
      <c r="T608" s="106"/>
      <c r="U608" s="106"/>
      <c r="V608" s="106"/>
      <c r="W608" s="106"/>
      <c r="X608" s="111"/>
      <c r="Y608" s="112"/>
      <c r="Z608" s="112"/>
      <c r="AA608" s="112"/>
      <c r="AB608" s="105"/>
      <c r="AC608" s="105"/>
      <c r="AD608" s="106"/>
      <c r="AE608" s="106"/>
      <c r="AF608" s="107"/>
    </row>
    <row r="609" customFormat="false" ht="8.45" hidden="false" customHeight="true" outlineLevel="0" collapsed="false">
      <c r="A609" s="91" t="str">
        <f aca="false">VLOOKUP($C609&amp;$B609,$A$2030:$G$2565,2,0)</f>
        <v>08.000.000.006 </v>
      </c>
      <c r="B609" s="115" t="n">
        <v>107</v>
      </c>
      <c r="C609" s="97" t="s">
        <v>294</v>
      </c>
      <c r="D609" s="97" t="s">
        <v>1098</v>
      </c>
      <c r="E609" s="98" t="n">
        <v>41</v>
      </c>
      <c r="F609" s="97" t="s">
        <v>1111</v>
      </c>
      <c r="G609" s="97" t="s">
        <v>1107</v>
      </c>
      <c r="H609" s="99" t="n">
        <v>0.2</v>
      </c>
      <c r="I609" s="118" t="n">
        <v>233.07</v>
      </c>
      <c r="J609" s="100" t="n">
        <v>210.7885</v>
      </c>
      <c r="K609" s="100" t="n">
        <v>129.8433</v>
      </c>
      <c r="L609" s="99" t="n">
        <v>90.44</v>
      </c>
      <c r="M609" s="99" t="n">
        <v>55.71</v>
      </c>
      <c r="N609" s="99" t="n">
        <v>0.18</v>
      </c>
      <c r="O609" s="99" t="n">
        <v>0.11</v>
      </c>
      <c r="P609" s="102" t="s">
        <v>1110</v>
      </c>
      <c r="Q609" s="104"/>
      <c r="R609" s="108"/>
      <c r="S609" s="108"/>
      <c r="T609" s="106"/>
      <c r="U609" s="106"/>
      <c r="V609" s="106"/>
      <c r="W609" s="106"/>
      <c r="X609" s="107"/>
      <c r="Y609" s="104"/>
      <c r="Z609" s="108"/>
      <c r="AA609" s="108"/>
      <c r="AB609" s="106"/>
      <c r="AC609" s="106"/>
      <c r="AD609" s="106"/>
      <c r="AE609" s="106"/>
      <c r="AF609" s="107"/>
    </row>
    <row r="610" customFormat="false" ht="8.45" hidden="false" customHeight="true" outlineLevel="0" collapsed="false">
      <c r="A610" s="91" t="str">
        <f aca="false">VLOOKUP($C610&amp;$B610,$A$2030:$G$2565,2,0)</f>
        <v>08.000.000.007 </v>
      </c>
      <c r="B610" s="115" t="n">
        <v>108</v>
      </c>
      <c r="C610" s="97" t="s">
        <v>296</v>
      </c>
      <c r="D610" s="97" t="s">
        <v>1098</v>
      </c>
      <c r="E610" s="98" t="n">
        <v>24</v>
      </c>
      <c r="F610" s="97" t="s">
        <v>360</v>
      </c>
      <c r="G610" s="97" t="s">
        <v>435</v>
      </c>
      <c r="H610" s="99" t="n">
        <v>0.03</v>
      </c>
      <c r="I610" s="117" t="n">
        <v>43.21</v>
      </c>
      <c r="J610" s="100" t="n">
        <v>43.21</v>
      </c>
      <c r="K610" s="100" t="n">
        <v>36.897</v>
      </c>
      <c r="L610" s="99" t="n">
        <v>100</v>
      </c>
      <c r="M610" s="99" t="n">
        <v>85.39</v>
      </c>
      <c r="N610" s="99" t="n">
        <v>0.03</v>
      </c>
      <c r="O610" s="99" t="n">
        <v>0.03</v>
      </c>
      <c r="P610" s="102" t="s">
        <v>1112</v>
      </c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</row>
    <row r="611" customFormat="false" ht="8.45" hidden="false" customHeight="true" outlineLevel="0" collapsed="false">
      <c r="A611" s="91" t="str">
        <f aca="false">VLOOKUP($C611&amp;$B611,$A$2030:$G$2565,2,0)</f>
        <v>09 </v>
      </c>
      <c r="B611" s="94" t="n">
        <v>109</v>
      </c>
      <c r="C611" s="93" t="s">
        <v>299</v>
      </c>
      <c r="D611" s="93"/>
      <c r="E611" s="94" t="n">
        <v>309</v>
      </c>
      <c r="F611" s="93" t="s">
        <v>227</v>
      </c>
      <c r="G611" s="93" t="s">
        <v>761</v>
      </c>
      <c r="H611" s="95"/>
      <c r="I611" s="95"/>
      <c r="J611" s="95"/>
      <c r="K611" s="95"/>
      <c r="L611" s="95"/>
      <c r="M611" s="95"/>
      <c r="N611" s="95"/>
      <c r="O611" s="95"/>
      <c r="P611" s="95"/>
      <c r="Q611" s="112"/>
      <c r="R611" s="108"/>
      <c r="S611" s="108"/>
      <c r="T611" s="106"/>
      <c r="U611" s="106"/>
      <c r="V611" s="106"/>
      <c r="W611" s="106"/>
      <c r="X611" s="107"/>
      <c r="Y611" s="112"/>
      <c r="Z611" s="108"/>
      <c r="AA611" s="108"/>
      <c r="AB611" s="106"/>
      <c r="AC611" s="106"/>
      <c r="AD611" s="106"/>
      <c r="AE611" s="106"/>
      <c r="AF611" s="107"/>
    </row>
    <row r="612" customFormat="false" ht="8.45" hidden="false" customHeight="true" outlineLevel="0" collapsed="false">
      <c r="A612" s="91" t="str">
        <f aca="false">VLOOKUP($C612&amp;$B612,$A$2030:$G$2565,2,0)</f>
        <v>09.001 </v>
      </c>
      <c r="B612" s="94" t="n">
        <v>110</v>
      </c>
      <c r="C612" s="93" t="s">
        <v>302</v>
      </c>
      <c r="D612" s="93"/>
      <c r="E612" s="113" t="n">
        <v>23</v>
      </c>
      <c r="F612" s="93" t="s">
        <v>402</v>
      </c>
      <c r="G612" s="93" t="s">
        <v>397</v>
      </c>
      <c r="H612" s="95"/>
      <c r="I612" s="95"/>
      <c r="J612" s="95"/>
      <c r="K612" s="95"/>
      <c r="L612" s="95"/>
      <c r="M612" s="95"/>
      <c r="N612" s="95"/>
      <c r="O612" s="95"/>
      <c r="P612" s="95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</row>
    <row r="613" customFormat="false" ht="8.45" hidden="false" customHeight="true" outlineLevel="0" collapsed="false">
      <c r="A613" s="91" t="str">
        <f aca="false">VLOOKUP($C613&amp;$B613,$A$2030:$G$2565,2,0)</f>
        <v>09.001.001 </v>
      </c>
      <c r="B613" s="94" t="n">
        <v>111</v>
      </c>
      <c r="C613" s="93" t="s">
        <v>304</v>
      </c>
      <c r="D613" s="93"/>
      <c r="E613" s="113" t="n">
        <v>23</v>
      </c>
      <c r="F613" s="93" t="s">
        <v>402</v>
      </c>
      <c r="G613" s="93" t="s">
        <v>397</v>
      </c>
      <c r="H613" s="95"/>
      <c r="I613" s="95"/>
      <c r="J613" s="95"/>
      <c r="K613" s="95"/>
      <c r="L613" s="95"/>
      <c r="M613" s="95"/>
      <c r="N613" s="95"/>
      <c r="O613" s="95"/>
      <c r="P613" s="95"/>
      <c r="Q613" s="103"/>
      <c r="R613" s="108"/>
      <c r="S613" s="108"/>
      <c r="T613" s="106"/>
      <c r="U613" s="106"/>
      <c r="V613" s="106"/>
      <c r="W613" s="106"/>
      <c r="X613" s="107"/>
      <c r="Y613" s="103"/>
      <c r="Z613" s="108"/>
      <c r="AA613" s="108"/>
      <c r="AB613" s="106"/>
      <c r="AC613" s="106"/>
      <c r="AD613" s="106"/>
      <c r="AE613" s="106"/>
      <c r="AF613" s="107"/>
    </row>
    <row r="614" customFormat="false" ht="8.45" hidden="false" customHeight="true" outlineLevel="0" collapsed="false">
      <c r="A614" s="91" t="str">
        <f aca="false">VLOOKUP($C614&amp;$B614,$A$2030:$G$2565,2,0)</f>
        <v>09.001.001.001 </v>
      </c>
      <c r="B614" s="115" t="n">
        <v>112</v>
      </c>
      <c r="C614" s="97" t="s">
        <v>306</v>
      </c>
      <c r="D614" s="97" t="s">
        <v>1098</v>
      </c>
      <c r="E614" s="98" t="n">
        <v>23</v>
      </c>
      <c r="F614" s="97" t="s">
        <v>402</v>
      </c>
      <c r="G614" s="97" t="s">
        <v>397</v>
      </c>
      <c r="H614" s="99" t="n">
        <v>0</v>
      </c>
      <c r="I614" s="100" t="n">
        <v>9.98</v>
      </c>
      <c r="J614" s="100" t="n">
        <v>9.98</v>
      </c>
      <c r="K614" s="100" t="n">
        <v>0</v>
      </c>
      <c r="L614" s="99" t="n">
        <v>100</v>
      </c>
      <c r="M614" s="99" t="n">
        <v>0</v>
      </c>
      <c r="N614" s="99" t="n">
        <v>0</v>
      </c>
      <c r="O614" s="99" t="n">
        <v>0</v>
      </c>
      <c r="P614" s="102" t="s">
        <v>1113</v>
      </c>
      <c r="Q614" s="103"/>
      <c r="R614" s="108"/>
      <c r="S614" s="108"/>
      <c r="T614" s="106"/>
      <c r="U614" s="106"/>
      <c r="V614" s="106"/>
      <c r="W614" s="106"/>
      <c r="X614" s="107"/>
      <c r="Y614" s="103"/>
      <c r="Z614" s="108"/>
      <c r="AA614" s="108"/>
      <c r="AB614" s="106"/>
      <c r="AC614" s="106"/>
      <c r="AD614" s="106"/>
      <c r="AE614" s="106"/>
      <c r="AF614" s="107"/>
    </row>
    <row r="615" customFormat="false" ht="8.45" hidden="false" customHeight="true" outlineLevel="0" collapsed="false">
      <c r="A615" s="91" t="str">
        <f aca="false">VLOOKUP($C615&amp;$B615,$A$2030:$G$2565,2,0)</f>
        <v>09.001.002 </v>
      </c>
      <c r="B615" s="94" t="n">
        <v>113</v>
      </c>
      <c r="C615" s="93" t="s">
        <v>308</v>
      </c>
      <c r="D615" s="93"/>
      <c r="E615" s="113" t="n">
        <v>23</v>
      </c>
      <c r="F615" s="93" t="s">
        <v>402</v>
      </c>
      <c r="G615" s="93" t="s">
        <v>397</v>
      </c>
      <c r="H615" s="95"/>
      <c r="I615" s="95"/>
      <c r="J615" s="95"/>
      <c r="K615" s="95"/>
      <c r="L615" s="95"/>
      <c r="M615" s="95"/>
      <c r="N615" s="95"/>
      <c r="O615" s="95"/>
      <c r="P615" s="95"/>
      <c r="Q615" s="103"/>
      <c r="R615" s="108"/>
      <c r="S615" s="108"/>
      <c r="T615" s="106"/>
      <c r="U615" s="106"/>
      <c r="V615" s="106"/>
      <c r="W615" s="106"/>
      <c r="X615" s="107"/>
      <c r="Y615" s="103"/>
      <c r="Z615" s="108"/>
      <c r="AA615" s="108"/>
      <c r="AB615" s="106"/>
      <c r="AC615" s="106"/>
      <c r="AD615" s="106"/>
      <c r="AE615" s="106"/>
      <c r="AF615" s="107"/>
    </row>
    <row r="616" customFormat="false" ht="8.45" hidden="false" customHeight="true" outlineLevel="0" collapsed="false">
      <c r="A616" s="91" t="str">
        <f aca="false">VLOOKUP($C616&amp;$B616,$A$2030:$G$2565,2,0)</f>
        <v>09.001.002.001 </v>
      </c>
      <c r="B616" s="115" t="n">
        <v>114</v>
      </c>
      <c r="C616" s="97" t="s">
        <v>310</v>
      </c>
      <c r="D616" s="97" t="s">
        <v>1101</v>
      </c>
      <c r="E616" s="98" t="n">
        <v>23</v>
      </c>
      <c r="F616" s="97" t="s">
        <v>402</v>
      </c>
      <c r="G616" s="97" t="s">
        <v>397</v>
      </c>
      <c r="H616" s="99" t="n">
        <v>0.01</v>
      </c>
      <c r="I616" s="117" t="n">
        <v>24.35</v>
      </c>
      <c r="J616" s="100" t="n">
        <v>12.175</v>
      </c>
      <c r="K616" s="100" t="n">
        <v>0</v>
      </c>
      <c r="L616" s="99" t="n">
        <v>50</v>
      </c>
      <c r="M616" s="99" t="n">
        <v>0</v>
      </c>
      <c r="N616" s="99" t="n">
        <v>0</v>
      </c>
      <c r="O616" s="99" t="n">
        <v>0</v>
      </c>
      <c r="P616" s="102" t="s">
        <v>1113</v>
      </c>
      <c r="Q616" s="104"/>
      <c r="R616" s="108"/>
      <c r="S616" s="108"/>
      <c r="T616" s="106"/>
      <c r="U616" s="106"/>
      <c r="V616" s="106"/>
      <c r="W616" s="106"/>
      <c r="X616" s="107"/>
      <c r="Y616" s="104"/>
      <c r="Z616" s="108"/>
      <c r="AA616" s="108"/>
      <c r="AB616" s="106"/>
      <c r="AC616" s="106"/>
      <c r="AD616" s="106"/>
      <c r="AE616" s="106"/>
      <c r="AF616" s="107"/>
    </row>
    <row r="617" customFormat="false" ht="8.45" hidden="false" customHeight="true" outlineLevel="0" collapsed="false">
      <c r="A617" s="91" t="str">
        <f aca="false">VLOOKUP($C617&amp;$B617,$A$2030:$G$2565,2,0)</f>
        <v>09.001.002.002 </v>
      </c>
      <c r="B617" s="115" t="n">
        <v>115</v>
      </c>
      <c r="C617" s="97" t="s">
        <v>312</v>
      </c>
      <c r="D617" s="97" t="s">
        <v>1098</v>
      </c>
      <c r="E617" s="98" t="n">
        <v>23</v>
      </c>
      <c r="F617" s="97" t="s">
        <v>402</v>
      </c>
      <c r="G617" s="97" t="s">
        <v>397</v>
      </c>
      <c r="H617" s="99" t="n">
        <v>0</v>
      </c>
      <c r="I617" s="100" t="n">
        <v>4.87</v>
      </c>
      <c r="J617" s="100" t="n">
        <v>2.435</v>
      </c>
      <c r="K617" s="100" t="n">
        <v>0</v>
      </c>
      <c r="L617" s="99" t="n">
        <v>50</v>
      </c>
      <c r="M617" s="99" t="n">
        <v>0</v>
      </c>
      <c r="N617" s="99" t="n">
        <v>0</v>
      </c>
      <c r="O617" s="99" t="n">
        <v>0</v>
      </c>
      <c r="P617" s="102" t="s">
        <v>1113</v>
      </c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</row>
    <row r="618" customFormat="false" ht="8.45" hidden="false" customHeight="true" outlineLevel="0" collapsed="false">
      <c r="A618" s="91" t="str">
        <f aca="false">VLOOKUP($C618&amp;$B618,$A$2030:$G$2565,2,0)</f>
        <v>09.001.002.003 </v>
      </c>
      <c r="B618" s="115" t="n">
        <v>116</v>
      </c>
      <c r="C618" s="97" t="s">
        <v>314</v>
      </c>
      <c r="D618" s="97" t="s">
        <v>1098</v>
      </c>
      <c r="E618" s="98" t="n">
        <v>23</v>
      </c>
      <c r="F618" s="97" t="s">
        <v>402</v>
      </c>
      <c r="G618" s="97" t="s">
        <v>397</v>
      </c>
      <c r="H618" s="99" t="n">
        <v>0</v>
      </c>
      <c r="I618" s="100" t="n">
        <v>4.87</v>
      </c>
      <c r="J618" s="100" t="n">
        <v>2.435</v>
      </c>
      <c r="K618" s="100" t="n">
        <v>0</v>
      </c>
      <c r="L618" s="99" t="n">
        <v>50</v>
      </c>
      <c r="M618" s="99" t="n">
        <v>0</v>
      </c>
      <c r="N618" s="99" t="n">
        <v>0</v>
      </c>
      <c r="O618" s="99" t="n">
        <v>0</v>
      </c>
      <c r="P618" s="102" t="s">
        <v>1113</v>
      </c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</row>
    <row r="619" customFormat="false" ht="8.45" hidden="false" customHeight="true" outlineLevel="0" collapsed="false">
      <c r="A619" s="91" t="str">
        <f aca="false">VLOOKUP($C619&amp;$B619,$A$2030:$G$2565,2,0)</f>
        <v>09.001.002.004 </v>
      </c>
      <c r="B619" s="115" t="n">
        <v>117</v>
      </c>
      <c r="C619" s="97" t="s">
        <v>316</v>
      </c>
      <c r="D619" s="97" t="s">
        <v>1098</v>
      </c>
      <c r="E619" s="98" t="n">
        <v>23</v>
      </c>
      <c r="F619" s="97" t="s">
        <v>402</v>
      </c>
      <c r="G619" s="97" t="s">
        <v>397</v>
      </c>
      <c r="H619" s="99" t="n">
        <v>0.1</v>
      </c>
      <c r="I619" s="118" t="n">
        <v>129.4</v>
      </c>
      <c r="J619" s="100" t="n">
        <v>64.7</v>
      </c>
      <c r="K619" s="100" t="n">
        <v>0</v>
      </c>
      <c r="L619" s="99" t="n">
        <v>50</v>
      </c>
      <c r="M619" s="99" t="n">
        <v>0</v>
      </c>
      <c r="N619" s="99" t="n">
        <v>0.05</v>
      </c>
      <c r="O619" s="99" t="n">
        <v>0</v>
      </c>
      <c r="P619" s="102" t="s">
        <v>1113</v>
      </c>
      <c r="Q619" s="103"/>
      <c r="R619" s="108"/>
      <c r="S619" s="108"/>
      <c r="T619" s="106"/>
      <c r="U619" s="106"/>
      <c r="V619" s="106"/>
      <c r="W619" s="106"/>
      <c r="X619" s="107"/>
      <c r="Y619" s="103"/>
      <c r="Z619" s="108"/>
      <c r="AA619" s="108"/>
      <c r="AB619" s="106"/>
      <c r="AC619" s="106"/>
      <c r="AD619" s="106"/>
      <c r="AE619" s="106"/>
      <c r="AF619" s="107"/>
    </row>
    <row r="620" customFormat="false" ht="8.45" hidden="false" customHeight="true" outlineLevel="0" collapsed="false">
      <c r="A620" s="91" t="str">
        <f aca="false">VLOOKUP($C620&amp;$B620,$A$2030:$G$2565,2,0)</f>
        <v>09.002 </v>
      </c>
      <c r="B620" s="94" t="n">
        <v>118</v>
      </c>
      <c r="C620" s="93" t="s">
        <v>318</v>
      </c>
      <c r="D620" s="93"/>
      <c r="E620" s="94" t="n">
        <v>216</v>
      </c>
      <c r="F620" s="93" t="s">
        <v>319</v>
      </c>
      <c r="G620" s="93" t="s">
        <v>277</v>
      </c>
      <c r="H620" s="95"/>
      <c r="I620" s="95"/>
      <c r="J620" s="95"/>
      <c r="K620" s="95"/>
      <c r="L620" s="95"/>
      <c r="M620" s="95"/>
      <c r="N620" s="95"/>
      <c r="O620" s="95"/>
      <c r="P620" s="95"/>
      <c r="Q620" s="103"/>
      <c r="R620" s="108"/>
      <c r="S620" s="108"/>
      <c r="T620" s="106"/>
      <c r="U620" s="106"/>
      <c r="V620" s="106"/>
      <c r="W620" s="106"/>
      <c r="X620" s="107"/>
      <c r="Y620" s="103"/>
      <c r="Z620" s="108"/>
      <c r="AA620" s="108"/>
      <c r="AB620" s="106"/>
      <c r="AC620" s="106"/>
      <c r="AD620" s="106"/>
      <c r="AE620" s="106"/>
      <c r="AF620" s="107"/>
    </row>
    <row r="621" customFormat="false" ht="8.45" hidden="false" customHeight="true" outlineLevel="0" collapsed="false">
      <c r="A621" s="91" t="str">
        <f aca="false">VLOOKUP($C621&amp;$B621,$A$2030:$G$2565,2,0)</f>
        <v>09.002.000.001 </v>
      </c>
      <c r="B621" s="115" t="n">
        <v>119</v>
      </c>
      <c r="C621" s="97" t="s">
        <v>321</v>
      </c>
      <c r="D621" s="97" t="s">
        <v>1098</v>
      </c>
      <c r="E621" s="115" t="n">
        <v>132</v>
      </c>
      <c r="F621" s="97" t="s">
        <v>319</v>
      </c>
      <c r="G621" s="97" t="s">
        <v>297</v>
      </c>
      <c r="H621" s="99" t="n">
        <v>0.02</v>
      </c>
      <c r="I621" s="118" t="n">
        <v>564.49</v>
      </c>
      <c r="J621" s="100" t="n">
        <v>564.49</v>
      </c>
      <c r="K621" s="100" t="n">
        <v>564.49</v>
      </c>
      <c r="L621" s="99" t="n">
        <v>100</v>
      </c>
      <c r="M621" s="99" t="n">
        <v>100</v>
      </c>
      <c r="N621" s="99" t="n">
        <v>0.02</v>
      </c>
      <c r="O621" s="99" t="n">
        <v>0.02</v>
      </c>
      <c r="P621" s="102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</row>
    <row r="622" customFormat="false" ht="8.45" hidden="false" customHeight="true" outlineLevel="0" collapsed="false">
      <c r="A622" s="91" t="str">
        <f aca="false">VLOOKUP($C622&amp;$B622,$A$2030:$G$2565,2,0)</f>
        <v>09.002.000.002 </v>
      </c>
      <c r="B622" s="115" t="n">
        <v>120</v>
      </c>
      <c r="C622" s="97" t="s">
        <v>323</v>
      </c>
      <c r="D622" s="97" t="s">
        <v>1098</v>
      </c>
      <c r="E622" s="115" t="n">
        <v>132</v>
      </c>
      <c r="F622" s="97" t="s">
        <v>319</v>
      </c>
      <c r="G622" s="97" t="s">
        <v>297</v>
      </c>
      <c r="H622" s="99" t="n">
        <v>0.03</v>
      </c>
      <c r="I622" s="118" t="n">
        <v>564.49</v>
      </c>
      <c r="J622" s="100" t="n">
        <v>564.49</v>
      </c>
      <c r="K622" s="100" t="n">
        <v>564.49</v>
      </c>
      <c r="L622" s="99" t="n">
        <v>100</v>
      </c>
      <c r="M622" s="99" t="n">
        <v>100</v>
      </c>
      <c r="N622" s="99" t="n">
        <v>0.03</v>
      </c>
      <c r="O622" s="99" t="n">
        <v>0.03</v>
      </c>
      <c r="P622" s="102"/>
      <c r="Q622" s="103"/>
      <c r="R622" s="108"/>
      <c r="S622" s="108"/>
      <c r="T622" s="106"/>
      <c r="U622" s="106"/>
      <c r="V622" s="106"/>
      <c r="W622" s="106"/>
      <c r="X622" s="107"/>
      <c r="Y622" s="103"/>
      <c r="Z622" s="108"/>
      <c r="AA622" s="108"/>
      <c r="AB622" s="106"/>
      <c r="AC622" s="106"/>
      <c r="AD622" s="106"/>
      <c r="AE622" s="106"/>
      <c r="AF622" s="107"/>
    </row>
    <row r="623" customFormat="false" ht="8.45" hidden="false" customHeight="true" outlineLevel="0" collapsed="false">
      <c r="A623" s="91" t="str">
        <f aca="false">VLOOKUP($C623&amp;$B623,$A$2030:$G$2565,2,0)</f>
        <v>09.002.000.003 </v>
      </c>
      <c r="B623" s="115" t="n">
        <v>121</v>
      </c>
      <c r="C623" s="97" t="s">
        <v>325</v>
      </c>
      <c r="D623" s="97" t="s">
        <v>1098</v>
      </c>
      <c r="E623" s="98" t="n">
        <v>21</v>
      </c>
      <c r="F623" s="97" t="s">
        <v>326</v>
      </c>
      <c r="G623" s="97" t="s">
        <v>277</v>
      </c>
      <c r="H623" s="99" t="n">
        <v>0.01</v>
      </c>
      <c r="I623" s="117" t="n">
        <v>19.04</v>
      </c>
      <c r="J623" s="100" t="n">
        <v>0</v>
      </c>
      <c r="K623" s="100" t="n">
        <v>0</v>
      </c>
      <c r="L623" s="99" t="n">
        <v>0</v>
      </c>
      <c r="M623" s="99" t="n">
        <v>0</v>
      </c>
      <c r="N623" s="99" t="n">
        <v>0</v>
      </c>
      <c r="O623" s="99" t="n">
        <v>0</v>
      </c>
      <c r="P623" s="102"/>
      <c r="Q623" s="104"/>
      <c r="R623" s="108"/>
      <c r="S623" s="108"/>
      <c r="T623" s="106"/>
      <c r="U623" s="106"/>
      <c r="V623" s="106"/>
      <c r="W623" s="106"/>
      <c r="X623" s="107"/>
      <c r="Y623" s="104"/>
      <c r="Z623" s="108"/>
      <c r="AA623" s="108"/>
      <c r="AB623" s="106"/>
      <c r="AC623" s="106"/>
      <c r="AD623" s="106"/>
      <c r="AE623" s="106"/>
      <c r="AF623" s="107"/>
    </row>
    <row r="624" customFormat="false" ht="8.45" hidden="false" customHeight="true" outlineLevel="0" collapsed="false">
      <c r="A624" s="91" t="str">
        <f aca="false">VLOOKUP($C624&amp;$B624,$A$2030:$G$2565,2,0)</f>
        <v>09.002.000.004 </v>
      </c>
      <c r="B624" s="115" t="n">
        <v>122</v>
      </c>
      <c r="C624" s="97" t="s">
        <v>328</v>
      </c>
      <c r="D624" s="97" t="s">
        <v>1098</v>
      </c>
      <c r="E624" s="115" t="n">
        <v>116</v>
      </c>
      <c r="F624" s="97" t="s">
        <v>329</v>
      </c>
      <c r="G624" s="97" t="s">
        <v>277</v>
      </c>
      <c r="H624" s="99" t="n">
        <v>0.61</v>
      </c>
      <c r="I624" s="119" t="n">
        <v>2222.71</v>
      </c>
      <c r="J624" s="100" t="n">
        <v>2102.2391</v>
      </c>
      <c r="K624" s="100" t="n">
        <v>1802.3955</v>
      </c>
      <c r="L624" s="99" t="n">
        <v>94.58</v>
      </c>
      <c r="M624" s="99" t="n">
        <v>81.09</v>
      </c>
      <c r="N624" s="99" t="n">
        <v>0.57</v>
      </c>
      <c r="O624" s="99" t="n">
        <v>0.49</v>
      </c>
      <c r="P624" s="102" t="s">
        <v>1114</v>
      </c>
      <c r="Q624" s="104"/>
      <c r="R624" s="108"/>
      <c r="S624" s="108"/>
      <c r="T624" s="106"/>
      <c r="U624" s="106"/>
      <c r="V624" s="106"/>
      <c r="W624" s="106"/>
      <c r="X624" s="107"/>
      <c r="Y624" s="104"/>
      <c r="Z624" s="108"/>
      <c r="AA624" s="108"/>
      <c r="AB624" s="106"/>
      <c r="AC624" s="106"/>
      <c r="AD624" s="106"/>
      <c r="AE624" s="106"/>
      <c r="AF624" s="107"/>
    </row>
    <row r="625" customFormat="false" ht="8.45" hidden="false" customHeight="true" outlineLevel="0" collapsed="false">
      <c r="A625" s="91" t="str">
        <f aca="false">VLOOKUP($C625&amp;$B625,$A$2030:$G$2565,2,0)</f>
        <v>09.002.000.005 </v>
      </c>
      <c r="B625" s="115" t="n">
        <v>123</v>
      </c>
      <c r="C625" s="97" t="s">
        <v>332</v>
      </c>
      <c r="D625" s="97" t="s">
        <v>1098</v>
      </c>
      <c r="E625" s="98" t="n">
        <v>47</v>
      </c>
      <c r="F625" s="97" t="s">
        <v>329</v>
      </c>
      <c r="G625" s="97" t="s">
        <v>1115</v>
      </c>
      <c r="H625" s="99" t="n">
        <v>0.03</v>
      </c>
      <c r="I625" s="117" t="n">
        <v>65.56</v>
      </c>
      <c r="J625" s="100" t="n">
        <v>0</v>
      </c>
      <c r="K625" s="100" t="n">
        <v>2.7273</v>
      </c>
      <c r="L625" s="99" t="n">
        <v>0</v>
      </c>
      <c r="M625" s="99" t="n">
        <v>4.16</v>
      </c>
      <c r="N625" s="99" t="n">
        <v>0</v>
      </c>
      <c r="O625" s="99" t="n">
        <v>0</v>
      </c>
      <c r="P625" s="102" t="n">
        <v>-3</v>
      </c>
      <c r="Q625" s="103"/>
      <c r="R625" s="108"/>
      <c r="S625" s="108"/>
      <c r="T625" s="106"/>
      <c r="U625" s="106"/>
      <c r="V625" s="106"/>
      <c r="W625" s="106"/>
      <c r="X625" s="107"/>
      <c r="Y625" s="103"/>
      <c r="Z625" s="108"/>
      <c r="AA625" s="108"/>
      <c r="AB625" s="106"/>
      <c r="AC625" s="106"/>
      <c r="AD625" s="106"/>
      <c r="AE625" s="106"/>
      <c r="AF625" s="107"/>
    </row>
    <row r="626" customFormat="false" ht="8.45" hidden="false" customHeight="true" outlineLevel="0" collapsed="false">
      <c r="A626" s="91" t="str">
        <f aca="false">VLOOKUP($C626&amp;$B626,$A$2030:$G$2565,2,0)</f>
        <v>09.003 </v>
      </c>
      <c r="B626" s="94" t="n">
        <v>124</v>
      </c>
      <c r="C626" s="93" t="s">
        <v>334</v>
      </c>
      <c r="D626" s="93"/>
      <c r="E626" s="94" t="n">
        <v>272</v>
      </c>
      <c r="F626" s="93" t="s">
        <v>227</v>
      </c>
      <c r="G626" s="93" t="s">
        <v>335</v>
      </c>
      <c r="H626" s="95"/>
      <c r="I626" s="95"/>
      <c r="J626" s="95"/>
      <c r="K626" s="95"/>
      <c r="L626" s="95"/>
      <c r="M626" s="95"/>
      <c r="N626" s="95"/>
      <c r="O626" s="95"/>
      <c r="P626" s="95"/>
      <c r="Q626" s="103"/>
      <c r="R626" s="108"/>
      <c r="S626" s="108"/>
      <c r="T626" s="106"/>
      <c r="U626" s="106"/>
      <c r="V626" s="106"/>
      <c r="W626" s="106"/>
      <c r="X626" s="107"/>
      <c r="Y626" s="103"/>
      <c r="Z626" s="108"/>
      <c r="AA626" s="108"/>
      <c r="AB626" s="106"/>
      <c r="AC626" s="106"/>
      <c r="AD626" s="106"/>
      <c r="AE626" s="106"/>
      <c r="AF626" s="107"/>
    </row>
    <row r="627" customFormat="false" ht="8.45" hidden="false" customHeight="true" outlineLevel="0" collapsed="false">
      <c r="A627" s="91" t="str">
        <f aca="false">VLOOKUP($C627&amp;$B627,$A$2030:$G$2565,2,0)</f>
        <v>09.003.000.001 </v>
      </c>
      <c r="B627" s="115" t="n">
        <v>125</v>
      </c>
      <c r="C627" s="97" t="s">
        <v>337</v>
      </c>
      <c r="D627" s="97" t="s">
        <v>1098</v>
      </c>
      <c r="E627" s="98" t="n">
        <v>23</v>
      </c>
      <c r="F627" s="97" t="s">
        <v>58</v>
      </c>
      <c r="G627" s="97" t="s">
        <v>335</v>
      </c>
      <c r="H627" s="99" t="n">
        <v>0.07</v>
      </c>
      <c r="I627" s="118" t="n">
        <v>358.84</v>
      </c>
      <c r="J627" s="100" t="n">
        <v>0</v>
      </c>
      <c r="K627" s="100" t="n">
        <v>182.6137</v>
      </c>
      <c r="L627" s="99" t="n">
        <v>0</v>
      </c>
      <c r="M627" s="99" t="n">
        <v>50.89</v>
      </c>
      <c r="N627" s="99" t="n">
        <v>0</v>
      </c>
      <c r="O627" s="99" t="n">
        <v>0.04</v>
      </c>
      <c r="P627" s="102" t="n">
        <v>-12</v>
      </c>
      <c r="Q627" s="104"/>
      <c r="R627" s="108"/>
      <c r="S627" s="108"/>
      <c r="T627" s="106"/>
      <c r="U627" s="106"/>
      <c r="V627" s="106"/>
      <c r="W627" s="106"/>
      <c r="X627" s="107"/>
      <c r="Y627" s="104"/>
      <c r="Z627" s="108"/>
      <c r="AA627" s="108"/>
      <c r="AB627" s="106"/>
      <c r="AC627" s="106"/>
      <c r="AD627" s="106"/>
      <c r="AE627" s="106"/>
      <c r="AF627" s="107"/>
    </row>
    <row r="628" customFormat="false" ht="8.45" hidden="false" customHeight="true" outlineLevel="0" collapsed="false">
      <c r="A628" s="91" t="str">
        <f aca="false">VLOOKUP($C628&amp;$B628,$A$2030:$G$2565,2,0)</f>
        <v>09.003.000.002 </v>
      </c>
      <c r="B628" s="115" t="n">
        <v>126</v>
      </c>
      <c r="C628" s="97" t="s">
        <v>339</v>
      </c>
      <c r="D628" s="97" t="s">
        <v>1098</v>
      </c>
      <c r="E628" s="98" t="n">
        <v>10</v>
      </c>
      <c r="F628" s="97" t="s">
        <v>227</v>
      </c>
      <c r="G628" s="97" t="s">
        <v>289</v>
      </c>
      <c r="H628" s="99" t="n">
        <v>0.03</v>
      </c>
      <c r="I628" s="118" t="n">
        <v>373.7</v>
      </c>
      <c r="J628" s="100" t="n">
        <v>373.7</v>
      </c>
      <c r="K628" s="100" t="n">
        <v>0</v>
      </c>
      <c r="L628" s="99" t="n">
        <v>100</v>
      </c>
      <c r="M628" s="99" t="n">
        <v>0</v>
      </c>
      <c r="N628" s="99" t="n">
        <v>0.03</v>
      </c>
      <c r="O628" s="99" t="n">
        <v>0</v>
      </c>
      <c r="P628" s="102" t="s">
        <v>1116</v>
      </c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</row>
    <row r="629" customFormat="false" ht="8.45" hidden="false" customHeight="true" outlineLevel="0" collapsed="false">
      <c r="A629" s="91" t="str">
        <f aca="false">VLOOKUP($C629&amp;$B629,$A$2030:$G$2565,2,0)</f>
        <v>09.003.000.003 </v>
      </c>
      <c r="B629" s="115" t="n">
        <v>127</v>
      </c>
      <c r="C629" s="97" t="s">
        <v>341</v>
      </c>
      <c r="D629" s="97" t="s">
        <v>1098</v>
      </c>
      <c r="E629" s="115" t="n">
        <v>132</v>
      </c>
      <c r="F629" s="97" t="s">
        <v>319</v>
      </c>
      <c r="G629" s="97" t="s">
        <v>297</v>
      </c>
      <c r="H629" s="99" t="n">
        <v>0.26</v>
      </c>
      <c r="I629" s="118" t="n">
        <v>540.01</v>
      </c>
      <c r="J629" s="100" t="n">
        <v>540.01</v>
      </c>
      <c r="K629" s="100" t="n">
        <v>489.5731</v>
      </c>
      <c r="L629" s="99" t="n">
        <v>100</v>
      </c>
      <c r="M629" s="99" t="n">
        <v>90.66</v>
      </c>
      <c r="N629" s="99" t="n">
        <v>0.26</v>
      </c>
      <c r="O629" s="99" t="n">
        <v>0.24</v>
      </c>
      <c r="P629" s="102" t="s">
        <v>1114</v>
      </c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</row>
    <row r="630" customFormat="false" ht="8.45" hidden="false" customHeight="true" outlineLevel="0" collapsed="false">
      <c r="A630" s="91" t="str">
        <f aca="false">VLOOKUP($C630&amp;$B630,$A$2030:$G$2565,2,0)</f>
        <v>09.004 </v>
      </c>
      <c r="B630" s="94" t="n">
        <v>128</v>
      </c>
      <c r="C630" s="93" t="s">
        <v>343</v>
      </c>
      <c r="D630" s="93"/>
      <c r="E630" s="94" t="n">
        <v>106</v>
      </c>
      <c r="F630" s="93" t="s">
        <v>274</v>
      </c>
      <c r="G630" s="93" t="s">
        <v>344</v>
      </c>
      <c r="H630" s="95"/>
      <c r="I630" s="95"/>
      <c r="J630" s="95"/>
      <c r="K630" s="95"/>
      <c r="L630" s="95"/>
      <c r="M630" s="95"/>
      <c r="N630" s="95"/>
      <c r="O630" s="95"/>
      <c r="P630" s="95"/>
      <c r="Q630" s="103"/>
      <c r="R630" s="108"/>
      <c r="S630" s="108"/>
      <c r="T630" s="106"/>
      <c r="U630" s="106"/>
      <c r="V630" s="106"/>
      <c r="W630" s="106"/>
      <c r="X630" s="107"/>
      <c r="Y630" s="103"/>
      <c r="Z630" s="108"/>
      <c r="AA630" s="108"/>
      <c r="AB630" s="106"/>
      <c r="AC630" s="106"/>
      <c r="AD630" s="106"/>
      <c r="AE630" s="106"/>
      <c r="AF630" s="107"/>
    </row>
    <row r="631" customFormat="false" ht="8.45" hidden="false" customHeight="true" outlineLevel="0" collapsed="false">
      <c r="A631" s="91" t="str">
        <f aca="false">VLOOKUP($C631&amp;$B631,$A$2030:$G$2565,2,0)</f>
        <v>09.004.001 </v>
      </c>
      <c r="B631" s="94" t="n">
        <v>129</v>
      </c>
      <c r="C631" s="93" t="s">
        <v>346</v>
      </c>
      <c r="D631" s="93"/>
      <c r="E631" s="94" t="n">
        <v>103</v>
      </c>
      <c r="F631" s="93" t="s">
        <v>274</v>
      </c>
      <c r="G631" s="93" t="s">
        <v>347</v>
      </c>
      <c r="H631" s="95"/>
      <c r="I631" s="95"/>
      <c r="J631" s="95"/>
      <c r="K631" s="95"/>
      <c r="L631" s="95"/>
      <c r="M631" s="95"/>
      <c r="N631" s="95"/>
      <c r="O631" s="95"/>
      <c r="P631" s="95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</row>
    <row r="632" customFormat="false" ht="8.45" hidden="false" customHeight="true" outlineLevel="0" collapsed="false">
      <c r="A632" s="91" t="str">
        <f aca="false">VLOOKUP($C632&amp;$B632,$A$2030:$G$2565,2,0)</f>
        <v>09.004.001.001 </v>
      </c>
      <c r="B632" s="115" t="n">
        <v>130</v>
      </c>
      <c r="C632" s="97" t="s">
        <v>349</v>
      </c>
      <c r="D632" s="97" t="s">
        <v>1098</v>
      </c>
      <c r="E632" s="98" t="n">
        <v>72</v>
      </c>
      <c r="F632" s="97" t="s">
        <v>409</v>
      </c>
      <c r="G632" s="97" t="s">
        <v>391</v>
      </c>
      <c r="H632" s="99" t="n">
        <v>0.48</v>
      </c>
      <c r="I632" s="118" t="n">
        <v>757.58</v>
      </c>
      <c r="J632" s="100" t="n">
        <v>246.8196</v>
      </c>
      <c r="K632" s="100" t="n">
        <v>32.3487</v>
      </c>
      <c r="L632" s="99" t="n">
        <v>32.58</v>
      </c>
      <c r="M632" s="99" t="n">
        <v>4.27</v>
      </c>
      <c r="N632" s="99" t="n">
        <v>0.15</v>
      </c>
      <c r="O632" s="99" t="n">
        <v>0.02</v>
      </c>
      <c r="P632" s="102" t="s">
        <v>1109</v>
      </c>
      <c r="Q632" s="103"/>
      <c r="R632" s="108"/>
      <c r="S632" s="108"/>
      <c r="T632" s="106"/>
      <c r="U632" s="106"/>
      <c r="V632" s="106"/>
      <c r="W632" s="106"/>
      <c r="X632" s="107"/>
      <c r="Y632" s="103"/>
      <c r="Z632" s="108"/>
      <c r="AA632" s="108"/>
      <c r="AB632" s="106"/>
      <c r="AC632" s="106"/>
      <c r="AD632" s="106"/>
      <c r="AE632" s="106"/>
      <c r="AF632" s="107"/>
    </row>
    <row r="633" customFormat="false" ht="8.45" hidden="false" customHeight="true" outlineLevel="0" collapsed="false">
      <c r="A633" s="91" t="str">
        <f aca="false">VLOOKUP($C633&amp;$B633,$A$2030:$G$2565,2,0)</f>
        <v>09.004.001.002 </v>
      </c>
      <c r="B633" s="115" t="n">
        <v>131</v>
      </c>
      <c r="C633" s="97" t="s">
        <v>351</v>
      </c>
      <c r="D633" s="97" t="s">
        <v>1098</v>
      </c>
      <c r="E633" s="98" t="n">
        <v>27</v>
      </c>
      <c r="F633" s="97" t="s">
        <v>352</v>
      </c>
      <c r="G633" s="97" t="s">
        <v>347</v>
      </c>
      <c r="H633" s="99" t="n">
        <v>0.05</v>
      </c>
      <c r="I633" s="118" t="n">
        <v>82.46</v>
      </c>
      <c r="J633" s="100" t="n">
        <v>0</v>
      </c>
      <c r="K633" s="100" t="n">
        <v>0</v>
      </c>
      <c r="L633" s="99" t="n">
        <v>0</v>
      </c>
      <c r="M633" s="99" t="n">
        <v>0</v>
      </c>
      <c r="N633" s="99" t="n">
        <v>0</v>
      </c>
      <c r="O633" s="99" t="n">
        <v>0</v>
      </c>
      <c r="P633" s="102"/>
      <c r="Q633" s="112"/>
      <c r="R633" s="108"/>
      <c r="S633" s="108"/>
      <c r="T633" s="106"/>
      <c r="U633" s="106"/>
      <c r="V633" s="106"/>
      <c r="W633" s="106"/>
      <c r="X633" s="107"/>
      <c r="Y633" s="112"/>
      <c r="Z633" s="108"/>
      <c r="AA633" s="108"/>
      <c r="AB633" s="106"/>
      <c r="AC633" s="106"/>
      <c r="AD633" s="106"/>
      <c r="AE633" s="106"/>
      <c r="AF633" s="107"/>
    </row>
    <row r="634" customFormat="false" ht="8.45" hidden="false" customHeight="true" outlineLevel="0" collapsed="false">
      <c r="A634" s="91" t="str">
        <f aca="false">VLOOKUP($C634&amp;$B634,$A$2030:$G$2565,2,0)</f>
        <v>09.004.001.003 </v>
      </c>
      <c r="B634" s="115" t="n">
        <v>132</v>
      </c>
      <c r="C634" s="97" t="s">
        <v>354</v>
      </c>
      <c r="D634" s="97" t="s">
        <v>1098</v>
      </c>
      <c r="E634" s="98" t="n">
        <v>43</v>
      </c>
      <c r="F634" s="97" t="s">
        <v>274</v>
      </c>
      <c r="G634" s="97" t="s">
        <v>355</v>
      </c>
      <c r="H634" s="99" t="n">
        <v>0.05</v>
      </c>
      <c r="I634" s="118" t="n">
        <v>164.51</v>
      </c>
      <c r="J634" s="100" t="n">
        <v>30.8292</v>
      </c>
      <c r="K634" s="100" t="n">
        <v>6.202</v>
      </c>
      <c r="L634" s="99" t="n">
        <v>18.74</v>
      </c>
      <c r="M634" s="99" t="n">
        <v>3.77</v>
      </c>
      <c r="N634" s="99" t="n">
        <v>0.01</v>
      </c>
      <c r="O634" s="99" t="n">
        <v>0</v>
      </c>
      <c r="P634" s="102" t="s">
        <v>1105</v>
      </c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</row>
    <row r="635" customFormat="false" ht="8.45" hidden="false" customHeight="true" outlineLevel="0" collapsed="false">
      <c r="A635" s="91" t="str">
        <f aca="false">VLOOKUP($C635&amp;$B635,$A$2030:$G$2565,2,0)</f>
        <v>09.004.001.004 </v>
      </c>
      <c r="B635" s="115" t="n">
        <v>133</v>
      </c>
      <c r="C635" s="97" t="s">
        <v>357</v>
      </c>
      <c r="D635" s="97" t="s">
        <v>1098</v>
      </c>
      <c r="E635" s="98" t="n">
        <v>13</v>
      </c>
      <c r="F635" s="97" t="s">
        <v>434</v>
      </c>
      <c r="G635" s="97" t="s">
        <v>435</v>
      </c>
      <c r="H635" s="99" t="n">
        <v>0.14</v>
      </c>
      <c r="I635" s="117" t="n">
        <v>183.33</v>
      </c>
      <c r="J635" s="100" t="n">
        <v>0</v>
      </c>
      <c r="K635" s="100" t="n">
        <v>0</v>
      </c>
      <c r="L635" s="99" t="n">
        <v>0</v>
      </c>
      <c r="M635" s="99" t="n">
        <v>0</v>
      </c>
      <c r="N635" s="99" t="n">
        <v>0</v>
      </c>
      <c r="O635" s="99" t="n">
        <v>0</v>
      </c>
      <c r="P635" s="102"/>
      <c r="Q635" s="103"/>
      <c r="R635" s="108"/>
      <c r="S635" s="108"/>
      <c r="T635" s="106"/>
      <c r="U635" s="106"/>
      <c r="V635" s="106"/>
      <c r="W635" s="106"/>
      <c r="X635" s="107"/>
      <c r="Y635" s="103"/>
      <c r="Z635" s="108"/>
      <c r="AA635" s="108"/>
      <c r="AB635" s="106"/>
      <c r="AC635" s="106"/>
      <c r="AD635" s="106"/>
      <c r="AE635" s="106"/>
      <c r="AF635" s="107"/>
    </row>
    <row r="636" customFormat="false" ht="8.45" hidden="false" customHeight="true" outlineLevel="0" collapsed="false">
      <c r="A636" s="91" t="str">
        <f aca="false">VLOOKUP($C636&amp;$B636,$A$2030:$G$2565,2,0)</f>
        <v>09.004.001.005 </v>
      </c>
      <c r="B636" s="115" t="n">
        <v>134</v>
      </c>
      <c r="C636" s="97" t="s">
        <v>359</v>
      </c>
      <c r="D636" s="97" t="s">
        <v>1098</v>
      </c>
      <c r="E636" s="98" t="n">
        <v>22</v>
      </c>
      <c r="F636" s="97" t="s">
        <v>498</v>
      </c>
      <c r="G636" s="97" t="s">
        <v>431</v>
      </c>
      <c r="H636" s="99" t="n">
        <v>0.05</v>
      </c>
      <c r="I636" s="117" t="n">
        <v>17.88</v>
      </c>
      <c r="J636" s="100" t="n">
        <v>0</v>
      </c>
      <c r="K636" s="100" t="n">
        <v>0</v>
      </c>
      <c r="L636" s="99" t="n">
        <v>0</v>
      </c>
      <c r="M636" s="99" t="n">
        <v>0</v>
      </c>
      <c r="N636" s="99" t="n">
        <v>0</v>
      </c>
      <c r="O636" s="99" t="n">
        <v>0</v>
      </c>
      <c r="P636" s="102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</row>
    <row r="637" customFormat="false" ht="8.45" hidden="false" customHeight="true" outlineLevel="0" collapsed="false">
      <c r="A637" s="91" t="str">
        <f aca="false">VLOOKUP($C637&amp;$B637,$A$2030:$G$2565,2,0)</f>
        <v>09.004.001.006 </v>
      </c>
      <c r="B637" s="115" t="n">
        <v>135</v>
      </c>
      <c r="C637" s="97" t="s">
        <v>362</v>
      </c>
      <c r="D637" s="97" t="s">
        <v>1098</v>
      </c>
      <c r="E637" s="98" t="n">
        <v>22</v>
      </c>
      <c r="F637" s="97" t="s">
        <v>498</v>
      </c>
      <c r="G637" s="97" t="s">
        <v>431</v>
      </c>
      <c r="H637" s="99" t="n">
        <v>0.05</v>
      </c>
      <c r="I637" s="118" t="n">
        <v>14.9</v>
      </c>
      <c r="J637" s="100" t="n">
        <v>0</v>
      </c>
      <c r="K637" s="100" t="n">
        <v>0</v>
      </c>
      <c r="L637" s="99" t="n">
        <v>0</v>
      </c>
      <c r="M637" s="99" t="n">
        <v>0</v>
      </c>
      <c r="N637" s="99" t="n">
        <v>0</v>
      </c>
      <c r="O637" s="99" t="n">
        <v>0</v>
      </c>
      <c r="P637" s="102"/>
      <c r="Q637" s="103"/>
      <c r="R637" s="108"/>
      <c r="S637" s="108"/>
      <c r="T637" s="106"/>
      <c r="U637" s="106"/>
      <c r="V637" s="106"/>
      <c r="W637" s="106"/>
      <c r="X637" s="107"/>
      <c r="Y637" s="103"/>
      <c r="Z637" s="108"/>
      <c r="AA637" s="108"/>
      <c r="AB637" s="106"/>
      <c r="AC637" s="106"/>
      <c r="AD637" s="106"/>
      <c r="AE637" s="106"/>
      <c r="AF637" s="107"/>
    </row>
    <row r="638" customFormat="false" ht="8.45" hidden="false" customHeight="true" outlineLevel="0" collapsed="false">
      <c r="A638" s="91" t="str">
        <f aca="false">VLOOKUP($C638&amp;$B638,$A$2030:$G$2565,2,0)</f>
        <v>09.004.001.007 </v>
      </c>
      <c r="B638" s="115" t="n">
        <v>136</v>
      </c>
      <c r="C638" s="97" t="s">
        <v>364</v>
      </c>
      <c r="D638" s="97" t="s">
        <v>1098</v>
      </c>
      <c r="E638" s="98" t="n">
        <v>12</v>
      </c>
      <c r="F638" s="97" t="s">
        <v>822</v>
      </c>
      <c r="G638" s="97" t="s">
        <v>1117</v>
      </c>
      <c r="H638" s="99" t="n">
        <v>0.54</v>
      </c>
      <c r="I638" s="119" t="n">
        <v>171.53</v>
      </c>
      <c r="J638" s="100" t="n">
        <v>0</v>
      </c>
      <c r="K638" s="100" t="n">
        <v>0</v>
      </c>
      <c r="L638" s="99" t="n">
        <v>0</v>
      </c>
      <c r="M638" s="99" t="n">
        <v>0</v>
      </c>
      <c r="N638" s="99" t="n">
        <v>0</v>
      </c>
      <c r="O638" s="99" t="n">
        <v>0</v>
      </c>
      <c r="P638" s="102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</row>
    <row r="639" customFormat="false" ht="8.45" hidden="false" customHeight="true" outlineLevel="0" collapsed="false">
      <c r="A639" s="91" t="str">
        <f aca="false">VLOOKUP($C639&amp;$B639,$A$2030:$G$2565,2,0)</f>
        <v>09.004.001.008 </v>
      </c>
      <c r="B639" s="115" t="n">
        <v>137</v>
      </c>
      <c r="C639" s="97" t="s">
        <v>366</v>
      </c>
      <c r="D639" s="97" t="s">
        <v>1098</v>
      </c>
      <c r="E639" s="98" t="n">
        <v>85</v>
      </c>
      <c r="F639" s="97" t="s">
        <v>409</v>
      </c>
      <c r="G639" s="97" t="s">
        <v>347</v>
      </c>
      <c r="H639" s="99" t="n">
        <v>0.34</v>
      </c>
      <c r="I639" s="95" t="n">
        <v>1392.19</v>
      </c>
      <c r="J639" s="95" t="n">
        <v>316.4448</v>
      </c>
      <c r="K639" s="95" t="n">
        <v>38.5637</v>
      </c>
      <c r="L639" s="95" t="n">
        <v>22.73</v>
      </c>
      <c r="M639" s="95" t="n">
        <v>2.77</v>
      </c>
      <c r="N639" s="95" t="n">
        <v>0.08</v>
      </c>
      <c r="O639" s="95" t="n">
        <v>0.01</v>
      </c>
      <c r="P639" s="95" t="s">
        <v>1113</v>
      </c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</row>
    <row r="640" customFormat="false" ht="8.45" hidden="false" customHeight="true" outlineLevel="0" collapsed="false">
      <c r="A640" s="91" t="str">
        <f aca="false">VLOOKUP($C640&amp;$B640,$A$2030:$G$2565,2,0)</f>
        <v>09.004.002 </v>
      </c>
      <c r="B640" s="94" t="n">
        <v>138</v>
      </c>
      <c r="C640" s="93" t="s">
        <v>368</v>
      </c>
      <c r="D640" s="93"/>
      <c r="E640" s="113" t="n">
        <v>85</v>
      </c>
      <c r="F640" s="93" t="s">
        <v>409</v>
      </c>
      <c r="G640" s="93" t="s">
        <v>347</v>
      </c>
      <c r="H640" s="95"/>
      <c r="I640" s="118"/>
      <c r="J640" s="100"/>
      <c r="K640" s="100"/>
      <c r="L640" s="99"/>
      <c r="M640" s="99"/>
      <c r="N640" s="99"/>
      <c r="O640" s="99"/>
      <c r="P640" s="102"/>
      <c r="Q640" s="103"/>
      <c r="R640" s="108"/>
      <c r="S640" s="108"/>
      <c r="T640" s="106"/>
      <c r="U640" s="106"/>
      <c r="V640" s="106"/>
      <c r="W640" s="106"/>
      <c r="X640" s="107"/>
      <c r="Y640" s="103"/>
      <c r="Z640" s="108"/>
      <c r="AA640" s="108"/>
      <c r="AB640" s="106"/>
      <c r="AC640" s="106"/>
      <c r="AD640" s="106"/>
      <c r="AE640" s="106"/>
      <c r="AF640" s="107"/>
    </row>
    <row r="641" customFormat="false" ht="8.45" hidden="false" customHeight="true" outlineLevel="0" collapsed="false">
      <c r="A641" s="91" t="str">
        <f aca="false">VLOOKUP($C641&amp;$B641,$A$2030:$G$2565,2,0)</f>
        <v>09.004.002.001 </v>
      </c>
      <c r="B641" s="115" t="n">
        <v>139</v>
      </c>
      <c r="C641" s="97" t="s">
        <v>370</v>
      </c>
      <c r="D641" s="97" t="s">
        <v>1101</v>
      </c>
      <c r="E641" s="98" t="n">
        <v>72</v>
      </c>
      <c r="F641" s="97" t="s">
        <v>409</v>
      </c>
      <c r="G641" s="97" t="s">
        <v>391</v>
      </c>
      <c r="H641" s="99" t="n">
        <v>0.05</v>
      </c>
      <c r="I641" s="117" t="n">
        <v>513.26</v>
      </c>
      <c r="J641" s="100" t="n">
        <v>171.3775</v>
      </c>
      <c r="K641" s="100" t="n">
        <v>21.6082</v>
      </c>
      <c r="L641" s="99" t="n">
        <v>33.39</v>
      </c>
      <c r="M641" s="99" t="n">
        <v>4.21</v>
      </c>
      <c r="N641" s="99" t="n">
        <v>0.02</v>
      </c>
      <c r="O641" s="99" t="n">
        <v>0</v>
      </c>
      <c r="P641" s="102" t="s">
        <v>1118</v>
      </c>
      <c r="Q641" s="103"/>
      <c r="R641" s="108"/>
      <c r="S641" s="108"/>
      <c r="T641" s="106"/>
      <c r="U641" s="106"/>
      <c r="V641" s="106"/>
      <c r="W641" s="106"/>
      <c r="X641" s="107"/>
      <c r="Y641" s="103"/>
      <c r="Z641" s="108"/>
      <c r="AA641" s="108"/>
      <c r="AB641" s="106"/>
      <c r="AC641" s="106"/>
      <c r="AD641" s="106"/>
      <c r="AE641" s="106"/>
      <c r="AF641" s="107"/>
    </row>
    <row r="642" customFormat="false" ht="8.45" hidden="false" customHeight="true" outlineLevel="0" collapsed="false">
      <c r="A642" s="91" t="str">
        <f aca="false">VLOOKUP($C642&amp;$B642,$A$2030:$G$2565,2,0)</f>
        <v>09.004.002.002 </v>
      </c>
      <c r="B642" s="115" t="n">
        <v>140</v>
      </c>
      <c r="C642" s="97" t="s">
        <v>372</v>
      </c>
      <c r="D642" s="97" t="s">
        <v>1101</v>
      </c>
      <c r="E642" s="98" t="n">
        <v>27</v>
      </c>
      <c r="F642" s="97" t="s">
        <v>352</v>
      </c>
      <c r="G642" s="97" t="s">
        <v>347</v>
      </c>
      <c r="H642" s="99" t="n">
        <v>0.01</v>
      </c>
      <c r="I642" s="118" t="n">
        <v>102.08</v>
      </c>
      <c r="J642" s="100" t="n">
        <v>0</v>
      </c>
      <c r="K642" s="100" t="n">
        <v>0</v>
      </c>
      <c r="L642" s="99" t="n">
        <v>0</v>
      </c>
      <c r="M642" s="99" t="n">
        <v>0</v>
      </c>
      <c r="N642" s="99" t="n">
        <v>0</v>
      </c>
      <c r="O642" s="99" t="n">
        <v>0</v>
      </c>
      <c r="P642" s="102"/>
      <c r="Q642" s="103"/>
      <c r="R642" s="108"/>
      <c r="S642" s="108"/>
      <c r="T642" s="106"/>
      <c r="U642" s="106"/>
      <c r="V642" s="106"/>
      <c r="W642" s="106"/>
      <c r="X642" s="107"/>
      <c r="Y642" s="103"/>
      <c r="Z642" s="108"/>
      <c r="AA642" s="108"/>
      <c r="AB642" s="106"/>
      <c r="AC642" s="106"/>
      <c r="AD642" s="106"/>
      <c r="AE642" s="106"/>
      <c r="AF642" s="107"/>
    </row>
    <row r="643" customFormat="false" ht="8.45" hidden="false" customHeight="true" outlineLevel="0" collapsed="false">
      <c r="A643" s="91" t="str">
        <f aca="false">VLOOKUP($C643&amp;$B643,$A$2030:$G$2565,2,0)</f>
        <v>09.004.002.003 </v>
      </c>
      <c r="B643" s="115" t="n">
        <v>141</v>
      </c>
      <c r="C643" s="97" t="s">
        <v>374</v>
      </c>
      <c r="D643" s="97" t="s">
        <v>1101</v>
      </c>
      <c r="E643" s="98" t="n">
        <v>13</v>
      </c>
      <c r="F643" s="97" t="s">
        <v>434</v>
      </c>
      <c r="G643" s="97" t="s">
        <v>435</v>
      </c>
      <c r="H643" s="99" t="n">
        <v>0.01</v>
      </c>
      <c r="I643" s="100" t="n">
        <v>145.99</v>
      </c>
      <c r="J643" s="100" t="n">
        <v>0</v>
      </c>
      <c r="K643" s="100" t="n">
        <v>0</v>
      </c>
      <c r="L643" s="99" t="n">
        <v>0</v>
      </c>
      <c r="M643" s="99" t="n">
        <v>0</v>
      </c>
      <c r="N643" s="99" t="n">
        <v>0</v>
      </c>
      <c r="O643" s="99" t="n">
        <v>0</v>
      </c>
      <c r="P643" s="102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</row>
    <row r="644" customFormat="false" ht="8.45" hidden="false" customHeight="true" outlineLevel="0" collapsed="false">
      <c r="A644" s="91" t="str">
        <f aca="false">VLOOKUP($C644&amp;$B644,$A$2030:$G$2565,2,0)</f>
        <v>09.004.002.004 </v>
      </c>
      <c r="B644" s="115" t="n">
        <v>142</v>
      </c>
      <c r="C644" s="97" t="s">
        <v>376</v>
      </c>
      <c r="D644" s="97" t="s">
        <v>1101</v>
      </c>
      <c r="E644" s="98" t="n">
        <v>22</v>
      </c>
      <c r="F644" s="97" t="s">
        <v>498</v>
      </c>
      <c r="G644" s="97" t="s">
        <v>431</v>
      </c>
      <c r="H644" s="99" t="n">
        <v>0.02</v>
      </c>
      <c r="I644" s="118" t="n">
        <v>34.93</v>
      </c>
      <c r="J644" s="100" t="n">
        <v>0</v>
      </c>
      <c r="K644" s="100" t="n">
        <v>0</v>
      </c>
      <c r="L644" s="99" t="n">
        <v>0</v>
      </c>
      <c r="M644" s="99" t="n">
        <v>0</v>
      </c>
      <c r="N644" s="99" t="n">
        <v>0</v>
      </c>
      <c r="O644" s="99" t="n">
        <v>0</v>
      </c>
      <c r="P644" s="102"/>
      <c r="Q644" s="104"/>
      <c r="R644" s="108"/>
      <c r="S644" s="108"/>
      <c r="T644" s="106"/>
      <c r="U644" s="106"/>
      <c r="V644" s="106"/>
      <c r="W644" s="106"/>
      <c r="X644" s="107"/>
      <c r="Y644" s="104"/>
      <c r="Z644" s="108"/>
      <c r="AA644" s="108"/>
      <c r="AB644" s="106"/>
      <c r="AC644" s="106"/>
      <c r="AD644" s="106"/>
      <c r="AE644" s="106"/>
      <c r="AF644" s="107"/>
    </row>
    <row r="645" customFormat="false" ht="8.45" hidden="false" customHeight="true" outlineLevel="0" collapsed="false">
      <c r="A645" s="91" t="str">
        <f aca="false">VLOOKUP($C645&amp;$B645,$A$2030:$G$2565,2,0)</f>
        <v>09.004.002.005 </v>
      </c>
      <c r="B645" s="115" t="n">
        <v>143</v>
      </c>
      <c r="C645" s="97" t="s">
        <v>378</v>
      </c>
      <c r="D645" s="97" t="s">
        <v>1101</v>
      </c>
      <c r="E645" s="98" t="n">
        <v>85</v>
      </c>
      <c r="F645" s="97" t="s">
        <v>409</v>
      </c>
      <c r="G645" s="97" t="s">
        <v>347</v>
      </c>
      <c r="H645" s="99" t="n">
        <v>0.1</v>
      </c>
      <c r="I645" s="95" t="n">
        <v>796.26</v>
      </c>
      <c r="J645" s="95" t="n">
        <v>189.908</v>
      </c>
      <c r="K645" s="95" t="n">
        <v>21.5786</v>
      </c>
      <c r="L645" s="95" t="n">
        <v>23.85</v>
      </c>
      <c r="M645" s="95" t="n">
        <v>2.71</v>
      </c>
      <c r="N645" s="95" t="n">
        <v>0.02</v>
      </c>
      <c r="O645" s="95" t="n">
        <v>0</v>
      </c>
      <c r="P645" s="95" t="s">
        <v>1109</v>
      </c>
      <c r="Q645" s="103"/>
      <c r="R645" s="108"/>
      <c r="S645" s="108"/>
      <c r="T645" s="106"/>
      <c r="U645" s="106"/>
      <c r="V645" s="106"/>
      <c r="W645" s="106"/>
      <c r="X645" s="107"/>
      <c r="Y645" s="103"/>
      <c r="Z645" s="108"/>
      <c r="AA645" s="108"/>
      <c r="AB645" s="106"/>
      <c r="AC645" s="106"/>
      <c r="AD645" s="106"/>
      <c r="AE645" s="106"/>
      <c r="AF645" s="107"/>
    </row>
    <row r="646" customFormat="false" ht="8.45" hidden="false" customHeight="true" outlineLevel="0" collapsed="false">
      <c r="A646" s="91" t="str">
        <f aca="false">VLOOKUP($C646&amp;$B646,$A$2030:$G$2565,2,0)</f>
        <v>09.004.003 </v>
      </c>
      <c r="B646" s="94" t="n">
        <v>144</v>
      </c>
      <c r="C646" s="93" t="s">
        <v>380</v>
      </c>
      <c r="D646" s="93"/>
      <c r="E646" s="113" t="n">
        <v>70</v>
      </c>
      <c r="F646" s="93" t="s">
        <v>383</v>
      </c>
      <c r="G646" s="93" t="s">
        <v>344</v>
      </c>
      <c r="H646" s="95"/>
      <c r="I646" s="118"/>
      <c r="J646" s="100"/>
      <c r="K646" s="100"/>
      <c r="L646" s="99"/>
      <c r="M646" s="99"/>
      <c r="N646" s="99"/>
      <c r="O646" s="99"/>
      <c r="P646" s="102"/>
      <c r="Q646" s="103"/>
      <c r="R646" s="108"/>
      <c r="S646" s="108"/>
      <c r="T646" s="106"/>
      <c r="U646" s="106"/>
      <c r="V646" s="106"/>
      <c r="W646" s="106"/>
      <c r="X646" s="107"/>
      <c r="Y646" s="103"/>
      <c r="Z646" s="108"/>
      <c r="AA646" s="108"/>
      <c r="AB646" s="106"/>
      <c r="AC646" s="106"/>
      <c r="AD646" s="106"/>
      <c r="AE646" s="106"/>
      <c r="AF646" s="107"/>
    </row>
    <row r="647" customFormat="false" ht="8.45" hidden="false" customHeight="true" outlineLevel="0" collapsed="false">
      <c r="A647" s="91" t="str">
        <f aca="false">VLOOKUP($C647&amp;$B647,$A$2030:$G$2565,2,0)</f>
        <v>09.004.003.001 </v>
      </c>
      <c r="B647" s="115" t="n">
        <v>145</v>
      </c>
      <c r="C647" s="97" t="s">
        <v>382</v>
      </c>
      <c r="D647" s="97" t="s">
        <v>1098</v>
      </c>
      <c r="E647" s="98" t="n">
        <v>70</v>
      </c>
      <c r="F647" s="97" t="s">
        <v>383</v>
      </c>
      <c r="G647" s="97" t="s">
        <v>344</v>
      </c>
      <c r="H647" s="99" t="n">
        <v>0.04</v>
      </c>
      <c r="I647" s="118" t="n">
        <v>840.04</v>
      </c>
      <c r="J647" s="100" t="n">
        <v>0</v>
      </c>
      <c r="K647" s="100" t="n">
        <v>0</v>
      </c>
      <c r="L647" s="99" t="n">
        <v>0</v>
      </c>
      <c r="M647" s="99" t="n">
        <v>0</v>
      </c>
      <c r="N647" s="99" t="n">
        <v>0</v>
      </c>
      <c r="O647" s="99" t="n">
        <v>0</v>
      </c>
      <c r="P647" s="102"/>
      <c r="Q647" s="112"/>
      <c r="R647" s="108"/>
      <c r="S647" s="108"/>
      <c r="T647" s="106"/>
      <c r="U647" s="106"/>
      <c r="V647" s="106"/>
      <c r="W647" s="106"/>
      <c r="X647" s="107"/>
      <c r="Y647" s="112"/>
      <c r="Z647" s="108"/>
      <c r="AA647" s="108"/>
      <c r="AB647" s="106"/>
      <c r="AC647" s="106"/>
      <c r="AD647" s="106"/>
      <c r="AE647" s="106"/>
      <c r="AF647" s="107"/>
    </row>
    <row r="648" customFormat="false" ht="8.45" hidden="false" customHeight="true" outlineLevel="0" collapsed="false">
      <c r="A648" s="91" t="str">
        <f aca="false">VLOOKUP($C648&amp;$B648,$A$2030:$G$2565,2,0)</f>
        <v>09.004.003.002 </v>
      </c>
      <c r="B648" s="115" t="n">
        <v>146</v>
      </c>
      <c r="C648" s="97" t="s">
        <v>385</v>
      </c>
      <c r="D648" s="97" t="s">
        <v>1098</v>
      </c>
      <c r="E648" s="98" t="n">
        <v>53</v>
      </c>
      <c r="F648" s="97" t="s">
        <v>383</v>
      </c>
      <c r="G648" s="97" t="s">
        <v>386</v>
      </c>
      <c r="H648" s="99" t="n">
        <v>0.02</v>
      </c>
      <c r="I648" s="117" t="n">
        <v>347.84</v>
      </c>
      <c r="J648" s="100" t="n">
        <v>0</v>
      </c>
      <c r="K648" s="100" t="n">
        <v>0</v>
      </c>
      <c r="L648" s="99" t="n">
        <v>0</v>
      </c>
      <c r="M648" s="99" t="n">
        <v>0</v>
      </c>
      <c r="N648" s="99" t="n">
        <v>0</v>
      </c>
      <c r="O648" s="99" t="n">
        <v>0</v>
      </c>
      <c r="P648" s="102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</row>
    <row r="649" customFormat="false" ht="8.45" hidden="false" customHeight="true" outlineLevel="0" collapsed="false">
      <c r="A649" s="91" t="str">
        <f aca="false">VLOOKUP($C649&amp;$B649,$A$2030:$G$2565,2,0)</f>
        <v>09.004.003.003 </v>
      </c>
      <c r="B649" s="115" t="n">
        <v>147</v>
      </c>
      <c r="C649" s="97" t="s">
        <v>388</v>
      </c>
      <c r="D649" s="97" t="s">
        <v>1098</v>
      </c>
      <c r="E649" s="98" t="n">
        <v>11</v>
      </c>
      <c r="F649" s="97" t="s">
        <v>402</v>
      </c>
      <c r="G649" s="97" t="s">
        <v>344</v>
      </c>
      <c r="H649" s="99" t="n">
        <v>0</v>
      </c>
      <c r="I649" s="117" t="n">
        <v>17.88</v>
      </c>
      <c r="J649" s="100" t="n">
        <v>0</v>
      </c>
      <c r="K649" s="100" t="n">
        <v>0</v>
      </c>
      <c r="L649" s="99" t="n">
        <v>0</v>
      </c>
      <c r="M649" s="99" t="n">
        <v>0</v>
      </c>
      <c r="N649" s="99" t="n">
        <v>0</v>
      </c>
      <c r="O649" s="99" t="n">
        <v>0</v>
      </c>
      <c r="P649" s="102"/>
      <c r="Q649" s="108"/>
      <c r="R649" s="108"/>
      <c r="S649" s="108"/>
      <c r="T649" s="106"/>
      <c r="U649" s="106"/>
      <c r="V649" s="106"/>
      <c r="W649" s="106"/>
      <c r="X649" s="107"/>
      <c r="Y649" s="108"/>
      <c r="Z649" s="108"/>
      <c r="AA649" s="108"/>
      <c r="AB649" s="106"/>
      <c r="AC649" s="106"/>
      <c r="AD649" s="106"/>
      <c r="AE649" s="106"/>
      <c r="AF649" s="111"/>
    </row>
    <row r="650" customFormat="false" ht="8.45" hidden="false" customHeight="true" outlineLevel="0" collapsed="false">
      <c r="A650" s="91" t="str">
        <f aca="false">VLOOKUP($C650&amp;$B650,$A$2030:$G$2565,2,0)</f>
        <v>09.004.003.004 </v>
      </c>
      <c r="B650" s="115" t="n">
        <v>148</v>
      </c>
      <c r="C650" s="97" t="s">
        <v>390</v>
      </c>
      <c r="D650" s="97" t="s">
        <v>1098</v>
      </c>
      <c r="E650" s="98" t="n">
        <v>18</v>
      </c>
      <c r="F650" s="97" t="s">
        <v>386</v>
      </c>
      <c r="G650" s="97" t="s">
        <v>344</v>
      </c>
      <c r="H650" s="99" t="n">
        <v>0.01</v>
      </c>
      <c r="I650" s="95" t="n">
        <v>186.43</v>
      </c>
      <c r="J650" s="95" t="n">
        <v>0</v>
      </c>
      <c r="K650" s="95" t="n">
        <v>0</v>
      </c>
      <c r="L650" s="95" t="n">
        <v>0</v>
      </c>
      <c r="M650" s="95" t="n">
        <v>0</v>
      </c>
      <c r="N650" s="95" t="n">
        <v>0</v>
      </c>
      <c r="O650" s="95" t="n">
        <v>0</v>
      </c>
      <c r="P650" s="95"/>
      <c r="Q650" s="108"/>
      <c r="R650" s="108"/>
      <c r="S650" s="108"/>
      <c r="T650" s="106"/>
      <c r="U650" s="106"/>
      <c r="V650" s="106"/>
      <c r="W650" s="106"/>
      <c r="X650" s="107"/>
      <c r="Y650" s="108"/>
      <c r="Z650" s="108"/>
      <c r="AA650" s="108"/>
      <c r="AB650" s="106"/>
      <c r="AC650" s="106"/>
      <c r="AD650" s="106"/>
      <c r="AE650" s="106"/>
      <c r="AF650" s="107"/>
    </row>
    <row r="651" customFormat="false" ht="8.45" hidden="false" customHeight="true" outlineLevel="0" collapsed="false">
      <c r="A651" s="91" t="str">
        <f aca="false">VLOOKUP($C651&amp;$B651,$A$2030:$G$2565,2,0)</f>
        <v>09.005 </v>
      </c>
      <c r="B651" s="94" t="n">
        <v>149</v>
      </c>
      <c r="C651" s="93" t="s">
        <v>393</v>
      </c>
      <c r="D651" s="93"/>
      <c r="E651" s="94" t="n">
        <v>177</v>
      </c>
      <c r="F651" s="93" t="s">
        <v>394</v>
      </c>
      <c r="G651" s="93" t="s">
        <v>300</v>
      </c>
      <c r="H651" s="95"/>
      <c r="I651" s="95"/>
      <c r="J651" s="95"/>
      <c r="K651" s="95"/>
      <c r="L651" s="95"/>
      <c r="M651" s="95"/>
      <c r="N651" s="95"/>
      <c r="O651" s="95"/>
      <c r="P651" s="95"/>
      <c r="Q651" s="108"/>
      <c r="R651" s="108"/>
      <c r="S651" s="108"/>
      <c r="T651" s="106"/>
      <c r="U651" s="106"/>
      <c r="V651" s="106"/>
      <c r="W651" s="106"/>
      <c r="X651" s="107"/>
      <c r="Y651" s="108"/>
      <c r="Z651" s="108"/>
      <c r="AA651" s="108"/>
      <c r="AB651" s="106"/>
      <c r="AC651" s="106"/>
      <c r="AD651" s="106"/>
      <c r="AE651" s="106"/>
      <c r="AF651" s="107"/>
    </row>
    <row r="652" customFormat="false" ht="8.45" hidden="false" customHeight="true" outlineLevel="0" collapsed="false">
      <c r="A652" s="91" t="str">
        <f aca="false">VLOOKUP($C652&amp;$B652,$A$2030:$G$2565,2,0)</f>
        <v>09.005.001 </v>
      </c>
      <c r="B652" s="94" t="n">
        <v>150</v>
      </c>
      <c r="C652" s="93" t="s">
        <v>396</v>
      </c>
      <c r="D652" s="93"/>
      <c r="E652" s="94" t="n">
        <v>127</v>
      </c>
      <c r="F652" s="93" t="s">
        <v>292</v>
      </c>
      <c r="G652" s="93" t="s">
        <v>397</v>
      </c>
      <c r="H652" s="95"/>
      <c r="I652" s="100"/>
      <c r="J652" s="100"/>
      <c r="K652" s="100"/>
      <c r="L652" s="99"/>
      <c r="M652" s="99"/>
      <c r="N652" s="99"/>
      <c r="O652" s="99"/>
      <c r="P652" s="102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</row>
    <row r="653" customFormat="false" ht="8.45" hidden="false" customHeight="true" outlineLevel="0" collapsed="false">
      <c r="A653" s="91" t="str">
        <f aca="false">VLOOKUP($C653&amp;$B653,$A$2030:$G$2565,2,0)</f>
        <v>09.005.001.001 </v>
      </c>
      <c r="B653" s="115" t="n">
        <v>151</v>
      </c>
      <c r="C653" s="97" t="s">
        <v>399</v>
      </c>
      <c r="D653" s="97" t="s">
        <v>1098</v>
      </c>
      <c r="E653" s="98" t="n">
        <v>41</v>
      </c>
      <c r="F653" s="97" t="s">
        <v>292</v>
      </c>
      <c r="G653" s="97" t="s">
        <v>246</v>
      </c>
      <c r="H653" s="99" t="n">
        <v>0.02</v>
      </c>
      <c r="I653" s="100" t="n">
        <v>5.44</v>
      </c>
      <c r="J653" s="100" t="n">
        <v>2.72</v>
      </c>
      <c r="K653" s="100" t="n">
        <v>0</v>
      </c>
      <c r="L653" s="99" t="n">
        <v>50</v>
      </c>
      <c r="M653" s="99" t="n">
        <v>0</v>
      </c>
      <c r="N653" s="99" t="n">
        <v>0.01</v>
      </c>
      <c r="O653" s="99" t="n">
        <v>0</v>
      </c>
      <c r="P653" s="102" t="s">
        <v>1113</v>
      </c>
      <c r="Q653" s="108"/>
      <c r="R653" s="108"/>
      <c r="S653" s="108"/>
      <c r="T653" s="106"/>
      <c r="U653" s="106"/>
      <c r="V653" s="106"/>
      <c r="W653" s="106"/>
      <c r="X653" s="107"/>
      <c r="Y653" s="108"/>
      <c r="Z653" s="108"/>
      <c r="AA653" s="108"/>
      <c r="AB653" s="105"/>
      <c r="AC653" s="106"/>
      <c r="AD653" s="106"/>
      <c r="AE653" s="106"/>
      <c r="AF653" s="107"/>
    </row>
    <row r="654" customFormat="false" ht="8.45" hidden="false" customHeight="true" outlineLevel="0" collapsed="false">
      <c r="A654" s="91" t="str">
        <f aca="false">VLOOKUP($C654&amp;$B654,$A$2030:$G$2565,2,0)</f>
        <v>09.005.001.002 </v>
      </c>
      <c r="B654" s="115" t="n">
        <v>152</v>
      </c>
      <c r="C654" s="97" t="s">
        <v>401</v>
      </c>
      <c r="D654" s="97" t="s">
        <v>1098</v>
      </c>
      <c r="E654" s="98" t="n">
        <v>23</v>
      </c>
      <c r="F654" s="97" t="s">
        <v>402</v>
      </c>
      <c r="G654" s="97" t="s">
        <v>397</v>
      </c>
      <c r="H654" s="99" t="n">
        <v>0.04</v>
      </c>
      <c r="I654" s="117" t="n">
        <v>9.98</v>
      </c>
      <c r="J654" s="100" t="n">
        <v>0</v>
      </c>
      <c r="K654" s="100" t="n">
        <v>0</v>
      </c>
      <c r="L654" s="99" t="n">
        <v>0</v>
      </c>
      <c r="M654" s="99" t="n">
        <v>0</v>
      </c>
      <c r="N654" s="99" t="n">
        <v>0</v>
      </c>
      <c r="O654" s="99" t="n">
        <v>0</v>
      </c>
      <c r="P654" s="102"/>
      <c r="Q654" s="104"/>
      <c r="R654" s="108"/>
      <c r="S654" s="108"/>
      <c r="T654" s="105"/>
      <c r="U654" s="106"/>
      <c r="V654" s="106"/>
      <c r="W654" s="106"/>
      <c r="X654" s="107"/>
      <c r="Y654" s="104"/>
      <c r="Z654" s="104"/>
      <c r="AA654" s="108"/>
      <c r="AB654" s="105"/>
      <c r="AC654" s="106"/>
      <c r="AD654" s="106"/>
      <c r="AE654" s="106"/>
      <c r="AF654" s="107"/>
    </row>
    <row r="655" customFormat="false" ht="8.45" hidden="false" customHeight="true" outlineLevel="0" collapsed="false">
      <c r="A655" s="91" t="str">
        <f aca="false">VLOOKUP($C655&amp;$B655,$A$2030:$G$2565,2,0)</f>
        <v>09.005.001.003 </v>
      </c>
      <c r="B655" s="115" t="n">
        <v>153</v>
      </c>
      <c r="C655" s="97" t="s">
        <v>404</v>
      </c>
      <c r="D655" s="97" t="s">
        <v>1098</v>
      </c>
      <c r="E655" s="96" t="n">
        <v>5</v>
      </c>
      <c r="F655" s="97" t="s">
        <v>405</v>
      </c>
      <c r="G655" s="97" t="s">
        <v>406</v>
      </c>
      <c r="H655" s="99" t="n">
        <v>0.07</v>
      </c>
      <c r="I655" s="95" t="n">
        <v>11.8</v>
      </c>
      <c r="J655" s="95" t="n">
        <v>0</v>
      </c>
      <c r="K655" s="95" t="n">
        <v>0</v>
      </c>
      <c r="L655" s="95" t="n">
        <v>0</v>
      </c>
      <c r="M655" s="95" t="n">
        <v>0</v>
      </c>
      <c r="N655" s="95" t="n">
        <v>0</v>
      </c>
      <c r="O655" s="95" t="n">
        <v>0</v>
      </c>
      <c r="P655" s="95"/>
      <c r="Q655" s="108"/>
      <c r="R655" s="108"/>
      <c r="S655" s="108"/>
      <c r="T655" s="106"/>
      <c r="U655" s="106"/>
      <c r="V655" s="106"/>
      <c r="W655" s="106"/>
      <c r="X655" s="107"/>
      <c r="Y655" s="108"/>
      <c r="Z655" s="108"/>
      <c r="AA655" s="108"/>
      <c r="AB655" s="105"/>
      <c r="AC655" s="106"/>
      <c r="AD655" s="106"/>
      <c r="AE655" s="106"/>
      <c r="AF655" s="107"/>
    </row>
    <row r="656" customFormat="false" ht="8.45" hidden="false" customHeight="true" outlineLevel="0" collapsed="false">
      <c r="A656" s="91" t="str">
        <f aca="false">VLOOKUP($C656&amp;$B656,$A$2030:$G$2565,2,0)</f>
        <v>09.005.002 </v>
      </c>
      <c r="B656" s="94" t="n">
        <v>154</v>
      </c>
      <c r="C656" s="93" t="s">
        <v>408</v>
      </c>
      <c r="D656" s="93"/>
      <c r="E656" s="113" t="n">
        <v>99</v>
      </c>
      <c r="F656" s="93" t="s">
        <v>409</v>
      </c>
      <c r="G656" s="93" t="s">
        <v>406</v>
      </c>
      <c r="H656" s="95"/>
      <c r="I656" s="117"/>
      <c r="J656" s="100"/>
      <c r="K656" s="100"/>
      <c r="L656" s="99"/>
      <c r="M656" s="99"/>
      <c r="N656" s="99"/>
      <c r="O656" s="99"/>
      <c r="P656" s="102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</row>
    <row r="657" customFormat="false" ht="8.45" hidden="false" customHeight="true" outlineLevel="0" collapsed="false">
      <c r="A657" s="91" t="str">
        <f aca="false">VLOOKUP($C657&amp;$B657,$A$2030:$G$2565,2,0)</f>
        <v>09.005.002.001 </v>
      </c>
      <c r="B657" s="115" t="n">
        <v>155</v>
      </c>
      <c r="C657" s="97" t="s">
        <v>411</v>
      </c>
      <c r="D657" s="97" t="s">
        <v>1101</v>
      </c>
      <c r="E657" s="96" t="n">
        <v>5</v>
      </c>
      <c r="F657" s="97" t="s">
        <v>405</v>
      </c>
      <c r="G657" s="97" t="s">
        <v>406</v>
      </c>
      <c r="H657" s="99" t="n">
        <v>0.02</v>
      </c>
      <c r="I657" s="118" t="n">
        <v>31.66</v>
      </c>
      <c r="J657" s="100" t="n">
        <v>0</v>
      </c>
      <c r="K657" s="100" t="n">
        <v>0</v>
      </c>
      <c r="L657" s="99" t="n">
        <v>0</v>
      </c>
      <c r="M657" s="99" t="n">
        <v>0</v>
      </c>
      <c r="N657" s="99" t="n">
        <v>0</v>
      </c>
      <c r="O657" s="99" t="n">
        <v>0</v>
      </c>
      <c r="P657" s="102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</row>
    <row r="658" customFormat="false" ht="8.45" hidden="false" customHeight="true" outlineLevel="0" collapsed="false">
      <c r="A658" s="91" t="str">
        <f aca="false">VLOOKUP($C658&amp;$B658,$A$2030:$G$2565,2,0)</f>
        <v>09.005.002.002 </v>
      </c>
      <c r="B658" s="115" t="n">
        <v>156</v>
      </c>
      <c r="C658" s="97" t="s">
        <v>413</v>
      </c>
      <c r="D658" s="97" t="s">
        <v>1098</v>
      </c>
      <c r="E658" s="98" t="n">
        <v>56</v>
      </c>
      <c r="F658" s="97" t="s">
        <v>409</v>
      </c>
      <c r="G658" s="97" t="s">
        <v>414</v>
      </c>
      <c r="H658" s="99" t="n">
        <v>0.07</v>
      </c>
      <c r="I658" s="118" t="n">
        <v>141.1</v>
      </c>
      <c r="J658" s="100" t="n">
        <v>0</v>
      </c>
      <c r="K658" s="100" t="n">
        <v>5.9544</v>
      </c>
      <c r="L658" s="99" t="n">
        <v>0</v>
      </c>
      <c r="M658" s="99" t="n">
        <v>4.22</v>
      </c>
      <c r="N658" s="99" t="n">
        <v>0</v>
      </c>
      <c r="O658" s="99" t="n">
        <v>0</v>
      </c>
      <c r="P658" s="102" t="n">
        <v>-3</v>
      </c>
      <c r="Q658" s="103"/>
      <c r="R658" s="108"/>
      <c r="S658" s="108"/>
      <c r="T658" s="106"/>
      <c r="U658" s="106"/>
      <c r="V658" s="106"/>
      <c r="W658" s="106"/>
      <c r="X658" s="107"/>
      <c r="Y658" s="103"/>
      <c r="Z658" s="108"/>
      <c r="AA658" s="108"/>
      <c r="AB658" s="106"/>
      <c r="AC658" s="106"/>
      <c r="AD658" s="106"/>
      <c r="AE658" s="106"/>
      <c r="AF658" s="107"/>
    </row>
    <row r="659" customFormat="false" ht="8.45" hidden="false" customHeight="true" outlineLevel="0" collapsed="false">
      <c r="A659" s="91" t="str">
        <f aca="false">VLOOKUP($C659&amp;$B659,$A$2030:$G$2565,2,0)</f>
        <v>09.005.002.003 </v>
      </c>
      <c r="B659" s="115" t="n">
        <v>157</v>
      </c>
      <c r="C659" s="97" t="s">
        <v>416</v>
      </c>
      <c r="D659" s="97" t="s">
        <v>1101</v>
      </c>
      <c r="E659" s="98" t="n">
        <v>56</v>
      </c>
      <c r="F659" s="97" t="s">
        <v>409</v>
      </c>
      <c r="G659" s="97" t="s">
        <v>414</v>
      </c>
      <c r="H659" s="99" t="n">
        <v>0.02</v>
      </c>
      <c r="I659" s="95" t="n">
        <v>172.76</v>
      </c>
      <c r="J659" s="95" t="n">
        <v>0</v>
      </c>
      <c r="K659" s="95" t="n">
        <v>5.9429</v>
      </c>
      <c r="L659" s="95" t="n">
        <v>0</v>
      </c>
      <c r="M659" s="95" t="n">
        <v>3.44</v>
      </c>
      <c r="N659" s="95" t="n">
        <v>0</v>
      </c>
      <c r="O659" s="95" t="n">
        <v>0</v>
      </c>
      <c r="P659" s="95" t="n">
        <v>-2</v>
      </c>
      <c r="Q659" s="108"/>
      <c r="R659" s="108"/>
      <c r="S659" s="108"/>
      <c r="T659" s="106"/>
      <c r="U659" s="106"/>
      <c r="V659" s="106"/>
      <c r="W659" s="106"/>
      <c r="X659" s="107"/>
      <c r="Y659" s="108"/>
      <c r="Z659" s="108"/>
      <c r="AA659" s="108"/>
      <c r="AB659" s="106"/>
      <c r="AC659" s="106"/>
      <c r="AD659" s="106"/>
      <c r="AE659" s="106"/>
      <c r="AF659" s="107"/>
    </row>
    <row r="660" customFormat="false" ht="8.45" hidden="false" customHeight="true" outlineLevel="0" collapsed="false">
      <c r="A660" s="91" t="str">
        <f aca="false">VLOOKUP($C660&amp;$B660,$A$2030:$G$2565,2,0)</f>
        <v>09.005.003 </v>
      </c>
      <c r="B660" s="94" t="n">
        <v>158</v>
      </c>
      <c r="C660" s="93" t="s">
        <v>418</v>
      </c>
      <c r="D660" s="93"/>
      <c r="E660" s="92" t="n">
        <v>5</v>
      </c>
      <c r="F660" s="93" t="s">
        <v>405</v>
      </c>
      <c r="G660" s="93" t="s">
        <v>406</v>
      </c>
      <c r="H660" s="95"/>
      <c r="I660" s="117"/>
      <c r="J660" s="100"/>
      <c r="K660" s="100"/>
      <c r="L660" s="99"/>
      <c r="M660" s="99"/>
      <c r="N660" s="99"/>
      <c r="O660" s="99"/>
      <c r="P660" s="102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</row>
    <row r="661" customFormat="false" ht="8.45" hidden="false" customHeight="true" outlineLevel="0" collapsed="false">
      <c r="A661" s="91" t="str">
        <f aca="false">VLOOKUP($C661&amp;$B661,$A$2030:$G$2565,2,0)</f>
        <v>09.005.003.001 </v>
      </c>
      <c r="B661" s="115" t="n">
        <v>159</v>
      </c>
      <c r="C661" s="97" t="s">
        <v>420</v>
      </c>
      <c r="D661" s="97" t="s">
        <v>1098</v>
      </c>
      <c r="E661" s="96" t="n">
        <v>5</v>
      </c>
      <c r="F661" s="97" t="s">
        <v>405</v>
      </c>
      <c r="G661" s="97" t="s">
        <v>406</v>
      </c>
      <c r="H661" s="99" t="n">
        <v>0</v>
      </c>
      <c r="I661" s="95" t="n">
        <v>15.42</v>
      </c>
      <c r="J661" s="95" t="n">
        <v>0</v>
      </c>
      <c r="K661" s="95" t="n">
        <v>0</v>
      </c>
      <c r="L661" s="95" t="n">
        <v>0</v>
      </c>
      <c r="M661" s="95" t="n">
        <v>0</v>
      </c>
      <c r="N661" s="95" t="n">
        <v>0</v>
      </c>
      <c r="O661" s="95" t="n">
        <v>0</v>
      </c>
      <c r="P661" s="95"/>
      <c r="Q661" s="108"/>
      <c r="R661" s="108"/>
      <c r="S661" s="108"/>
      <c r="T661" s="106"/>
      <c r="U661" s="106"/>
      <c r="V661" s="106"/>
      <c r="W661" s="106"/>
      <c r="X661" s="107"/>
      <c r="Y661" s="108"/>
      <c r="Z661" s="108"/>
      <c r="AA661" s="108"/>
      <c r="AB661" s="106"/>
      <c r="AC661" s="106"/>
      <c r="AD661" s="106"/>
      <c r="AE661" s="106"/>
      <c r="AF661" s="107"/>
    </row>
    <row r="662" customFormat="false" ht="8.45" hidden="false" customHeight="true" outlineLevel="0" collapsed="false">
      <c r="A662" s="91" t="str">
        <f aca="false">VLOOKUP($C662&amp;$B662,$A$2030:$G$2565,2,0)</f>
        <v>09.005.004 </v>
      </c>
      <c r="B662" s="94" t="n">
        <v>160</v>
      </c>
      <c r="C662" s="93" t="s">
        <v>422</v>
      </c>
      <c r="D662" s="93"/>
      <c r="E662" s="94" t="n">
        <v>177</v>
      </c>
      <c r="F662" s="93" t="s">
        <v>394</v>
      </c>
      <c r="G662" s="93" t="s">
        <v>300</v>
      </c>
      <c r="H662" s="95"/>
      <c r="I662" s="118"/>
      <c r="J662" s="100"/>
      <c r="K662" s="100"/>
      <c r="L662" s="99"/>
      <c r="M662" s="99"/>
      <c r="N662" s="99"/>
      <c r="O662" s="99"/>
      <c r="P662" s="102"/>
      <c r="Q662" s="104"/>
      <c r="R662" s="108"/>
      <c r="S662" s="108"/>
      <c r="T662" s="106"/>
      <c r="U662" s="106"/>
      <c r="V662" s="106"/>
      <c r="W662" s="106"/>
      <c r="X662" s="107"/>
      <c r="Y662" s="104"/>
      <c r="Z662" s="108"/>
      <c r="AA662" s="108"/>
      <c r="AB662" s="106"/>
      <c r="AC662" s="106"/>
      <c r="AD662" s="106"/>
      <c r="AE662" s="106"/>
      <c r="AF662" s="107"/>
    </row>
    <row r="663" customFormat="false" ht="8.45" hidden="false" customHeight="true" outlineLevel="0" collapsed="false">
      <c r="A663" s="91" t="str">
        <f aca="false">VLOOKUP($C663&amp;$B663,$A$2030:$G$2565,2,0)</f>
        <v>09.005.004.001 </v>
      </c>
      <c r="B663" s="115" t="n">
        <v>161</v>
      </c>
      <c r="C663" s="97" t="s">
        <v>424</v>
      </c>
      <c r="D663" s="97" t="s">
        <v>1101</v>
      </c>
      <c r="E663" s="98" t="n">
        <v>85</v>
      </c>
      <c r="F663" s="97" t="s">
        <v>425</v>
      </c>
      <c r="G663" s="97" t="s">
        <v>344</v>
      </c>
      <c r="H663" s="99" t="n">
        <v>0.12</v>
      </c>
      <c r="I663" s="118" t="n">
        <v>165.55</v>
      </c>
      <c r="J663" s="100" t="n">
        <v>0</v>
      </c>
      <c r="K663" s="100" t="n">
        <v>0.596</v>
      </c>
      <c r="L663" s="99" t="n">
        <v>0</v>
      </c>
      <c r="M663" s="99" t="n">
        <v>0.36</v>
      </c>
      <c r="N663" s="99" t="n">
        <v>0</v>
      </c>
      <c r="O663" s="99" t="n">
        <v>0</v>
      </c>
      <c r="P663" s="102" t="n">
        <v>-1</v>
      </c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</row>
    <row r="664" customFormat="false" ht="8.45" hidden="false" customHeight="true" outlineLevel="0" collapsed="false">
      <c r="A664" s="91" t="str">
        <f aca="false">VLOOKUP($C664&amp;$B664,$A$2030:$G$2565,2,0)</f>
        <v>09.005.004.002 </v>
      </c>
      <c r="B664" s="115" t="n">
        <v>162</v>
      </c>
      <c r="C664" s="97" t="s">
        <v>427</v>
      </c>
      <c r="D664" s="97" t="s">
        <v>1101</v>
      </c>
      <c r="E664" s="98" t="n">
        <v>24</v>
      </c>
      <c r="F664" s="97" t="s">
        <v>428</v>
      </c>
      <c r="G664" s="97" t="s">
        <v>300</v>
      </c>
      <c r="H664" s="99" t="n">
        <v>0.09</v>
      </c>
      <c r="I664" s="118" t="n">
        <v>147.6</v>
      </c>
      <c r="J664" s="100" t="n">
        <v>0</v>
      </c>
      <c r="K664" s="100" t="n">
        <v>0</v>
      </c>
      <c r="L664" s="99" t="n">
        <v>0</v>
      </c>
      <c r="M664" s="99" t="n">
        <v>0</v>
      </c>
      <c r="N664" s="99" t="n">
        <v>0</v>
      </c>
      <c r="O664" s="99" t="n">
        <v>0</v>
      </c>
      <c r="P664" s="102"/>
      <c r="Q664" s="103"/>
      <c r="R664" s="108"/>
      <c r="S664" s="108"/>
      <c r="T664" s="106"/>
      <c r="U664" s="106"/>
      <c r="V664" s="106"/>
      <c r="W664" s="106"/>
      <c r="X664" s="107"/>
      <c r="Y664" s="103"/>
      <c r="Z664" s="108"/>
      <c r="AA664" s="108"/>
      <c r="AB664" s="106"/>
      <c r="AC664" s="106"/>
      <c r="AD664" s="106"/>
      <c r="AE664" s="106"/>
      <c r="AF664" s="107"/>
    </row>
    <row r="665" customFormat="false" ht="8.45" hidden="false" customHeight="true" outlineLevel="0" collapsed="false">
      <c r="A665" s="91" t="str">
        <f aca="false">VLOOKUP($C665&amp;$B665,$A$2030:$G$2565,2,0)</f>
        <v>09.005.004.003 </v>
      </c>
      <c r="B665" s="115" t="n">
        <v>163</v>
      </c>
      <c r="C665" s="97" t="s">
        <v>430</v>
      </c>
      <c r="D665" s="97" t="s">
        <v>1101</v>
      </c>
      <c r="E665" s="115" t="n">
        <v>121</v>
      </c>
      <c r="F665" s="97" t="s">
        <v>394</v>
      </c>
      <c r="G665" s="97" t="s">
        <v>431</v>
      </c>
      <c r="H665" s="99" t="n">
        <v>0.29</v>
      </c>
      <c r="I665" s="118" t="n">
        <v>454.59</v>
      </c>
      <c r="J665" s="100" t="n">
        <v>184.7908</v>
      </c>
      <c r="K665" s="100" t="n">
        <v>139.1045</v>
      </c>
      <c r="L665" s="99" t="n">
        <v>40.65</v>
      </c>
      <c r="M665" s="99" t="n">
        <v>30.6</v>
      </c>
      <c r="N665" s="99" t="n">
        <v>0.12</v>
      </c>
      <c r="O665" s="99" t="n">
        <v>0.09</v>
      </c>
      <c r="P665" s="102" t="s">
        <v>1114</v>
      </c>
      <c r="Q665" s="108"/>
      <c r="R665" s="108"/>
      <c r="S665" s="108"/>
      <c r="T665" s="106"/>
      <c r="U665" s="106"/>
      <c r="V665" s="106"/>
      <c r="W665" s="106"/>
      <c r="X665" s="107"/>
      <c r="Y665" s="108"/>
      <c r="Z665" s="108"/>
      <c r="AA665" s="108"/>
      <c r="AB665" s="106"/>
      <c r="AC665" s="106"/>
      <c r="AD665" s="106"/>
      <c r="AE665" s="106"/>
      <c r="AF665" s="107"/>
    </row>
    <row r="666" customFormat="false" ht="8.45" hidden="false" customHeight="true" outlineLevel="0" collapsed="false">
      <c r="A666" s="91" t="str">
        <f aca="false">VLOOKUP($C666&amp;$B666,$A$2030:$G$2565,2,0)</f>
        <v>09.005.004.004 </v>
      </c>
      <c r="B666" s="115" t="n">
        <v>164</v>
      </c>
      <c r="C666" s="97" t="s">
        <v>433</v>
      </c>
      <c r="D666" s="97" t="s">
        <v>1101</v>
      </c>
      <c r="E666" s="98" t="n">
        <v>13</v>
      </c>
      <c r="F666" s="97" t="s">
        <v>434</v>
      </c>
      <c r="G666" s="97" t="s">
        <v>435</v>
      </c>
      <c r="H666" s="99" t="n">
        <v>0.15</v>
      </c>
      <c r="I666" s="100" t="n">
        <v>183.97</v>
      </c>
      <c r="J666" s="100" t="n">
        <v>0</v>
      </c>
      <c r="K666" s="100" t="n">
        <v>0</v>
      </c>
      <c r="L666" s="99" t="n">
        <v>0</v>
      </c>
      <c r="M666" s="99" t="n">
        <v>0</v>
      </c>
      <c r="N666" s="99" t="n">
        <v>0</v>
      </c>
      <c r="O666" s="99" t="n">
        <v>0</v>
      </c>
      <c r="P666" s="102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</row>
    <row r="667" customFormat="false" ht="8.45" hidden="false" customHeight="true" outlineLevel="0" collapsed="false">
      <c r="A667" s="91" t="str">
        <f aca="false">VLOOKUP($C667&amp;$B667,$A$2030:$G$2565,2,0)</f>
        <v>09.005.004.005 </v>
      </c>
      <c r="B667" s="115" t="n">
        <v>165</v>
      </c>
      <c r="C667" s="97" t="s">
        <v>437</v>
      </c>
      <c r="D667" s="97" t="s">
        <v>1101</v>
      </c>
      <c r="E667" s="98" t="n">
        <v>23</v>
      </c>
      <c r="F667" s="97" t="s">
        <v>402</v>
      </c>
      <c r="G667" s="97" t="s">
        <v>397</v>
      </c>
      <c r="H667" s="99" t="n">
        <v>0</v>
      </c>
      <c r="I667" s="95" t="n">
        <v>2.8</v>
      </c>
      <c r="J667" s="95" t="n">
        <v>0</v>
      </c>
      <c r="K667" s="95" t="n">
        <v>0</v>
      </c>
      <c r="L667" s="95" t="n">
        <v>0</v>
      </c>
      <c r="M667" s="95" t="n">
        <v>0</v>
      </c>
      <c r="N667" s="95" t="n">
        <v>0</v>
      </c>
      <c r="O667" s="95" t="n">
        <v>0</v>
      </c>
      <c r="P667" s="95"/>
      <c r="Q667" s="103"/>
      <c r="R667" s="108"/>
      <c r="S667" s="108"/>
      <c r="T667" s="106"/>
      <c r="U667" s="106"/>
      <c r="V667" s="106"/>
      <c r="W667" s="106"/>
      <c r="X667" s="107"/>
      <c r="Y667" s="103"/>
      <c r="Z667" s="108"/>
      <c r="AA667" s="108"/>
      <c r="AB667" s="106"/>
      <c r="AC667" s="106"/>
      <c r="AD667" s="106"/>
      <c r="AE667" s="106"/>
      <c r="AF667" s="107"/>
    </row>
    <row r="668" customFormat="false" ht="8.45" hidden="false" customHeight="true" outlineLevel="0" collapsed="false">
      <c r="A668" s="91" t="str">
        <f aca="false">VLOOKUP($C668&amp;$B668,$A$2030:$G$2565,2,0)</f>
        <v>09.006 </v>
      </c>
      <c r="B668" s="94" t="n">
        <v>166</v>
      </c>
      <c r="C668" s="93" t="s">
        <v>439</v>
      </c>
      <c r="D668" s="93"/>
      <c r="E668" s="113" t="n">
        <v>40</v>
      </c>
      <c r="F668" s="93" t="s">
        <v>271</v>
      </c>
      <c r="G668" s="93" t="s">
        <v>440</v>
      </c>
      <c r="H668" s="95"/>
      <c r="I668" s="118"/>
      <c r="J668" s="100"/>
      <c r="K668" s="100"/>
      <c r="L668" s="99"/>
      <c r="M668" s="99"/>
      <c r="N668" s="99"/>
      <c r="O668" s="99"/>
      <c r="P668" s="102"/>
      <c r="Q668" s="103"/>
      <c r="R668" s="108"/>
      <c r="S668" s="108"/>
      <c r="T668" s="106"/>
      <c r="U668" s="106"/>
      <c r="V668" s="106"/>
      <c r="W668" s="106"/>
      <c r="X668" s="107"/>
      <c r="Y668" s="103"/>
      <c r="Z668" s="108"/>
      <c r="AA668" s="108"/>
      <c r="AB668" s="106"/>
      <c r="AC668" s="106"/>
      <c r="AD668" s="106"/>
      <c r="AE668" s="106"/>
      <c r="AF668" s="107"/>
    </row>
    <row r="669" customFormat="false" ht="8.45" hidden="false" customHeight="true" outlineLevel="0" collapsed="false">
      <c r="A669" s="91" t="str">
        <f aca="false">VLOOKUP($C669&amp;$B669,$A$2030:$G$2565,2,0)</f>
        <v>09.006.000.001 </v>
      </c>
      <c r="B669" s="115" t="n">
        <v>167</v>
      </c>
      <c r="C669" s="97" t="s">
        <v>442</v>
      </c>
      <c r="D669" s="97" t="s">
        <v>1098</v>
      </c>
      <c r="E669" s="98" t="n">
        <v>40</v>
      </c>
      <c r="F669" s="97" t="s">
        <v>271</v>
      </c>
      <c r="G669" s="97" t="s">
        <v>440</v>
      </c>
      <c r="H669" s="99" t="n">
        <v>0.5</v>
      </c>
      <c r="I669" s="117" t="n">
        <v>772.98</v>
      </c>
      <c r="J669" s="100" t="n">
        <v>0</v>
      </c>
      <c r="K669" s="100" t="n">
        <v>0</v>
      </c>
      <c r="L669" s="99" t="n">
        <v>0</v>
      </c>
      <c r="M669" s="99" t="n">
        <v>0</v>
      </c>
      <c r="N669" s="99" t="n">
        <v>0</v>
      </c>
      <c r="O669" s="99" t="n">
        <v>0</v>
      </c>
      <c r="P669" s="102"/>
      <c r="Q669" s="103"/>
      <c r="R669" s="108"/>
      <c r="S669" s="108"/>
      <c r="T669" s="106"/>
      <c r="U669" s="106"/>
      <c r="V669" s="106"/>
      <c r="W669" s="106"/>
      <c r="X669" s="107"/>
      <c r="Y669" s="103"/>
      <c r="Z669" s="108"/>
      <c r="AA669" s="108"/>
      <c r="AB669" s="106"/>
      <c r="AC669" s="106"/>
      <c r="AD669" s="106"/>
      <c r="AE669" s="106"/>
      <c r="AF669" s="107"/>
    </row>
    <row r="670" customFormat="false" ht="8.45" hidden="false" customHeight="true" outlineLevel="0" collapsed="false">
      <c r="A670" s="91" t="str">
        <f aca="false">VLOOKUP($C670&amp;$B670,$A$2030:$G$2565,2,0)</f>
        <v>09.006.000.002 </v>
      </c>
      <c r="B670" s="115" t="n">
        <v>168</v>
      </c>
      <c r="C670" s="97" t="s">
        <v>444</v>
      </c>
      <c r="D670" s="97" t="s">
        <v>1098</v>
      </c>
      <c r="E670" s="98" t="n">
        <v>40</v>
      </c>
      <c r="F670" s="97" t="s">
        <v>271</v>
      </c>
      <c r="G670" s="97" t="s">
        <v>440</v>
      </c>
      <c r="H670" s="99" t="n">
        <v>0.08</v>
      </c>
      <c r="I670" s="95" t="n">
        <v>772.98</v>
      </c>
      <c r="J670" s="95" t="n">
        <v>0</v>
      </c>
      <c r="K670" s="95" t="n">
        <v>0</v>
      </c>
      <c r="L670" s="95" t="n">
        <v>0</v>
      </c>
      <c r="M670" s="95" t="n">
        <v>0</v>
      </c>
      <c r="N670" s="95" t="n">
        <v>0</v>
      </c>
      <c r="O670" s="95" t="n">
        <v>0</v>
      </c>
      <c r="P670" s="95"/>
      <c r="Q670" s="104"/>
      <c r="R670" s="108"/>
      <c r="S670" s="108"/>
      <c r="T670" s="106"/>
      <c r="U670" s="106"/>
      <c r="V670" s="106"/>
      <c r="W670" s="106"/>
      <c r="X670" s="107"/>
      <c r="Y670" s="104"/>
      <c r="Z670" s="108"/>
      <c r="AA670" s="108"/>
      <c r="AB670" s="106"/>
      <c r="AC670" s="106"/>
      <c r="AD670" s="106"/>
      <c r="AE670" s="106"/>
      <c r="AF670" s="107"/>
    </row>
    <row r="671" customFormat="false" ht="8.45" hidden="false" customHeight="true" outlineLevel="0" collapsed="false">
      <c r="A671" s="91" t="str">
        <f aca="false">VLOOKUP($C671&amp;$B671,$A$2030:$G$2565,2,0)</f>
        <v>09.006.000.003 </v>
      </c>
      <c r="B671" s="115" t="n">
        <v>169</v>
      </c>
      <c r="C671" s="97" t="s">
        <v>446</v>
      </c>
      <c r="D671" s="97" t="s">
        <v>1098</v>
      </c>
      <c r="E671" s="98" t="n">
        <v>23</v>
      </c>
      <c r="F671" s="97" t="s">
        <v>402</v>
      </c>
      <c r="G671" s="97" t="s">
        <v>397</v>
      </c>
      <c r="H671" s="99" t="n">
        <v>0.1</v>
      </c>
      <c r="I671" s="117" t="n">
        <v>22.26</v>
      </c>
      <c r="J671" s="100" t="n">
        <v>0</v>
      </c>
      <c r="K671" s="100" t="n">
        <v>0</v>
      </c>
      <c r="L671" s="99" t="n">
        <v>0</v>
      </c>
      <c r="M671" s="99" t="n">
        <v>0</v>
      </c>
      <c r="N671" s="99" t="n">
        <v>0</v>
      </c>
      <c r="O671" s="99" t="n">
        <v>0</v>
      </c>
      <c r="P671" s="102"/>
      <c r="Q671" s="104"/>
      <c r="R671" s="108"/>
      <c r="S671" s="108"/>
      <c r="T671" s="106"/>
      <c r="U671" s="106"/>
      <c r="V671" s="106"/>
      <c r="W671" s="106"/>
      <c r="X671" s="107"/>
      <c r="Y671" s="104"/>
      <c r="Z671" s="108"/>
      <c r="AA671" s="108"/>
      <c r="AB671" s="106"/>
      <c r="AC671" s="106"/>
      <c r="AD671" s="106"/>
      <c r="AE671" s="106"/>
      <c r="AF671" s="107"/>
    </row>
    <row r="672" customFormat="false" ht="8.45" hidden="false" customHeight="true" outlineLevel="0" collapsed="false">
      <c r="A672" s="91" t="str">
        <f aca="false">VLOOKUP($C672&amp;$B672,$A$2030:$G$2565,2,0)</f>
        <v>09.007 </v>
      </c>
      <c r="B672" s="94" t="n">
        <v>170</v>
      </c>
      <c r="C672" s="93" t="s">
        <v>448</v>
      </c>
      <c r="D672" s="93"/>
      <c r="E672" s="113" t="n">
        <v>79</v>
      </c>
      <c r="F672" s="93" t="s">
        <v>1119</v>
      </c>
      <c r="G672" s="93" t="s">
        <v>761</v>
      </c>
      <c r="H672" s="95"/>
      <c r="I672" s="117"/>
      <c r="J672" s="100"/>
      <c r="K672" s="100"/>
      <c r="L672" s="99"/>
      <c r="M672" s="99"/>
      <c r="N672" s="99"/>
      <c r="O672" s="99"/>
      <c r="P672" s="102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</row>
    <row r="673" customFormat="false" ht="8.45" hidden="false" customHeight="true" outlineLevel="0" collapsed="false">
      <c r="A673" s="91" t="str">
        <f aca="false">VLOOKUP($C673&amp;$B673,$A$2030:$G$2565,2,0)</f>
        <v>09.007.000.001 </v>
      </c>
      <c r="B673" s="115" t="n">
        <v>171</v>
      </c>
      <c r="C673" s="97" t="s">
        <v>450</v>
      </c>
      <c r="D673" s="97" t="s">
        <v>1098</v>
      </c>
      <c r="E673" s="98" t="n">
        <v>19</v>
      </c>
      <c r="F673" s="97" t="s">
        <v>1119</v>
      </c>
      <c r="G673" s="97" t="s">
        <v>277</v>
      </c>
      <c r="H673" s="99" t="n">
        <v>0.02</v>
      </c>
      <c r="I673" s="117" t="n">
        <v>20.27</v>
      </c>
      <c r="J673" s="100" t="n">
        <v>0</v>
      </c>
      <c r="K673" s="100" t="n">
        <v>0</v>
      </c>
      <c r="L673" s="99" t="n">
        <v>0</v>
      </c>
      <c r="M673" s="99" t="n">
        <v>0</v>
      </c>
      <c r="N673" s="99" t="n">
        <v>0</v>
      </c>
      <c r="O673" s="99" t="n">
        <v>0</v>
      </c>
      <c r="P673" s="102"/>
      <c r="Q673" s="103"/>
      <c r="R673" s="108"/>
      <c r="S673" s="108"/>
      <c r="T673" s="106"/>
      <c r="U673" s="106"/>
      <c r="V673" s="106"/>
      <c r="W673" s="106"/>
      <c r="X673" s="107"/>
      <c r="Y673" s="103"/>
      <c r="Z673" s="108"/>
      <c r="AA673" s="108"/>
      <c r="AB673" s="106"/>
      <c r="AC673" s="106"/>
      <c r="AD673" s="106"/>
      <c r="AE673" s="106"/>
      <c r="AF673" s="107"/>
    </row>
    <row r="674" customFormat="false" ht="8.45" hidden="false" customHeight="true" outlineLevel="0" collapsed="false">
      <c r="A674" s="91" t="str">
        <f aca="false">VLOOKUP($C674&amp;$B674,$A$2030:$G$2565,2,0)</f>
        <v>09.007.000.002 </v>
      </c>
      <c r="B674" s="115" t="n">
        <v>172</v>
      </c>
      <c r="C674" s="97" t="s">
        <v>452</v>
      </c>
      <c r="D674" s="97" t="s">
        <v>1098</v>
      </c>
      <c r="E674" s="98" t="n">
        <v>19</v>
      </c>
      <c r="F674" s="97" t="s">
        <v>1119</v>
      </c>
      <c r="G674" s="97" t="s">
        <v>277</v>
      </c>
      <c r="H674" s="99" t="n">
        <v>0.01</v>
      </c>
      <c r="I674" s="100" t="n">
        <v>20.27</v>
      </c>
      <c r="J674" s="100" t="n">
        <v>0</v>
      </c>
      <c r="K674" s="100" t="n">
        <v>0</v>
      </c>
      <c r="L674" s="99" t="n">
        <v>0</v>
      </c>
      <c r="M674" s="99" t="n">
        <v>0</v>
      </c>
      <c r="N674" s="99" t="n">
        <v>0</v>
      </c>
      <c r="O674" s="99" t="n">
        <v>0</v>
      </c>
      <c r="P674" s="102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</row>
    <row r="675" customFormat="false" ht="8.45" hidden="false" customHeight="true" outlineLevel="0" collapsed="false">
      <c r="A675" s="91" t="str">
        <f aca="false">VLOOKUP($C675&amp;$B675,$A$2030:$G$2565,2,0)</f>
        <v>09.007.000.003 </v>
      </c>
      <c r="B675" s="115" t="n">
        <v>173</v>
      </c>
      <c r="C675" s="97" t="s">
        <v>454</v>
      </c>
      <c r="D675" s="97" t="s">
        <v>1098</v>
      </c>
      <c r="E675" s="98" t="n">
        <v>23</v>
      </c>
      <c r="F675" s="97" t="s">
        <v>402</v>
      </c>
      <c r="G675" s="97" t="s">
        <v>397</v>
      </c>
      <c r="H675" s="99" t="n">
        <v>0.04</v>
      </c>
      <c r="I675" s="100" t="n">
        <v>29.88</v>
      </c>
      <c r="J675" s="100" t="n">
        <v>0</v>
      </c>
      <c r="K675" s="100" t="n">
        <v>0</v>
      </c>
      <c r="L675" s="99" t="n">
        <v>0</v>
      </c>
      <c r="M675" s="99" t="n">
        <v>0</v>
      </c>
      <c r="N675" s="99" t="n">
        <v>0</v>
      </c>
      <c r="O675" s="99" t="n">
        <v>0</v>
      </c>
      <c r="P675" s="102"/>
      <c r="Q675" s="104"/>
      <c r="R675" s="108"/>
      <c r="S675" s="108"/>
      <c r="T675" s="106"/>
      <c r="U675" s="106"/>
      <c r="V675" s="106"/>
      <c r="W675" s="106"/>
      <c r="X675" s="107"/>
      <c r="Y675" s="104"/>
      <c r="Z675" s="108"/>
      <c r="AA675" s="108"/>
      <c r="AB675" s="106"/>
      <c r="AC675" s="106"/>
      <c r="AD675" s="106"/>
      <c r="AE675" s="106"/>
      <c r="AF675" s="107"/>
    </row>
    <row r="676" customFormat="false" ht="8.45" hidden="false" customHeight="true" outlineLevel="0" collapsed="false">
      <c r="A676" s="91" t="str">
        <f aca="false">VLOOKUP($C676&amp;$B676,$A$2030:$G$2565,2,0)</f>
        <v>09.007.000.004 </v>
      </c>
      <c r="B676" s="115" t="n">
        <v>174</v>
      </c>
      <c r="C676" s="97" t="s">
        <v>456</v>
      </c>
      <c r="D676" s="97" t="s">
        <v>1101</v>
      </c>
      <c r="E676" s="98" t="n">
        <v>23</v>
      </c>
      <c r="F676" s="97" t="s">
        <v>402</v>
      </c>
      <c r="G676" s="97" t="s">
        <v>397</v>
      </c>
      <c r="H676" s="99" t="n">
        <v>0</v>
      </c>
      <c r="I676" s="95" t="n">
        <v>4.78</v>
      </c>
      <c r="J676" s="95" t="n">
        <v>0</v>
      </c>
      <c r="K676" s="95" t="n">
        <v>0</v>
      </c>
      <c r="L676" s="95" t="n">
        <v>0</v>
      </c>
      <c r="M676" s="95" t="n">
        <v>0</v>
      </c>
      <c r="N676" s="95" t="n">
        <v>0</v>
      </c>
      <c r="O676" s="95" t="n">
        <v>0</v>
      </c>
      <c r="P676" s="95"/>
      <c r="Q676" s="104"/>
      <c r="R676" s="108"/>
      <c r="S676" s="108"/>
      <c r="T676" s="106"/>
      <c r="U676" s="106"/>
      <c r="V676" s="106"/>
      <c r="W676" s="106"/>
      <c r="X676" s="107"/>
      <c r="Y676" s="104"/>
      <c r="Z676" s="108"/>
      <c r="AA676" s="108"/>
      <c r="AB676" s="106"/>
      <c r="AC676" s="106"/>
      <c r="AD676" s="106"/>
      <c r="AE676" s="106"/>
      <c r="AF676" s="107"/>
    </row>
    <row r="677" customFormat="false" ht="8.45" hidden="false" customHeight="true" outlineLevel="0" collapsed="false">
      <c r="A677" s="91" t="str">
        <f aca="false">VLOOKUP($C677&amp;$B677,$A$2030:$G$2565,2,0)</f>
        <v>09.007.000.005 </v>
      </c>
      <c r="B677" s="115" t="n">
        <v>175</v>
      </c>
      <c r="C677" s="97" t="s">
        <v>458</v>
      </c>
      <c r="D677" s="97" t="s">
        <v>1099</v>
      </c>
      <c r="E677" s="98" t="n">
        <v>17</v>
      </c>
      <c r="F677" s="97" t="s">
        <v>708</v>
      </c>
      <c r="G677" s="97" t="s">
        <v>761</v>
      </c>
      <c r="H677" s="99" t="n">
        <v>0.01</v>
      </c>
      <c r="I677" s="95" t="n">
        <v>1.1</v>
      </c>
      <c r="J677" s="95" t="n">
        <v>0</v>
      </c>
      <c r="K677" s="95" t="n">
        <v>0</v>
      </c>
      <c r="L677" s="95" t="n">
        <v>0</v>
      </c>
      <c r="M677" s="95" t="n">
        <v>0</v>
      </c>
      <c r="N677" s="95" t="n">
        <v>0</v>
      </c>
      <c r="O677" s="95" t="n">
        <v>0</v>
      </c>
      <c r="P677" s="95"/>
      <c r="Q677" s="108"/>
      <c r="R677" s="108"/>
      <c r="S677" s="108"/>
      <c r="T677" s="106"/>
      <c r="U677" s="106"/>
      <c r="V677" s="106"/>
      <c r="W677" s="106"/>
      <c r="X677" s="107"/>
      <c r="Y677" s="108"/>
      <c r="Z677" s="108"/>
      <c r="AA677" s="108"/>
      <c r="AB677" s="106"/>
      <c r="AC677" s="106"/>
      <c r="AD677" s="106"/>
      <c r="AE677" s="106"/>
      <c r="AF677" s="107"/>
    </row>
    <row r="678" customFormat="false" ht="8.45" hidden="false" customHeight="true" outlineLevel="0" collapsed="false">
      <c r="A678" s="91" t="str">
        <f aca="false">VLOOKUP($C678&amp;$B678,$A$2030:$G$2565,2,0)</f>
        <v>10 </v>
      </c>
      <c r="B678" s="94" t="n">
        <v>176</v>
      </c>
      <c r="C678" s="93" t="s">
        <v>460</v>
      </c>
      <c r="D678" s="93"/>
      <c r="E678" s="94" t="n">
        <v>304</v>
      </c>
      <c r="F678" s="93" t="s">
        <v>253</v>
      </c>
      <c r="G678" s="93" t="s">
        <v>461</v>
      </c>
      <c r="H678" s="95"/>
      <c r="I678" s="119"/>
      <c r="J678" s="100"/>
      <c r="K678" s="100"/>
      <c r="L678" s="99"/>
      <c r="M678" s="99"/>
      <c r="N678" s="99"/>
      <c r="O678" s="99"/>
      <c r="P678" s="102"/>
      <c r="Q678" s="103"/>
      <c r="R678" s="108"/>
      <c r="S678" s="108"/>
      <c r="T678" s="106"/>
      <c r="U678" s="106"/>
      <c r="V678" s="106"/>
      <c r="W678" s="106"/>
      <c r="X678" s="107"/>
      <c r="Y678" s="103"/>
      <c r="Z678" s="108"/>
      <c r="AA678" s="108"/>
      <c r="AB678" s="106"/>
      <c r="AC678" s="106"/>
      <c r="AD678" s="106"/>
      <c r="AE678" s="106"/>
      <c r="AF678" s="107"/>
    </row>
    <row r="679" customFormat="false" ht="8.45" hidden="false" customHeight="true" outlineLevel="0" collapsed="false">
      <c r="A679" s="91" t="str">
        <f aca="false">VLOOKUP($C679&amp;$B679,$A$2030:$G$2565,2,0)</f>
        <v>10.001 </v>
      </c>
      <c r="B679" s="94" t="n">
        <v>177</v>
      </c>
      <c r="C679" s="93" t="s">
        <v>463</v>
      </c>
      <c r="D679" s="93"/>
      <c r="E679" s="94" t="n">
        <v>229</v>
      </c>
      <c r="F679" s="93" t="s">
        <v>253</v>
      </c>
      <c r="G679" s="93" t="s">
        <v>464</v>
      </c>
      <c r="H679" s="95"/>
      <c r="I679" s="119"/>
      <c r="J679" s="100"/>
      <c r="K679" s="100"/>
      <c r="L679" s="99"/>
      <c r="M679" s="99"/>
      <c r="N679" s="99"/>
      <c r="O679" s="99"/>
      <c r="P679" s="102"/>
      <c r="Q679" s="103"/>
      <c r="R679" s="108"/>
      <c r="S679" s="108"/>
      <c r="T679" s="106"/>
      <c r="U679" s="106"/>
      <c r="V679" s="106"/>
      <c r="W679" s="106"/>
      <c r="X679" s="107"/>
      <c r="Y679" s="103"/>
      <c r="Z679" s="108"/>
      <c r="AA679" s="108"/>
      <c r="AB679" s="106"/>
      <c r="AC679" s="106"/>
      <c r="AD679" s="106"/>
      <c r="AE679" s="106"/>
      <c r="AF679" s="107"/>
    </row>
    <row r="680" customFormat="false" ht="8.45" hidden="false" customHeight="true" outlineLevel="0" collapsed="false">
      <c r="A680" s="91" t="str">
        <f aca="false">VLOOKUP($C680&amp;$B680,$A$2030:$G$2565,2,0)</f>
        <v>10.001.000.001 </v>
      </c>
      <c r="B680" s="115" t="n">
        <v>178</v>
      </c>
      <c r="C680" s="97" t="s">
        <v>466</v>
      </c>
      <c r="D680" s="97" t="s">
        <v>1098</v>
      </c>
      <c r="E680" s="115" t="n">
        <v>104</v>
      </c>
      <c r="F680" s="97" t="s">
        <v>253</v>
      </c>
      <c r="G680" s="97" t="s">
        <v>467</v>
      </c>
      <c r="H680" s="99" t="n">
        <v>0.13</v>
      </c>
      <c r="I680" s="95" t="n">
        <v>2510.74</v>
      </c>
      <c r="J680" s="95" t="n">
        <v>2510.74</v>
      </c>
      <c r="K680" s="95" t="n">
        <v>2379.6794</v>
      </c>
      <c r="L680" s="95" t="n">
        <v>100</v>
      </c>
      <c r="M680" s="95" t="n">
        <v>94.78</v>
      </c>
      <c r="N680" s="95" t="n">
        <v>0.12</v>
      </c>
      <c r="O680" s="95" t="n">
        <v>0.12</v>
      </c>
      <c r="P680" s="95" t="s">
        <v>1120</v>
      </c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</row>
    <row r="681" customFormat="false" ht="8.45" hidden="false" customHeight="true" outlineLevel="0" collapsed="false">
      <c r="A681" s="91" t="str">
        <f aca="false">VLOOKUP($C681&amp;$B681,$A$2030:$G$2565,2,0)</f>
        <v>10.001.000.002 </v>
      </c>
      <c r="B681" s="115" t="n">
        <v>179</v>
      </c>
      <c r="C681" s="97" t="s">
        <v>469</v>
      </c>
      <c r="D681" s="97" t="s">
        <v>1098</v>
      </c>
      <c r="E681" s="115" t="n">
        <v>133</v>
      </c>
      <c r="F681" s="97" t="s">
        <v>470</v>
      </c>
      <c r="G681" s="97" t="s">
        <v>464</v>
      </c>
      <c r="H681" s="99" t="n">
        <v>0.09</v>
      </c>
      <c r="I681" s="119" t="n">
        <v>1448.69</v>
      </c>
      <c r="J681" s="100" t="n">
        <v>1217.1893</v>
      </c>
      <c r="K681" s="100" t="n">
        <v>1395.8128</v>
      </c>
      <c r="L681" s="99" t="n">
        <v>84.02</v>
      </c>
      <c r="M681" s="99" t="n">
        <v>96.35</v>
      </c>
      <c r="N681" s="99" t="n">
        <v>0.07</v>
      </c>
      <c r="O681" s="99" t="n">
        <v>0.09</v>
      </c>
      <c r="P681" s="102" t="n">
        <v>-17</v>
      </c>
      <c r="Q681" s="104"/>
      <c r="R681" s="108"/>
      <c r="S681" s="108"/>
      <c r="T681" s="106"/>
      <c r="U681" s="106"/>
      <c r="V681" s="106"/>
      <c r="W681" s="106"/>
      <c r="X681" s="107"/>
      <c r="Y681" s="104"/>
      <c r="Z681" s="108"/>
      <c r="AA681" s="108"/>
      <c r="AB681" s="106"/>
      <c r="AC681" s="106"/>
      <c r="AD681" s="106"/>
      <c r="AE681" s="106"/>
      <c r="AF681" s="107"/>
    </row>
    <row r="682" customFormat="false" ht="8.45" hidden="false" customHeight="true" outlineLevel="0" collapsed="false">
      <c r="A682" s="91" t="str">
        <f aca="false">VLOOKUP($C682&amp;$B682,$A$2030:$G$2565,2,0)</f>
        <v>10.002 </v>
      </c>
      <c r="B682" s="94" t="n">
        <v>180</v>
      </c>
      <c r="C682" s="93" t="s">
        <v>472</v>
      </c>
      <c r="D682" s="93"/>
      <c r="E682" s="94" t="n">
        <v>109</v>
      </c>
      <c r="F682" s="93" t="s">
        <v>696</v>
      </c>
      <c r="G682" s="93" t="s">
        <v>1121</v>
      </c>
      <c r="H682" s="95"/>
      <c r="I682" s="119"/>
      <c r="J682" s="100"/>
      <c r="K682" s="100"/>
      <c r="L682" s="99"/>
      <c r="M682" s="99"/>
      <c r="N682" s="99"/>
      <c r="O682" s="99"/>
      <c r="P682" s="102"/>
      <c r="Q682" s="108"/>
      <c r="R682" s="108"/>
      <c r="S682" s="108"/>
      <c r="T682" s="106"/>
      <c r="U682" s="106"/>
      <c r="V682" s="106"/>
      <c r="W682" s="106"/>
      <c r="X682" s="107"/>
      <c r="Y682" s="108"/>
      <c r="Z682" s="108"/>
      <c r="AA682" s="108"/>
      <c r="AB682" s="106"/>
      <c r="AC682" s="106"/>
      <c r="AD682" s="106"/>
      <c r="AE682" s="106"/>
      <c r="AF682" s="107"/>
    </row>
    <row r="683" customFormat="false" ht="8.45" hidden="false" customHeight="true" outlineLevel="0" collapsed="false">
      <c r="A683" s="91" t="str">
        <f aca="false">VLOOKUP($C683&amp;$B683,$A$2030:$G$2565,2,0)</f>
        <v>10.002.000.001 </v>
      </c>
      <c r="B683" s="115" t="n">
        <v>181</v>
      </c>
      <c r="C683" s="97" t="s">
        <v>476</v>
      </c>
      <c r="D683" s="97" t="s">
        <v>1098</v>
      </c>
      <c r="E683" s="115" t="n">
        <v>109</v>
      </c>
      <c r="F683" s="97" t="s">
        <v>696</v>
      </c>
      <c r="G683" s="97" t="s">
        <v>1121</v>
      </c>
      <c r="H683" s="99" t="n">
        <v>0.1</v>
      </c>
      <c r="I683" s="118" t="n">
        <v>1482.58</v>
      </c>
      <c r="J683" s="100" t="n">
        <v>1482.58</v>
      </c>
      <c r="K683" s="100" t="n">
        <v>1482.58</v>
      </c>
      <c r="L683" s="99" t="n">
        <v>100</v>
      </c>
      <c r="M683" s="99" t="n">
        <v>100</v>
      </c>
      <c r="N683" s="99" t="n">
        <v>0.1</v>
      </c>
      <c r="O683" s="99" t="n">
        <v>0.1</v>
      </c>
      <c r="P683" s="102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</row>
    <row r="684" customFormat="false" ht="8.45" hidden="false" customHeight="true" outlineLevel="0" collapsed="false">
      <c r="A684" s="91" t="str">
        <f aca="false">VLOOKUP($C684&amp;$B684,$A$2030:$G$2565,2,0)</f>
        <v>10.002.000.002 </v>
      </c>
      <c r="B684" s="115" t="n">
        <v>182</v>
      </c>
      <c r="C684" s="97" t="s">
        <v>478</v>
      </c>
      <c r="D684" s="97" t="s">
        <v>1098</v>
      </c>
      <c r="E684" s="115" t="n">
        <v>109</v>
      </c>
      <c r="F684" s="97" t="s">
        <v>696</v>
      </c>
      <c r="G684" s="97" t="s">
        <v>1121</v>
      </c>
      <c r="H684" s="99" t="n">
        <v>0.22</v>
      </c>
      <c r="I684" s="95" t="n">
        <v>1624.11</v>
      </c>
      <c r="J684" s="95" t="n">
        <v>1624.11</v>
      </c>
      <c r="K684" s="95" t="n">
        <v>1624.11</v>
      </c>
      <c r="L684" s="95" t="n">
        <v>100</v>
      </c>
      <c r="M684" s="95" t="n">
        <v>100</v>
      </c>
      <c r="N684" s="95" t="n">
        <v>0.22</v>
      </c>
      <c r="O684" s="95" t="n">
        <v>0.22</v>
      </c>
      <c r="P684" s="95"/>
      <c r="Q684" s="104"/>
      <c r="R684" s="108"/>
      <c r="S684" s="108"/>
      <c r="T684" s="106"/>
      <c r="U684" s="106"/>
      <c r="V684" s="106"/>
      <c r="W684" s="106"/>
      <c r="X684" s="107"/>
      <c r="Y684" s="104"/>
      <c r="Z684" s="108"/>
      <c r="AA684" s="108"/>
      <c r="AB684" s="106"/>
      <c r="AC684" s="106"/>
      <c r="AD684" s="106"/>
      <c r="AE684" s="106"/>
      <c r="AF684" s="107"/>
    </row>
    <row r="685" customFormat="false" ht="8.45" hidden="false" customHeight="true" outlineLevel="0" collapsed="false">
      <c r="A685" s="91" t="str">
        <f aca="false">VLOOKUP($C685&amp;$B685,$A$2030:$G$2565,2,0)</f>
        <v>10.002.000.003 </v>
      </c>
      <c r="B685" s="115" t="n">
        <v>183</v>
      </c>
      <c r="C685" s="97" t="s">
        <v>480</v>
      </c>
      <c r="D685" s="97" t="s">
        <v>1101</v>
      </c>
      <c r="E685" s="115" t="n">
        <v>109</v>
      </c>
      <c r="F685" s="97" t="s">
        <v>696</v>
      </c>
      <c r="G685" s="97" t="s">
        <v>1121</v>
      </c>
      <c r="H685" s="99" t="n">
        <v>0.02</v>
      </c>
      <c r="I685" s="118" t="n">
        <v>191.4</v>
      </c>
      <c r="J685" s="100" t="n">
        <v>191.4</v>
      </c>
      <c r="K685" s="100" t="n">
        <v>183.8014</v>
      </c>
      <c r="L685" s="99" t="n">
        <v>100</v>
      </c>
      <c r="M685" s="99" t="n">
        <v>96.03</v>
      </c>
      <c r="N685" s="99" t="n">
        <v>0.02</v>
      </c>
      <c r="O685" s="99" t="n">
        <v>0.02</v>
      </c>
      <c r="P685" s="102" t="s">
        <v>1122</v>
      </c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</row>
    <row r="686" customFormat="false" ht="8.45" hidden="false" customHeight="true" outlineLevel="0" collapsed="false">
      <c r="A686" s="91" t="str">
        <f aca="false">VLOOKUP($C686&amp;$B686,$A$2030:$G$2565,2,0)</f>
        <v>10.003 </v>
      </c>
      <c r="B686" s="94" t="n">
        <v>184</v>
      </c>
      <c r="C686" s="93" t="s">
        <v>482</v>
      </c>
      <c r="D686" s="93"/>
      <c r="E686" s="94" t="n">
        <v>136</v>
      </c>
      <c r="F686" s="93" t="s">
        <v>253</v>
      </c>
      <c r="G686" s="93" t="s">
        <v>1121</v>
      </c>
      <c r="H686" s="95"/>
      <c r="I686" s="118"/>
      <c r="J686" s="100"/>
      <c r="K686" s="100"/>
      <c r="L686" s="99"/>
      <c r="M686" s="99"/>
      <c r="N686" s="99"/>
      <c r="O686" s="99"/>
      <c r="P686" s="102"/>
      <c r="Q686" s="104"/>
      <c r="R686" s="108"/>
      <c r="S686" s="108"/>
      <c r="T686" s="106"/>
      <c r="U686" s="106"/>
      <c r="V686" s="106"/>
      <c r="W686" s="106"/>
      <c r="X686" s="107"/>
      <c r="Y686" s="104"/>
      <c r="Z686" s="108"/>
      <c r="AA686" s="108"/>
      <c r="AB686" s="106"/>
      <c r="AC686" s="106"/>
      <c r="AD686" s="106"/>
      <c r="AE686" s="106"/>
      <c r="AF686" s="107"/>
    </row>
    <row r="687" customFormat="false" ht="8.45" hidden="false" customHeight="true" outlineLevel="0" collapsed="false">
      <c r="A687" s="91" t="str">
        <f aca="false">VLOOKUP($C687&amp;$B687,$A$2030:$G$2565,2,0)</f>
        <v>10.003.000.001 </v>
      </c>
      <c r="B687" s="115" t="n">
        <v>185</v>
      </c>
      <c r="C687" s="97" t="s">
        <v>484</v>
      </c>
      <c r="D687" s="97" t="s">
        <v>1098</v>
      </c>
      <c r="E687" s="115" t="n">
        <v>136</v>
      </c>
      <c r="F687" s="97" t="s">
        <v>253</v>
      </c>
      <c r="G687" s="97" t="s">
        <v>1121</v>
      </c>
      <c r="H687" s="99" t="n">
        <v>0.07</v>
      </c>
      <c r="I687" s="118" t="n">
        <v>919.29</v>
      </c>
      <c r="J687" s="100" t="n">
        <v>468.8379</v>
      </c>
      <c r="K687" s="100" t="n">
        <v>820.4663</v>
      </c>
      <c r="L687" s="99" t="n">
        <v>51</v>
      </c>
      <c r="M687" s="99" t="n">
        <v>89.25</v>
      </c>
      <c r="N687" s="99" t="n">
        <v>0.04</v>
      </c>
      <c r="O687" s="99" t="n">
        <v>0.07</v>
      </c>
      <c r="P687" s="102" t="n">
        <v>-84</v>
      </c>
      <c r="Q687" s="108"/>
      <c r="R687" s="108"/>
      <c r="S687" s="108"/>
      <c r="T687" s="106"/>
      <c r="U687" s="106"/>
      <c r="V687" s="106"/>
      <c r="W687" s="106"/>
      <c r="X687" s="107"/>
      <c r="Y687" s="108"/>
      <c r="Z687" s="108"/>
      <c r="AA687" s="108"/>
      <c r="AB687" s="106"/>
      <c r="AC687" s="106"/>
      <c r="AD687" s="106"/>
      <c r="AE687" s="106"/>
      <c r="AF687" s="107"/>
    </row>
    <row r="688" customFormat="false" ht="8.45" hidden="false" customHeight="true" outlineLevel="0" collapsed="false">
      <c r="A688" s="91" t="str">
        <f aca="false">VLOOKUP($C688&amp;$B688,$A$2030:$G$2565,2,0)</f>
        <v>10.003.000.002 </v>
      </c>
      <c r="B688" s="115" t="n">
        <v>186</v>
      </c>
      <c r="C688" s="97" t="s">
        <v>486</v>
      </c>
      <c r="D688" s="97" t="s">
        <v>1098</v>
      </c>
      <c r="E688" s="115" t="n">
        <v>136</v>
      </c>
      <c r="F688" s="97" t="s">
        <v>253</v>
      </c>
      <c r="G688" s="97" t="s">
        <v>1121</v>
      </c>
      <c r="H688" s="99" t="n">
        <v>0.13</v>
      </c>
      <c r="I688" s="95" t="n">
        <v>926.01</v>
      </c>
      <c r="J688" s="95" t="n">
        <v>468.8389</v>
      </c>
      <c r="K688" s="95" t="n">
        <v>827.2047</v>
      </c>
      <c r="L688" s="95" t="n">
        <v>50.63</v>
      </c>
      <c r="M688" s="95" t="n">
        <v>89.33</v>
      </c>
      <c r="N688" s="95" t="n">
        <v>0.06</v>
      </c>
      <c r="O688" s="95" t="n">
        <v>0.11</v>
      </c>
      <c r="P688" s="95" t="n">
        <v>-84</v>
      </c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</row>
    <row r="689" customFormat="false" ht="8.45" hidden="false" customHeight="true" outlineLevel="0" collapsed="false">
      <c r="A689" s="91" t="str">
        <f aca="false">VLOOKUP($C689&amp;$B689,$A$2030:$G$2565,2,0)</f>
        <v>10.003.000.003 </v>
      </c>
      <c r="B689" s="115" t="n">
        <v>187</v>
      </c>
      <c r="C689" s="97" t="s">
        <v>488</v>
      </c>
      <c r="D689" s="97" t="s">
        <v>1101</v>
      </c>
      <c r="E689" s="98" t="n">
        <v>73</v>
      </c>
      <c r="F689" s="97" t="s">
        <v>253</v>
      </c>
      <c r="G689" s="97" t="s">
        <v>1123</v>
      </c>
      <c r="H689" s="99" t="n">
        <v>0.01</v>
      </c>
      <c r="I689" s="119" t="n">
        <v>100.54</v>
      </c>
      <c r="J689" s="100" t="n">
        <v>23.647</v>
      </c>
      <c r="K689" s="100" t="n">
        <v>99.3134</v>
      </c>
      <c r="L689" s="99" t="n">
        <v>23.52</v>
      </c>
      <c r="M689" s="99" t="n">
        <v>98.78</v>
      </c>
      <c r="N689" s="99" t="n">
        <v>0</v>
      </c>
      <c r="O689" s="99" t="n">
        <v>0.01</v>
      </c>
      <c r="P689" s="102" t="n">
        <v>-164</v>
      </c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</row>
    <row r="690" customFormat="false" ht="8.45" hidden="false" customHeight="true" outlineLevel="0" collapsed="false">
      <c r="A690" s="91" t="str">
        <f aca="false">VLOOKUP($C690&amp;$B690,$A$2030:$G$2565,2,0)</f>
        <v>10.004 </v>
      </c>
      <c r="B690" s="94" t="n">
        <v>188</v>
      </c>
      <c r="C690" s="93" t="s">
        <v>490</v>
      </c>
      <c r="D690" s="93"/>
      <c r="E690" s="94" t="n">
        <v>133</v>
      </c>
      <c r="F690" s="93" t="s">
        <v>470</v>
      </c>
      <c r="G690" s="93" t="s">
        <v>464</v>
      </c>
      <c r="H690" s="95"/>
      <c r="I690" s="95"/>
      <c r="J690" s="95"/>
      <c r="K690" s="95"/>
      <c r="L690" s="95"/>
      <c r="M690" s="95"/>
      <c r="N690" s="95"/>
      <c r="O690" s="95"/>
      <c r="P690" s="95"/>
      <c r="Q690" s="116"/>
      <c r="R690" s="108"/>
      <c r="S690" s="108"/>
      <c r="T690" s="106"/>
      <c r="U690" s="106"/>
      <c r="V690" s="106"/>
      <c r="W690" s="106"/>
      <c r="X690" s="107"/>
      <c r="Y690" s="116"/>
      <c r="Z690" s="108"/>
      <c r="AA690" s="108"/>
      <c r="AB690" s="106"/>
      <c r="AC690" s="106"/>
      <c r="AD690" s="106"/>
      <c r="AE690" s="106"/>
      <c r="AF690" s="107"/>
    </row>
    <row r="691" customFormat="false" ht="8.45" hidden="false" customHeight="true" outlineLevel="0" collapsed="false">
      <c r="A691" s="91" t="str">
        <f aca="false">VLOOKUP($C691&amp;$B691,$A$2030:$G$2565,2,0)</f>
        <v>10.004.000.001 </v>
      </c>
      <c r="B691" s="115" t="n">
        <v>189</v>
      </c>
      <c r="C691" s="97" t="s">
        <v>492</v>
      </c>
      <c r="D691" s="97" t="s">
        <v>1098</v>
      </c>
      <c r="E691" s="115" t="n">
        <v>133</v>
      </c>
      <c r="F691" s="97" t="s">
        <v>470</v>
      </c>
      <c r="G691" s="97" t="s">
        <v>464</v>
      </c>
      <c r="H691" s="99" t="n">
        <v>1.05</v>
      </c>
      <c r="I691" s="95" t="n">
        <v>4800.34</v>
      </c>
      <c r="J691" s="95" t="n">
        <v>4383.1905</v>
      </c>
      <c r="K691" s="95" t="n">
        <v>4625.1276</v>
      </c>
      <c r="L691" s="95" t="n">
        <v>91.31</v>
      </c>
      <c r="M691" s="95" t="n">
        <v>96.35</v>
      </c>
      <c r="N691" s="95" t="n">
        <v>0.94</v>
      </c>
      <c r="O691" s="95" t="n">
        <v>1</v>
      </c>
      <c r="P691" s="95" t="n">
        <v>-7</v>
      </c>
      <c r="Q691" s="112"/>
      <c r="R691" s="108"/>
      <c r="S691" s="108"/>
      <c r="T691" s="106"/>
      <c r="U691" s="106"/>
      <c r="V691" s="106"/>
      <c r="W691" s="106"/>
      <c r="X691" s="107"/>
      <c r="Y691" s="112"/>
      <c r="Z691" s="108"/>
      <c r="AA691" s="108"/>
      <c r="AB691" s="106"/>
      <c r="AC691" s="106"/>
      <c r="AD691" s="106"/>
      <c r="AE691" s="106"/>
      <c r="AF691" s="107"/>
    </row>
    <row r="692" customFormat="false" ht="8.45" hidden="false" customHeight="true" outlineLevel="0" collapsed="false">
      <c r="A692" s="91" t="str">
        <f aca="false">VLOOKUP($C692&amp;$B692,$A$2030:$G$2565,2,0)</f>
        <v>10.005 </v>
      </c>
      <c r="B692" s="94" t="n">
        <v>190</v>
      </c>
      <c r="C692" s="93" t="s">
        <v>494</v>
      </c>
      <c r="D692" s="93"/>
      <c r="E692" s="113" t="n">
        <v>91</v>
      </c>
      <c r="F692" s="93" t="s">
        <v>495</v>
      </c>
      <c r="G692" s="93" t="s">
        <v>386</v>
      </c>
      <c r="H692" s="95"/>
      <c r="I692" s="119"/>
      <c r="J692" s="100"/>
      <c r="K692" s="100"/>
      <c r="L692" s="99"/>
      <c r="M692" s="99"/>
      <c r="N692" s="99"/>
      <c r="O692" s="99"/>
      <c r="P692" s="102"/>
      <c r="Q692" s="104"/>
      <c r="R692" s="108"/>
      <c r="S692" s="108"/>
      <c r="T692" s="106"/>
      <c r="U692" s="106"/>
      <c r="V692" s="106"/>
      <c r="W692" s="106"/>
      <c r="X692" s="107"/>
      <c r="Y692" s="104"/>
      <c r="Z692" s="108"/>
      <c r="AA692" s="108"/>
      <c r="AB692" s="106"/>
      <c r="AC692" s="106"/>
      <c r="AD692" s="106"/>
      <c r="AE692" s="106"/>
      <c r="AF692" s="107"/>
    </row>
    <row r="693" customFormat="false" ht="8.45" hidden="false" customHeight="true" outlineLevel="0" collapsed="false">
      <c r="A693" s="91" t="str">
        <f aca="false">VLOOKUP($C693&amp;$B693,$A$2030:$G$2565,2,0)</f>
        <v>10.005.001 </v>
      </c>
      <c r="B693" s="94" t="n">
        <v>191</v>
      </c>
      <c r="C693" s="93" t="s">
        <v>497</v>
      </c>
      <c r="D693" s="93"/>
      <c r="E693" s="113" t="n">
        <v>73</v>
      </c>
      <c r="F693" s="93" t="s">
        <v>495</v>
      </c>
      <c r="G693" s="93" t="s">
        <v>431</v>
      </c>
      <c r="H693" s="95"/>
      <c r="I693" s="117"/>
      <c r="J693" s="100"/>
      <c r="K693" s="100"/>
      <c r="L693" s="99"/>
      <c r="M693" s="99"/>
      <c r="N693" s="99"/>
      <c r="O693" s="99"/>
      <c r="P693" s="102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</row>
    <row r="694" customFormat="false" ht="8.45" hidden="false" customHeight="true" outlineLevel="0" collapsed="false">
      <c r="A694" s="91" t="str">
        <f aca="false">VLOOKUP($C694&amp;$B694,$A$2030:$G$2565,2,0)</f>
        <v>10.005.001.001 </v>
      </c>
      <c r="B694" s="115" t="n">
        <v>192</v>
      </c>
      <c r="C694" s="97" t="s">
        <v>500</v>
      </c>
      <c r="D694" s="97" t="s">
        <v>1098</v>
      </c>
      <c r="E694" s="98" t="n">
        <v>44</v>
      </c>
      <c r="F694" s="97" t="s">
        <v>495</v>
      </c>
      <c r="G694" s="97" t="s">
        <v>501</v>
      </c>
      <c r="H694" s="99" t="n">
        <v>0.45</v>
      </c>
      <c r="I694" s="117" t="n">
        <v>1567.33</v>
      </c>
      <c r="J694" s="100" t="n">
        <v>553.1108</v>
      </c>
      <c r="K694" s="100" t="n">
        <v>180.243</v>
      </c>
      <c r="L694" s="99" t="n">
        <v>35.29</v>
      </c>
      <c r="M694" s="99" t="n">
        <v>11.5</v>
      </c>
      <c r="N694" s="99" t="n">
        <v>0.16</v>
      </c>
      <c r="O694" s="99" t="n">
        <v>0.05</v>
      </c>
      <c r="P694" s="102" t="s">
        <v>1106</v>
      </c>
      <c r="Q694" s="116"/>
      <c r="R694" s="108"/>
      <c r="S694" s="108"/>
      <c r="T694" s="106"/>
      <c r="U694" s="106"/>
      <c r="V694" s="106"/>
      <c r="W694" s="106"/>
      <c r="X694" s="107"/>
      <c r="Y694" s="116"/>
      <c r="Z694" s="108"/>
      <c r="AA694" s="108"/>
      <c r="AB694" s="106"/>
      <c r="AC694" s="106"/>
      <c r="AD694" s="106"/>
      <c r="AE694" s="106"/>
      <c r="AF694" s="107"/>
    </row>
    <row r="695" customFormat="false" ht="8.45" hidden="false" customHeight="true" outlineLevel="0" collapsed="false">
      <c r="A695" s="91" t="str">
        <f aca="false">VLOOKUP($C695&amp;$B695,$A$2030:$G$2565,2,0)</f>
        <v>10.005.001.002 </v>
      </c>
      <c r="B695" s="115" t="n">
        <v>193</v>
      </c>
      <c r="C695" s="97" t="s">
        <v>503</v>
      </c>
      <c r="D695" s="97" t="s">
        <v>1098</v>
      </c>
      <c r="E695" s="98" t="n">
        <v>22</v>
      </c>
      <c r="F695" s="97" t="s">
        <v>498</v>
      </c>
      <c r="G695" s="97" t="s">
        <v>431</v>
      </c>
      <c r="H695" s="99" t="n">
        <v>0.03</v>
      </c>
      <c r="I695" s="117" t="n">
        <v>12.68</v>
      </c>
      <c r="J695" s="100" t="n">
        <v>0</v>
      </c>
      <c r="K695" s="100" t="n">
        <v>0</v>
      </c>
      <c r="L695" s="99" t="n">
        <v>0</v>
      </c>
      <c r="M695" s="99" t="n">
        <v>0</v>
      </c>
      <c r="N695" s="99" t="n">
        <v>0</v>
      </c>
      <c r="O695" s="99" t="n">
        <v>0</v>
      </c>
      <c r="P695" s="102"/>
      <c r="Q695" s="112"/>
      <c r="R695" s="108"/>
      <c r="S695" s="108"/>
      <c r="T695" s="106"/>
      <c r="U695" s="106"/>
      <c r="V695" s="106"/>
      <c r="W695" s="106"/>
      <c r="X695" s="107"/>
      <c r="Y695" s="112"/>
      <c r="Z695" s="108"/>
      <c r="AA695" s="108"/>
      <c r="AB695" s="106"/>
      <c r="AC695" s="106"/>
      <c r="AD695" s="106"/>
      <c r="AE695" s="106"/>
      <c r="AF695" s="107"/>
    </row>
    <row r="696" customFormat="false" ht="8.45" hidden="false" customHeight="true" outlineLevel="0" collapsed="false">
      <c r="A696" s="91" t="str">
        <f aca="false">VLOOKUP($C696&amp;$B696,$A$2030:$G$2565,2,0)</f>
        <v>10.005.001.003 </v>
      </c>
      <c r="B696" s="115" t="n">
        <v>194</v>
      </c>
      <c r="C696" s="97" t="s">
        <v>505</v>
      </c>
      <c r="D696" s="97" t="s">
        <v>1098</v>
      </c>
      <c r="E696" s="98" t="n">
        <v>73</v>
      </c>
      <c r="F696" s="97" t="s">
        <v>495</v>
      </c>
      <c r="G696" s="97" t="s">
        <v>431</v>
      </c>
      <c r="H696" s="99" t="n">
        <v>0.42</v>
      </c>
      <c r="I696" s="119" t="n">
        <v>1711.79</v>
      </c>
      <c r="J696" s="100" t="n">
        <v>594.847</v>
      </c>
      <c r="K696" s="100" t="n">
        <v>193.0899</v>
      </c>
      <c r="L696" s="99" t="n">
        <v>34.75</v>
      </c>
      <c r="M696" s="99" t="n">
        <v>11.28</v>
      </c>
      <c r="N696" s="99" t="n">
        <v>0.15</v>
      </c>
      <c r="O696" s="99" t="n">
        <v>0.05</v>
      </c>
      <c r="P696" s="102" t="s">
        <v>1114</v>
      </c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</row>
    <row r="697" customFormat="false" ht="8.45" hidden="false" customHeight="true" outlineLevel="0" collapsed="false">
      <c r="A697" s="91" t="str">
        <f aca="false">VLOOKUP($C697&amp;$B697,$A$2030:$G$2565,2,0)</f>
        <v>10.005.002 </v>
      </c>
      <c r="B697" s="94" t="n">
        <v>195</v>
      </c>
      <c r="C697" s="93" t="s">
        <v>507</v>
      </c>
      <c r="D697" s="93"/>
      <c r="E697" s="113" t="n">
        <v>44</v>
      </c>
      <c r="F697" s="93" t="s">
        <v>495</v>
      </c>
      <c r="G697" s="93" t="s">
        <v>501</v>
      </c>
      <c r="H697" s="95"/>
      <c r="I697" s="95"/>
      <c r="J697" s="95"/>
      <c r="K697" s="95"/>
      <c r="L697" s="95"/>
      <c r="M697" s="95"/>
      <c r="N697" s="95"/>
      <c r="O697" s="95"/>
      <c r="P697" s="95"/>
      <c r="Q697" s="103"/>
      <c r="R697" s="108"/>
      <c r="S697" s="108"/>
      <c r="T697" s="106"/>
      <c r="U697" s="106"/>
      <c r="V697" s="106"/>
      <c r="W697" s="106"/>
      <c r="X697" s="107"/>
      <c r="Y697" s="103"/>
      <c r="Z697" s="108"/>
      <c r="AA697" s="108"/>
      <c r="AB697" s="106"/>
      <c r="AC697" s="106"/>
      <c r="AD697" s="106"/>
      <c r="AE697" s="106"/>
      <c r="AF697" s="107"/>
    </row>
    <row r="698" customFormat="false" ht="8.45" hidden="false" customHeight="true" outlineLevel="0" collapsed="false">
      <c r="A698" s="91" t="str">
        <f aca="false">VLOOKUP($C698&amp;$B698,$A$2030:$G$2565,2,0)</f>
        <v>10.005.002.001 </v>
      </c>
      <c r="B698" s="115" t="n">
        <v>196</v>
      </c>
      <c r="C698" s="97" t="s">
        <v>509</v>
      </c>
      <c r="D698" s="97" t="s">
        <v>1098</v>
      </c>
      <c r="E698" s="98" t="n">
        <v>44</v>
      </c>
      <c r="F698" s="97" t="s">
        <v>495</v>
      </c>
      <c r="G698" s="97" t="s">
        <v>501</v>
      </c>
      <c r="H698" s="99" t="n">
        <v>0.06</v>
      </c>
      <c r="I698" s="118" t="n">
        <v>273.7</v>
      </c>
      <c r="J698" s="100" t="n">
        <v>96.534</v>
      </c>
      <c r="K698" s="100" t="n">
        <v>24.9341</v>
      </c>
      <c r="L698" s="99" t="n">
        <v>35.27</v>
      </c>
      <c r="M698" s="99" t="n">
        <v>9.11</v>
      </c>
      <c r="N698" s="99" t="n">
        <v>0.02</v>
      </c>
      <c r="O698" s="99" t="n">
        <v>0.01</v>
      </c>
      <c r="P698" s="102" t="s">
        <v>1124</v>
      </c>
      <c r="Q698" s="103"/>
      <c r="R698" s="108"/>
      <c r="S698" s="108"/>
      <c r="T698" s="106"/>
      <c r="U698" s="106"/>
      <c r="V698" s="106"/>
      <c r="W698" s="106"/>
      <c r="X698" s="107"/>
      <c r="Y698" s="103"/>
      <c r="Z698" s="108"/>
      <c r="AA698" s="108"/>
      <c r="AB698" s="106"/>
      <c r="AC698" s="106"/>
      <c r="AD698" s="106"/>
      <c r="AE698" s="106"/>
      <c r="AF698" s="107"/>
    </row>
    <row r="699" customFormat="false" ht="8.45" hidden="false" customHeight="true" outlineLevel="0" collapsed="false">
      <c r="A699" s="91" t="str">
        <f aca="false">VLOOKUP($C699&amp;$B699,$A$2030:$G$2565,2,0)</f>
        <v>10.005.003 </v>
      </c>
      <c r="B699" s="94" t="n">
        <v>197</v>
      </c>
      <c r="C699" s="93" t="s">
        <v>511</v>
      </c>
      <c r="D699" s="93"/>
      <c r="E699" s="113" t="n">
        <v>53</v>
      </c>
      <c r="F699" s="93" t="s">
        <v>383</v>
      </c>
      <c r="G699" s="93" t="s">
        <v>386</v>
      </c>
      <c r="H699" s="95"/>
      <c r="I699" s="95"/>
      <c r="J699" s="95"/>
      <c r="K699" s="95"/>
      <c r="L699" s="95"/>
      <c r="M699" s="95"/>
      <c r="N699" s="95"/>
      <c r="O699" s="95"/>
      <c r="P699" s="95"/>
      <c r="Q699" s="103"/>
      <c r="R699" s="108"/>
      <c r="S699" s="108"/>
      <c r="T699" s="106"/>
      <c r="U699" s="106"/>
      <c r="V699" s="106"/>
      <c r="W699" s="106"/>
      <c r="X699" s="107"/>
      <c r="Y699" s="103"/>
      <c r="Z699" s="108"/>
      <c r="AA699" s="108"/>
      <c r="AB699" s="106"/>
      <c r="AC699" s="106"/>
      <c r="AD699" s="106"/>
      <c r="AE699" s="106"/>
      <c r="AF699" s="107"/>
    </row>
    <row r="700" customFormat="false" ht="8.45" hidden="false" customHeight="true" outlineLevel="0" collapsed="false">
      <c r="A700" s="91" t="str">
        <f aca="false">VLOOKUP($C700&amp;$B700,$A$2030:$G$2565,2,0)</f>
        <v>10.005.003.001 </v>
      </c>
      <c r="B700" s="115" t="n">
        <v>198</v>
      </c>
      <c r="C700" s="97" t="s">
        <v>513</v>
      </c>
      <c r="D700" s="97" t="s">
        <v>1098</v>
      </c>
      <c r="E700" s="98" t="n">
        <v>53</v>
      </c>
      <c r="F700" s="97" t="s">
        <v>383</v>
      </c>
      <c r="G700" s="97" t="s">
        <v>386</v>
      </c>
      <c r="H700" s="99" t="n">
        <v>0.09</v>
      </c>
      <c r="I700" s="119" t="n">
        <v>1567.09</v>
      </c>
      <c r="J700" s="100" t="n">
        <v>0</v>
      </c>
      <c r="K700" s="100" t="n">
        <v>0</v>
      </c>
      <c r="L700" s="99" t="n">
        <v>0</v>
      </c>
      <c r="M700" s="99" t="n">
        <v>0</v>
      </c>
      <c r="N700" s="99" t="n">
        <v>0</v>
      </c>
      <c r="O700" s="99" t="n">
        <v>0</v>
      </c>
      <c r="P700" s="102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87"/>
    </row>
    <row r="701" customFormat="false" ht="8.45" hidden="false" customHeight="true" outlineLevel="0" collapsed="false">
      <c r="A701" s="91" t="str">
        <f aca="false">VLOOKUP($C701&amp;$B701,$A$2030:$G$2565,2,0)</f>
        <v>10.005.003.002 </v>
      </c>
      <c r="B701" s="115" t="n">
        <v>199</v>
      </c>
      <c r="C701" s="97" t="s">
        <v>515</v>
      </c>
      <c r="D701" s="97" t="s">
        <v>1098</v>
      </c>
      <c r="E701" s="98" t="n">
        <v>22</v>
      </c>
      <c r="F701" s="97" t="s">
        <v>498</v>
      </c>
      <c r="G701" s="97" t="s">
        <v>431</v>
      </c>
      <c r="H701" s="99" t="n">
        <v>0</v>
      </c>
      <c r="I701" s="117" t="n">
        <v>12.68</v>
      </c>
      <c r="J701" s="100" t="n">
        <v>0</v>
      </c>
      <c r="K701" s="100" t="n">
        <v>0</v>
      </c>
      <c r="L701" s="99" t="n">
        <v>0</v>
      </c>
      <c r="M701" s="99" t="n">
        <v>0</v>
      </c>
      <c r="N701" s="99" t="n">
        <v>0</v>
      </c>
      <c r="O701" s="99" t="n">
        <v>0</v>
      </c>
      <c r="P701" s="102"/>
      <c r="Q701" s="112"/>
      <c r="R701" s="108"/>
      <c r="S701" s="108"/>
      <c r="T701" s="106"/>
      <c r="U701" s="106"/>
      <c r="V701" s="106"/>
      <c r="W701" s="106"/>
      <c r="X701" s="107"/>
      <c r="Y701" s="112"/>
      <c r="Z701" s="108"/>
      <c r="AA701" s="108"/>
      <c r="AB701" s="106"/>
      <c r="AC701" s="106"/>
      <c r="AD701" s="106"/>
      <c r="AE701" s="106"/>
      <c r="AF701" s="107"/>
    </row>
    <row r="702" customFormat="false" ht="8.45" hidden="false" customHeight="true" outlineLevel="0" collapsed="false">
      <c r="A702" s="91" t="str">
        <f aca="false">VLOOKUP($C702&amp;$B702,$A$2030:$G$2565,2,0)</f>
        <v>10.005.004 </v>
      </c>
      <c r="B702" s="94" t="n">
        <v>200</v>
      </c>
      <c r="C702" s="93" t="s">
        <v>517</v>
      </c>
      <c r="D702" s="93"/>
      <c r="E702" s="113" t="n">
        <v>44</v>
      </c>
      <c r="F702" s="93" t="s">
        <v>495</v>
      </c>
      <c r="G702" s="93" t="s">
        <v>501</v>
      </c>
      <c r="H702" s="95"/>
      <c r="I702" s="117"/>
      <c r="J702" s="100"/>
      <c r="K702" s="100"/>
      <c r="L702" s="99"/>
      <c r="M702" s="99"/>
      <c r="N702" s="99"/>
      <c r="O702" s="99"/>
      <c r="P702" s="102"/>
      <c r="Q702" s="103"/>
      <c r="R702" s="108"/>
      <c r="S702" s="108"/>
      <c r="T702" s="106"/>
      <c r="U702" s="106"/>
      <c r="V702" s="106"/>
      <c r="W702" s="106"/>
      <c r="X702" s="107"/>
      <c r="Y702" s="103"/>
      <c r="Z702" s="108"/>
      <c r="AA702" s="108"/>
      <c r="AB702" s="106"/>
      <c r="AC702" s="106"/>
      <c r="AD702" s="106"/>
      <c r="AE702" s="106"/>
      <c r="AF702" s="107"/>
    </row>
    <row r="703" customFormat="false" ht="8.45" hidden="false" customHeight="true" outlineLevel="0" collapsed="false">
      <c r="A703" s="91" t="str">
        <f aca="false">VLOOKUP($C703&amp;$B703,$A$2030:$G$2565,2,0)</f>
        <v>10.005.004.001 </v>
      </c>
      <c r="B703" s="115" t="n">
        <v>201</v>
      </c>
      <c r="C703" s="97" t="s">
        <v>519</v>
      </c>
      <c r="D703" s="97" t="s">
        <v>1101</v>
      </c>
      <c r="E703" s="98" t="n">
        <v>44</v>
      </c>
      <c r="F703" s="97" t="s">
        <v>495</v>
      </c>
      <c r="G703" s="97" t="s">
        <v>501</v>
      </c>
      <c r="H703" s="99" t="n">
        <v>0.03</v>
      </c>
      <c r="I703" s="117" t="n">
        <v>441</v>
      </c>
      <c r="J703" s="100" t="n">
        <v>144.5157</v>
      </c>
      <c r="K703" s="100" t="n">
        <v>41.3658</v>
      </c>
      <c r="L703" s="99" t="n">
        <v>32.77</v>
      </c>
      <c r="M703" s="99" t="n">
        <v>9.38</v>
      </c>
      <c r="N703" s="99" t="n">
        <v>0.01</v>
      </c>
      <c r="O703" s="99" t="n">
        <v>0</v>
      </c>
      <c r="P703" s="102" t="s">
        <v>1106</v>
      </c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87"/>
    </row>
    <row r="704" customFormat="false" ht="8.45" hidden="false" customHeight="true" outlineLevel="0" collapsed="false">
      <c r="A704" s="91" t="str">
        <f aca="false">VLOOKUP($C704&amp;$B704,$A$2030:$G$2565,2,0)</f>
        <v>10.006 </v>
      </c>
      <c r="B704" s="94" t="n">
        <v>202</v>
      </c>
      <c r="C704" s="93" t="s">
        <v>521</v>
      </c>
      <c r="D704" s="93"/>
      <c r="E704" s="113" t="n">
        <v>23</v>
      </c>
      <c r="F704" s="93" t="s">
        <v>58</v>
      </c>
      <c r="G704" s="93" t="s">
        <v>335</v>
      </c>
      <c r="H704" s="95"/>
      <c r="I704" s="95"/>
      <c r="J704" s="95"/>
      <c r="K704" s="95"/>
      <c r="L704" s="95"/>
      <c r="M704" s="95"/>
      <c r="N704" s="95"/>
      <c r="O704" s="95"/>
      <c r="P704" s="95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87"/>
    </row>
    <row r="705" customFormat="false" ht="8.45" hidden="false" customHeight="true" outlineLevel="0" collapsed="false">
      <c r="A705" s="91" t="str">
        <f aca="false">VLOOKUP($C705&amp;$B705,$A$2030:$G$2565,2,0)</f>
        <v>10.006.000.001 </v>
      </c>
      <c r="B705" s="115" t="n">
        <v>203</v>
      </c>
      <c r="C705" s="97" t="s">
        <v>523</v>
      </c>
      <c r="D705" s="97" t="s">
        <v>1101</v>
      </c>
      <c r="E705" s="98" t="n">
        <v>23</v>
      </c>
      <c r="F705" s="97" t="s">
        <v>58</v>
      </c>
      <c r="G705" s="97" t="s">
        <v>335</v>
      </c>
      <c r="H705" s="99" t="n">
        <v>0.16</v>
      </c>
      <c r="I705" s="118" t="n">
        <v>119.9</v>
      </c>
      <c r="J705" s="100" t="n">
        <v>0</v>
      </c>
      <c r="K705" s="100" t="n">
        <v>0</v>
      </c>
      <c r="L705" s="99" t="n">
        <v>0</v>
      </c>
      <c r="M705" s="99" t="n">
        <v>0</v>
      </c>
      <c r="N705" s="99" t="n">
        <v>0</v>
      </c>
      <c r="O705" s="99" t="n">
        <v>0</v>
      </c>
      <c r="P705" s="102"/>
      <c r="Q705" s="103"/>
      <c r="R705" s="108"/>
      <c r="S705" s="108"/>
      <c r="T705" s="106"/>
      <c r="U705" s="106"/>
      <c r="V705" s="106"/>
      <c r="W705" s="106"/>
      <c r="X705" s="107"/>
      <c r="Y705" s="103"/>
      <c r="Z705" s="108"/>
      <c r="AA705" s="108"/>
      <c r="AB705" s="106"/>
      <c r="AC705" s="106"/>
      <c r="AD705" s="106"/>
      <c r="AE705" s="106"/>
      <c r="AF705" s="107"/>
    </row>
    <row r="706" customFormat="false" ht="8.45" hidden="false" customHeight="true" outlineLevel="0" collapsed="false">
      <c r="A706" s="91" t="str">
        <f aca="false">VLOOKUP($C706&amp;$B706,$A$2030:$G$2565,2,0)</f>
        <v>10.006.000.002 </v>
      </c>
      <c r="B706" s="115" t="n">
        <v>204</v>
      </c>
      <c r="C706" s="97" t="s">
        <v>525</v>
      </c>
      <c r="D706" s="97" t="s">
        <v>1101</v>
      </c>
      <c r="E706" s="98" t="n">
        <v>23</v>
      </c>
      <c r="F706" s="97" t="s">
        <v>58</v>
      </c>
      <c r="G706" s="97" t="s">
        <v>335</v>
      </c>
      <c r="H706" s="99" t="n">
        <v>0.17</v>
      </c>
      <c r="I706" s="95" t="n">
        <v>123.2</v>
      </c>
      <c r="J706" s="95" t="n">
        <v>0</v>
      </c>
      <c r="K706" s="95" t="n">
        <v>0</v>
      </c>
      <c r="L706" s="95" t="n">
        <v>0</v>
      </c>
      <c r="M706" s="95" t="n">
        <v>0</v>
      </c>
      <c r="N706" s="95" t="n">
        <v>0</v>
      </c>
      <c r="O706" s="95" t="n">
        <v>0</v>
      </c>
      <c r="P706" s="95"/>
      <c r="Q706" s="103"/>
      <c r="R706" s="108"/>
      <c r="S706" s="108"/>
      <c r="T706" s="106"/>
      <c r="U706" s="106"/>
      <c r="V706" s="106"/>
      <c r="W706" s="106"/>
      <c r="X706" s="107"/>
      <c r="Y706" s="103"/>
      <c r="Z706" s="108"/>
      <c r="AA706" s="108"/>
      <c r="AB706" s="106"/>
      <c r="AC706" s="106"/>
      <c r="AD706" s="106"/>
      <c r="AE706" s="106"/>
      <c r="AF706" s="107"/>
    </row>
    <row r="707" customFormat="false" ht="8.45" hidden="false" customHeight="true" outlineLevel="0" collapsed="false">
      <c r="A707" s="91" t="str">
        <f aca="false">VLOOKUP($C707&amp;$B707,$A$2030:$G$2565,2,0)</f>
        <v>10.007 </v>
      </c>
      <c r="B707" s="94" t="n">
        <v>205</v>
      </c>
      <c r="C707" s="93" t="s">
        <v>527</v>
      </c>
      <c r="D707" s="93"/>
      <c r="E707" s="113" t="n">
        <v>19</v>
      </c>
      <c r="F707" s="93" t="s">
        <v>1119</v>
      </c>
      <c r="G707" s="93" t="s">
        <v>277</v>
      </c>
      <c r="H707" s="95"/>
      <c r="I707" s="118"/>
      <c r="J707" s="100"/>
      <c r="K707" s="100"/>
      <c r="L707" s="99"/>
      <c r="M707" s="99"/>
      <c r="N707" s="99"/>
      <c r="O707" s="99"/>
      <c r="P707" s="102"/>
      <c r="Q707" s="108"/>
      <c r="R707" s="108"/>
      <c r="S707" s="108"/>
      <c r="T707" s="106"/>
      <c r="U707" s="106"/>
      <c r="V707" s="106"/>
      <c r="W707" s="106"/>
      <c r="X707" s="107"/>
      <c r="Y707" s="108"/>
      <c r="Z707" s="108"/>
      <c r="AA707" s="108"/>
      <c r="AB707" s="106"/>
      <c r="AC707" s="106"/>
      <c r="AD707" s="106"/>
      <c r="AE707" s="106"/>
      <c r="AF707" s="107"/>
    </row>
    <row r="708" customFormat="false" ht="8.45" hidden="false" customHeight="true" outlineLevel="0" collapsed="false">
      <c r="A708" s="91" t="str">
        <f aca="false">VLOOKUP($C708&amp;$B708,$A$2030:$G$2565,2,0)</f>
        <v>10.007.000.001 </v>
      </c>
      <c r="B708" s="115" t="n">
        <v>206</v>
      </c>
      <c r="C708" s="97" t="s">
        <v>529</v>
      </c>
      <c r="D708" s="97" t="s">
        <v>1098</v>
      </c>
      <c r="E708" s="98" t="n">
        <v>19</v>
      </c>
      <c r="F708" s="97" t="s">
        <v>1119</v>
      </c>
      <c r="G708" s="97" t="s">
        <v>277</v>
      </c>
      <c r="H708" s="99" t="n">
        <v>0.03</v>
      </c>
      <c r="I708" s="118" t="n">
        <v>36.6</v>
      </c>
      <c r="J708" s="100" t="n">
        <v>0</v>
      </c>
      <c r="K708" s="100" t="n">
        <v>0</v>
      </c>
      <c r="L708" s="99" t="n">
        <v>0</v>
      </c>
      <c r="M708" s="99" t="n">
        <v>0</v>
      </c>
      <c r="N708" s="99" t="n">
        <v>0</v>
      </c>
      <c r="O708" s="99" t="n">
        <v>0</v>
      </c>
      <c r="P708" s="102"/>
      <c r="Q708" s="104"/>
      <c r="R708" s="108"/>
      <c r="S708" s="108"/>
      <c r="T708" s="106"/>
      <c r="U708" s="106"/>
      <c r="V708" s="106"/>
      <c r="W708" s="106"/>
      <c r="X708" s="107"/>
      <c r="Y708" s="104"/>
      <c r="Z708" s="108"/>
      <c r="AA708" s="108"/>
      <c r="AB708" s="106"/>
      <c r="AC708" s="106"/>
      <c r="AD708" s="106"/>
      <c r="AE708" s="106"/>
      <c r="AF708" s="107"/>
    </row>
    <row r="709" customFormat="false" ht="8.45" hidden="false" customHeight="true" outlineLevel="0" collapsed="false">
      <c r="A709" s="91" t="str">
        <f aca="false">VLOOKUP($C709&amp;$B709,$A$2030:$G$2565,2,0)</f>
        <v>10.007.000.002 </v>
      </c>
      <c r="B709" s="115" t="n">
        <v>207</v>
      </c>
      <c r="C709" s="97" t="s">
        <v>452</v>
      </c>
      <c r="D709" s="97" t="s">
        <v>1098</v>
      </c>
      <c r="E709" s="98" t="n">
        <v>19</v>
      </c>
      <c r="F709" s="97" t="s">
        <v>1119</v>
      </c>
      <c r="G709" s="97" t="s">
        <v>277</v>
      </c>
      <c r="H709" s="99" t="n">
        <v>0.01</v>
      </c>
      <c r="I709" s="95" t="n">
        <v>36.6</v>
      </c>
      <c r="J709" s="95" t="n">
        <v>0</v>
      </c>
      <c r="K709" s="95" t="n">
        <v>0</v>
      </c>
      <c r="L709" s="95" t="n">
        <v>0</v>
      </c>
      <c r="M709" s="95" t="n">
        <v>0</v>
      </c>
      <c r="N709" s="95" t="n">
        <v>0</v>
      </c>
      <c r="O709" s="95" t="n">
        <v>0</v>
      </c>
      <c r="P709" s="95"/>
      <c r="Q709" s="108"/>
      <c r="R709" s="108"/>
      <c r="S709" s="108"/>
      <c r="T709" s="106"/>
      <c r="U709" s="106"/>
      <c r="V709" s="106"/>
      <c r="W709" s="106"/>
      <c r="X709" s="107"/>
      <c r="Y709" s="108"/>
      <c r="Z709" s="108"/>
      <c r="AA709" s="108"/>
      <c r="AB709" s="106"/>
      <c r="AC709" s="106"/>
      <c r="AD709" s="106"/>
      <c r="AE709" s="106"/>
      <c r="AF709" s="107"/>
    </row>
    <row r="710" customFormat="false" ht="8.45" hidden="false" customHeight="true" outlineLevel="0" collapsed="false">
      <c r="A710" s="91" t="str">
        <f aca="false">VLOOKUP($C710&amp;$B710,$A$2030:$G$2565,2,0)</f>
        <v>10.008 </v>
      </c>
      <c r="B710" s="94" t="n">
        <v>208</v>
      </c>
      <c r="C710" s="93" t="s">
        <v>532</v>
      </c>
      <c r="D710" s="93"/>
      <c r="E710" s="113" t="n">
        <v>45</v>
      </c>
      <c r="F710" s="93" t="s">
        <v>402</v>
      </c>
      <c r="G710" s="93" t="s">
        <v>461</v>
      </c>
      <c r="H710" s="95"/>
      <c r="I710" s="117"/>
      <c r="J710" s="100"/>
      <c r="K710" s="100"/>
      <c r="L710" s="99"/>
      <c r="M710" s="99"/>
      <c r="N710" s="99"/>
      <c r="O710" s="99"/>
      <c r="P710" s="102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</row>
    <row r="711" customFormat="false" ht="8.45" hidden="false" customHeight="true" outlineLevel="0" collapsed="false">
      <c r="A711" s="91" t="str">
        <f aca="false">VLOOKUP($C711&amp;$B711,$A$2030:$G$2565,2,0)</f>
        <v>10.008.000.001 </v>
      </c>
      <c r="B711" s="115" t="n">
        <v>209</v>
      </c>
      <c r="C711" s="97" t="s">
        <v>534</v>
      </c>
      <c r="D711" s="97" t="s">
        <v>1098</v>
      </c>
      <c r="E711" s="98" t="n">
        <v>23</v>
      </c>
      <c r="F711" s="97" t="s">
        <v>402</v>
      </c>
      <c r="G711" s="97" t="s">
        <v>397</v>
      </c>
      <c r="H711" s="99" t="n">
        <v>0.53</v>
      </c>
      <c r="I711" s="117" t="n">
        <v>130.08</v>
      </c>
      <c r="J711" s="100" t="n">
        <v>0</v>
      </c>
      <c r="K711" s="100" t="n">
        <v>0</v>
      </c>
      <c r="L711" s="99" t="n">
        <v>0</v>
      </c>
      <c r="M711" s="99" t="n">
        <v>0</v>
      </c>
      <c r="N711" s="99" t="n">
        <v>0</v>
      </c>
      <c r="O711" s="99" t="n">
        <v>0</v>
      </c>
      <c r="P711" s="102"/>
      <c r="Q711" s="104"/>
      <c r="R711" s="108"/>
      <c r="S711" s="108"/>
      <c r="T711" s="106"/>
      <c r="U711" s="106"/>
      <c r="V711" s="106"/>
      <c r="W711" s="106"/>
      <c r="X711" s="107"/>
      <c r="Y711" s="104"/>
      <c r="Z711" s="108"/>
      <c r="AA711" s="108"/>
      <c r="AB711" s="106"/>
      <c r="AC711" s="106"/>
      <c r="AD711" s="106"/>
      <c r="AE711" s="106"/>
      <c r="AF711" s="107"/>
    </row>
    <row r="712" customFormat="false" ht="8.45" hidden="false" customHeight="true" outlineLevel="0" collapsed="false">
      <c r="A712" s="91" t="str">
        <f aca="false">VLOOKUP($C712&amp;$B712,$A$2030:$G$2565,2,0)</f>
        <v>10.008.000.002 </v>
      </c>
      <c r="B712" s="115" t="n">
        <v>210</v>
      </c>
      <c r="C712" s="97" t="s">
        <v>536</v>
      </c>
      <c r="D712" s="97" t="s">
        <v>1096</v>
      </c>
      <c r="E712" s="98" t="n">
        <v>13</v>
      </c>
      <c r="F712" s="97" t="s">
        <v>537</v>
      </c>
      <c r="G712" s="97" t="s">
        <v>461</v>
      </c>
      <c r="H712" s="99" t="n">
        <v>0.05</v>
      </c>
      <c r="I712" s="95" t="n">
        <v>1</v>
      </c>
      <c r="J712" s="95" t="n">
        <v>0</v>
      </c>
      <c r="K712" s="95" t="n">
        <v>0</v>
      </c>
      <c r="L712" s="95" t="n">
        <v>0</v>
      </c>
      <c r="M712" s="95" t="n">
        <v>0</v>
      </c>
      <c r="N712" s="95" t="n">
        <v>0</v>
      </c>
      <c r="O712" s="95" t="n">
        <v>0</v>
      </c>
      <c r="P712" s="95"/>
      <c r="Q712" s="103"/>
      <c r="R712" s="108"/>
      <c r="S712" s="108"/>
      <c r="T712" s="106"/>
      <c r="U712" s="106"/>
      <c r="V712" s="106"/>
      <c r="W712" s="106"/>
      <c r="X712" s="107"/>
      <c r="Y712" s="103"/>
      <c r="Z712" s="108"/>
      <c r="AA712" s="108"/>
      <c r="AB712" s="106"/>
      <c r="AC712" s="106"/>
      <c r="AD712" s="106"/>
      <c r="AE712" s="106"/>
      <c r="AF712" s="107"/>
    </row>
    <row r="713" customFormat="false" ht="8.45" hidden="false" customHeight="true" outlineLevel="0" collapsed="false">
      <c r="A713" s="91" t="str">
        <f aca="false">VLOOKUP($C713&amp;$B713,$A$2030:$G$2565,2,0)</f>
        <v>11 </v>
      </c>
      <c r="B713" s="94" t="n">
        <v>211</v>
      </c>
      <c r="C713" s="93" t="s">
        <v>539</v>
      </c>
      <c r="D713" s="93"/>
      <c r="E713" s="94" t="n">
        <v>185</v>
      </c>
      <c r="F713" s="93" t="s">
        <v>470</v>
      </c>
      <c r="G713" s="93" t="s">
        <v>406</v>
      </c>
      <c r="H713" s="95"/>
      <c r="I713" s="118"/>
      <c r="J713" s="100"/>
      <c r="K713" s="100"/>
      <c r="L713" s="99"/>
      <c r="M713" s="99"/>
      <c r="N713" s="99"/>
      <c r="O713" s="99"/>
      <c r="P713" s="102"/>
      <c r="Q713" s="103"/>
      <c r="R713" s="108"/>
      <c r="S713" s="108"/>
      <c r="T713" s="106"/>
      <c r="U713" s="106"/>
      <c r="V713" s="106"/>
      <c r="W713" s="106"/>
      <c r="X713" s="107"/>
      <c r="Y713" s="103"/>
      <c r="Z713" s="108"/>
      <c r="AA713" s="108"/>
      <c r="AB713" s="106"/>
      <c r="AC713" s="106"/>
      <c r="AD713" s="106"/>
      <c r="AE713" s="106"/>
      <c r="AF713" s="107"/>
    </row>
    <row r="714" customFormat="false" ht="8.45" hidden="false" customHeight="true" outlineLevel="0" collapsed="false">
      <c r="A714" s="91" t="str">
        <f aca="false">VLOOKUP($C714&amp;$B714,$A$2030:$G$2565,2,0)</f>
        <v>11.001 </v>
      </c>
      <c r="B714" s="94" t="n">
        <v>212</v>
      </c>
      <c r="C714" s="93" t="s">
        <v>541</v>
      </c>
      <c r="D714" s="93"/>
      <c r="E714" s="94" t="n">
        <v>185</v>
      </c>
      <c r="F714" s="93" t="s">
        <v>470</v>
      </c>
      <c r="G714" s="93" t="s">
        <v>406</v>
      </c>
      <c r="H714" s="95"/>
      <c r="I714" s="100"/>
      <c r="J714" s="100"/>
      <c r="K714" s="100"/>
      <c r="L714" s="99"/>
      <c r="M714" s="99"/>
      <c r="N714" s="99"/>
      <c r="O714" s="99"/>
      <c r="P714" s="102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87"/>
    </row>
    <row r="715" customFormat="false" ht="8.45" hidden="false" customHeight="true" outlineLevel="0" collapsed="false">
      <c r="A715" s="91" t="str">
        <f aca="false">VLOOKUP($C715&amp;$B715,$A$2030:$G$2565,2,0)</f>
        <v>11.001.000.001 </v>
      </c>
      <c r="B715" s="115" t="n">
        <v>213</v>
      </c>
      <c r="C715" s="97" t="s">
        <v>543</v>
      </c>
      <c r="D715" s="97" t="s">
        <v>1098</v>
      </c>
      <c r="E715" s="115" t="n">
        <v>110</v>
      </c>
      <c r="F715" s="97" t="s">
        <v>544</v>
      </c>
      <c r="G715" s="97" t="s">
        <v>406</v>
      </c>
      <c r="H715" s="99" t="n">
        <v>0.76</v>
      </c>
      <c r="I715" s="95" t="n">
        <v>1972.86</v>
      </c>
      <c r="J715" s="95" t="n">
        <v>174.5981</v>
      </c>
      <c r="K715" s="95" t="n">
        <v>170.8497</v>
      </c>
      <c r="L715" s="95" t="n">
        <v>8.85</v>
      </c>
      <c r="M715" s="95" t="n">
        <v>8.66</v>
      </c>
      <c r="N715" s="95" t="n">
        <v>0.07</v>
      </c>
      <c r="O715" s="95" t="n">
        <v>0.06</v>
      </c>
      <c r="P715" s="95" t="s">
        <v>1103</v>
      </c>
      <c r="Q715" s="108"/>
      <c r="R715" s="108"/>
      <c r="S715" s="108"/>
      <c r="T715" s="106"/>
      <c r="U715" s="106"/>
      <c r="V715" s="106"/>
      <c r="W715" s="106"/>
      <c r="X715" s="107"/>
      <c r="Y715" s="108"/>
      <c r="Z715" s="108"/>
      <c r="AA715" s="108"/>
      <c r="AB715" s="106"/>
      <c r="AC715" s="106"/>
      <c r="AD715" s="106"/>
      <c r="AE715" s="106"/>
      <c r="AF715" s="107"/>
    </row>
    <row r="716" customFormat="false" ht="8.45" hidden="false" customHeight="true" outlineLevel="0" collapsed="false">
      <c r="A716" s="91" t="str">
        <f aca="false">VLOOKUP($C716&amp;$B716,$A$2030:$G$2565,2,0)</f>
        <v>11.001.000.002 </v>
      </c>
      <c r="B716" s="115" t="n">
        <v>214</v>
      </c>
      <c r="C716" s="97" t="s">
        <v>546</v>
      </c>
      <c r="D716" s="97" t="s">
        <v>1101</v>
      </c>
      <c r="E716" s="115" t="n">
        <v>110</v>
      </c>
      <c r="F716" s="97" t="s">
        <v>544</v>
      </c>
      <c r="G716" s="97" t="s">
        <v>406</v>
      </c>
      <c r="H716" s="99" t="n">
        <v>0.3</v>
      </c>
      <c r="I716" s="95" t="n">
        <v>2861.7</v>
      </c>
      <c r="J716" s="95" t="n">
        <v>258.1253</v>
      </c>
      <c r="K716" s="95" t="n">
        <v>244.103</v>
      </c>
      <c r="L716" s="95" t="n">
        <v>9.02</v>
      </c>
      <c r="M716" s="95" t="n">
        <v>8.53</v>
      </c>
      <c r="N716" s="95" t="n">
        <v>0.03</v>
      </c>
      <c r="O716" s="95" t="n">
        <v>0.03</v>
      </c>
      <c r="P716" s="95" t="s">
        <v>1103</v>
      </c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</row>
    <row r="717" customFormat="false" ht="8.45" hidden="false" customHeight="true" outlineLevel="0" collapsed="false">
      <c r="A717" s="91" t="str">
        <f aca="false">VLOOKUP($C717&amp;$B717,$A$2030:$G$2565,2,0)</f>
        <v>11.001.000.003 </v>
      </c>
      <c r="B717" s="115" t="n">
        <v>215</v>
      </c>
      <c r="C717" s="97" t="s">
        <v>548</v>
      </c>
      <c r="D717" s="97" t="s">
        <v>1098</v>
      </c>
      <c r="E717" s="98" t="n">
        <v>24</v>
      </c>
      <c r="F717" s="97" t="s">
        <v>549</v>
      </c>
      <c r="G717" s="97" t="s">
        <v>474</v>
      </c>
      <c r="H717" s="99" t="n">
        <v>0.03</v>
      </c>
      <c r="I717" s="119" t="n">
        <v>115.18</v>
      </c>
      <c r="J717" s="100" t="n">
        <v>115.18</v>
      </c>
      <c r="K717" s="100" t="n">
        <v>115.18</v>
      </c>
      <c r="L717" s="99" t="n">
        <v>100</v>
      </c>
      <c r="M717" s="99" t="n">
        <v>100</v>
      </c>
      <c r="N717" s="99" t="n">
        <v>0.03</v>
      </c>
      <c r="O717" s="99" t="n">
        <v>0.03</v>
      </c>
      <c r="P717" s="102"/>
      <c r="Q717" s="112"/>
      <c r="R717" s="108"/>
      <c r="S717" s="108"/>
      <c r="T717" s="106"/>
      <c r="U717" s="106"/>
      <c r="V717" s="106"/>
      <c r="W717" s="106"/>
      <c r="X717" s="107"/>
      <c r="Y717" s="112"/>
      <c r="Z717" s="108"/>
      <c r="AA717" s="108"/>
      <c r="AB717" s="106"/>
      <c r="AC717" s="106"/>
      <c r="AD717" s="106"/>
      <c r="AE717" s="106"/>
      <c r="AF717" s="107"/>
    </row>
    <row r="718" customFormat="false" ht="8.45" hidden="false" customHeight="true" outlineLevel="0" collapsed="false">
      <c r="A718" s="91" t="str">
        <f aca="false">VLOOKUP($C718&amp;$B718,$A$2030:$G$2565,2,0)</f>
        <v>11.001.000.004 </v>
      </c>
      <c r="B718" s="115" t="n">
        <v>216</v>
      </c>
      <c r="C718" s="97" t="s">
        <v>551</v>
      </c>
      <c r="D718" s="97" t="s">
        <v>1098</v>
      </c>
      <c r="E718" s="98" t="n">
        <v>61</v>
      </c>
      <c r="F718" s="97" t="s">
        <v>470</v>
      </c>
      <c r="G718" s="97" t="s">
        <v>552</v>
      </c>
      <c r="H718" s="99" t="n">
        <v>0.02</v>
      </c>
      <c r="I718" s="119" t="n">
        <v>90.91</v>
      </c>
      <c r="J718" s="100" t="n">
        <v>90.91</v>
      </c>
      <c r="K718" s="100" t="n">
        <v>24.9093</v>
      </c>
      <c r="L718" s="99" t="n">
        <v>100</v>
      </c>
      <c r="M718" s="99" t="n">
        <v>27.4</v>
      </c>
      <c r="N718" s="99" t="n">
        <v>0.02</v>
      </c>
      <c r="O718" s="99" t="n">
        <v>0.01</v>
      </c>
      <c r="P718" s="102" t="s">
        <v>1125</v>
      </c>
      <c r="Q718" s="103"/>
      <c r="R718" s="108"/>
      <c r="S718" s="108"/>
      <c r="T718" s="106"/>
      <c r="U718" s="106"/>
      <c r="V718" s="106"/>
      <c r="W718" s="106"/>
      <c r="X718" s="107"/>
      <c r="Y718" s="103"/>
      <c r="Z718" s="108"/>
      <c r="AA718" s="108"/>
      <c r="AB718" s="106"/>
      <c r="AC718" s="106"/>
      <c r="AD718" s="106"/>
      <c r="AE718" s="106"/>
      <c r="AF718" s="107"/>
    </row>
    <row r="719" customFormat="false" ht="8.45" hidden="false" customHeight="true" outlineLevel="0" collapsed="false">
      <c r="A719" s="91" t="str">
        <f aca="false">VLOOKUP($C719&amp;$B719,$A$2030:$G$2565,2,0)</f>
        <v>11.001.000.005 </v>
      </c>
      <c r="B719" s="115" t="n">
        <v>217</v>
      </c>
      <c r="C719" s="97" t="s">
        <v>554</v>
      </c>
      <c r="D719" s="97" t="s">
        <v>1101</v>
      </c>
      <c r="E719" s="98" t="n">
        <v>70</v>
      </c>
      <c r="F719" s="97" t="s">
        <v>544</v>
      </c>
      <c r="G719" s="97" t="s">
        <v>352</v>
      </c>
      <c r="H719" s="99" t="n">
        <v>0.04</v>
      </c>
      <c r="I719" s="118" t="n">
        <v>108.1</v>
      </c>
      <c r="J719" s="100" t="n">
        <v>13.4152</v>
      </c>
      <c r="K719" s="100" t="n">
        <v>5.005</v>
      </c>
      <c r="L719" s="99" t="n">
        <v>12.41</v>
      </c>
      <c r="M719" s="99" t="n">
        <v>4.63</v>
      </c>
      <c r="N719" s="99" t="n">
        <v>0</v>
      </c>
      <c r="O719" s="99" t="n">
        <v>0</v>
      </c>
      <c r="P719" s="102" t="s">
        <v>1120</v>
      </c>
      <c r="Q719" s="108"/>
      <c r="R719" s="108"/>
      <c r="S719" s="108"/>
      <c r="T719" s="106"/>
      <c r="U719" s="106"/>
      <c r="V719" s="106"/>
      <c r="W719" s="106"/>
      <c r="X719" s="107"/>
      <c r="Y719" s="108"/>
      <c r="Z719" s="108"/>
      <c r="AA719" s="108"/>
      <c r="AB719" s="106"/>
      <c r="AC719" s="106"/>
      <c r="AD719" s="106"/>
      <c r="AE719" s="106"/>
      <c r="AF719" s="107"/>
    </row>
    <row r="720" customFormat="false" ht="8.45" hidden="false" customHeight="true" outlineLevel="0" collapsed="false">
      <c r="A720" s="91" t="str">
        <f aca="false">VLOOKUP($C720&amp;$B720,$A$2030:$G$2565,2,0)</f>
        <v>11.001.000.006 </v>
      </c>
      <c r="B720" s="115" t="n">
        <v>218</v>
      </c>
      <c r="C720" s="97" t="s">
        <v>556</v>
      </c>
      <c r="D720" s="97" t="s">
        <v>1098</v>
      </c>
      <c r="E720" s="98" t="n">
        <v>22</v>
      </c>
      <c r="F720" s="97" t="s">
        <v>498</v>
      </c>
      <c r="G720" s="97" t="s">
        <v>431</v>
      </c>
      <c r="H720" s="99" t="n">
        <v>0.03</v>
      </c>
      <c r="I720" s="117" t="n">
        <v>32.61</v>
      </c>
      <c r="J720" s="100" t="n">
        <v>0</v>
      </c>
      <c r="K720" s="100" t="n">
        <v>0</v>
      </c>
      <c r="L720" s="99" t="n">
        <v>0</v>
      </c>
      <c r="M720" s="99" t="n">
        <v>0</v>
      </c>
      <c r="N720" s="99" t="n">
        <v>0</v>
      </c>
      <c r="O720" s="99" t="n">
        <v>0</v>
      </c>
      <c r="P720" s="102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</row>
    <row r="721" customFormat="false" ht="8.45" hidden="false" customHeight="true" outlineLevel="0" collapsed="false">
      <c r="A721" s="91" t="str">
        <f aca="false">VLOOKUP($C721&amp;$B721,$A$2030:$G$2565,2,0)</f>
        <v>12 </v>
      </c>
      <c r="B721" s="94" t="n">
        <v>219</v>
      </c>
      <c r="C721" s="93" t="s">
        <v>558</v>
      </c>
      <c r="D721" s="93"/>
      <c r="E721" s="94" t="n">
        <v>191</v>
      </c>
      <c r="F721" s="93" t="s">
        <v>559</v>
      </c>
      <c r="G721" s="93" t="s">
        <v>406</v>
      </c>
      <c r="H721" s="95"/>
      <c r="I721" s="118"/>
      <c r="J721" s="100"/>
      <c r="K721" s="100"/>
      <c r="L721" s="99"/>
      <c r="M721" s="99"/>
      <c r="N721" s="99"/>
      <c r="O721" s="99"/>
      <c r="P721" s="102"/>
      <c r="Q721" s="108"/>
      <c r="R721" s="108"/>
      <c r="S721" s="108"/>
      <c r="T721" s="106"/>
      <c r="U721" s="106"/>
      <c r="V721" s="106"/>
      <c r="W721" s="106"/>
      <c r="X721" s="107"/>
      <c r="Y721" s="108"/>
      <c r="Z721" s="108"/>
      <c r="AA721" s="108"/>
      <c r="AB721" s="106"/>
      <c r="AC721" s="106"/>
      <c r="AD721" s="106"/>
      <c r="AE721" s="106"/>
      <c r="AF721" s="107"/>
    </row>
    <row r="722" customFormat="false" ht="8.45" hidden="false" customHeight="true" outlineLevel="0" collapsed="false">
      <c r="A722" s="91" t="str">
        <f aca="false">VLOOKUP($C722&amp;$B722,$A$2030:$G$2565,2,0)</f>
        <v>12.001 </v>
      </c>
      <c r="B722" s="94" t="n">
        <v>220</v>
      </c>
      <c r="C722" s="93" t="s">
        <v>561</v>
      </c>
      <c r="D722" s="93"/>
      <c r="E722" s="94" t="n">
        <v>191</v>
      </c>
      <c r="F722" s="93" t="s">
        <v>559</v>
      </c>
      <c r="G722" s="93" t="s">
        <v>406</v>
      </c>
      <c r="H722" s="95"/>
      <c r="I722" s="117"/>
      <c r="J722" s="100"/>
      <c r="K722" s="100"/>
      <c r="L722" s="99"/>
      <c r="M722" s="99"/>
      <c r="N722" s="99"/>
      <c r="O722" s="99"/>
      <c r="P722" s="102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</row>
    <row r="723" customFormat="false" ht="8.45" hidden="false" customHeight="true" outlineLevel="0" collapsed="false">
      <c r="A723" s="91" t="str">
        <f aca="false">VLOOKUP($C723&amp;$B723,$A$2030:$G$2565,2,0)</f>
        <v>12.001.000.001 </v>
      </c>
      <c r="B723" s="115" t="n">
        <v>221</v>
      </c>
      <c r="C723" s="97" t="s">
        <v>563</v>
      </c>
      <c r="D723" s="97" t="s">
        <v>1098</v>
      </c>
      <c r="E723" s="115" t="n">
        <v>191</v>
      </c>
      <c r="F723" s="97" t="s">
        <v>559</v>
      </c>
      <c r="G723" s="97" t="s">
        <v>406</v>
      </c>
      <c r="H723" s="99" t="n">
        <v>0.1</v>
      </c>
      <c r="I723" s="95" t="n">
        <v>1326.31</v>
      </c>
      <c r="J723" s="95" t="n">
        <v>482.6442</v>
      </c>
      <c r="K723" s="95" t="n">
        <v>1179.7527</v>
      </c>
      <c r="L723" s="95" t="n">
        <v>36.39</v>
      </c>
      <c r="M723" s="95" t="n">
        <v>88.95</v>
      </c>
      <c r="N723" s="95" t="n">
        <v>0.04</v>
      </c>
      <c r="O723" s="95" t="n">
        <v>0.09</v>
      </c>
      <c r="P723" s="95" t="n">
        <v>-101</v>
      </c>
      <c r="Q723" s="108"/>
      <c r="R723" s="108"/>
      <c r="S723" s="108"/>
      <c r="T723" s="106"/>
      <c r="U723" s="106"/>
      <c r="V723" s="106"/>
      <c r="W723" s="106"/>
      <c r="X723" s="107"/>
      <c r="Y723" s="108"/>
      <c r="Z723" s="108"/>
      <c r="AA723" s="108"/>
      <c r="AB723" s="106"/>
      <c r="AC723" s="106"/>
      <c r="AD723" s="106"/>
      <c r="AE723" s="106"/>
      <c r="AF723" s="107"/>
    </row>
    <row r="724" customFormat="false" ht="8.45" hidden="false" customHeight="true" outlineLevel="0" collapsed="false">
      <c r="A724" s="91" t="str">
        <f aca="false">VLOOKUP($C724&amp;$B724,$A$2030:$G$2565,2,0)</f>
        <v>12.002 </v>
      </c>
      <c r="B724" s="94" t="n">
        <v>222</v>
      </c>
      <c r="C724" s="93" t="s">
        <v>565</v>
      </c>
      <c r="D724" s="93"/>
      <c r="E724" s="94" t="n">
        <v>147</v>
      </c>
      <c r="F724" s="93" t="s">
        <v>283</v>
      </c>
      <c r="G724" s="93" t="s">
        <v>406</v>
      </c>
      <c r="H724" s="95"/>
      <c r="I724" s="95"/>
      <c r="J724" s="95"/>
      <c r="K724" s="95"/>
      <c r="L724" s="95"/>
      <c r="M724" s="95"/>
      <c r="N724" s="95"/>
      <c r="O724" s="95"/>
      <c r="P724" s="95"/>
      <c r="Q724" s="108"/>
      <c r="R724" s="108"/>
      <c r="S724" s="108"/>
      <c r="T724" s="106"/>
      <c r="U724" s="106"/>
      <c r="V724" s="106"/>
      <c r="W724" s="106"/>
      <c r="X724" s="107"/>
      <c r="Y724" s="108"/>
      <c r="Z724" s="108"/>
      <c r="AA724" s="108"/>
      <c r="AB724" s="106"/>
      <c r="AC724" s="106"/>
      <c r="AD724" s="106"/>
      <c r="AE724" s="106"/>
      <c r="AF724" s="107"/>
    </row>
    <row r="725" customFormat="false" ht="8.45" hidden="false" customHeight="true" outlineLevel="0" collapsed="false">
      <c r="A725" s="91" t="str">
        <f aca="false">VLOOKUP($C725&amp;$B725,$A$2030:$G$2565,2,0)</f>
        <v>12.002.000.001 </v>
      </c>
      <c r="B725" s="115" t="n">
        <v>223</v>
      </c>
      <c r="C725" s="97" t="s">
        <v>567</v>
      </c>
      <c r="D725" s="97" t="s">
        <v>1098</v>
      </c>
      <c r="E725" s="115" t="n">
        <v>147</v>
      </c>
      <c r="F725" s="97" t="s">
        <v>283</v>
      </c>
      <c r="G725" s="97" t="s">
        <v>406</v>
      </c>
      <c r="H725" s="99" t="n">
        <v>0.06</v>
      </c>
      <c r="I725" s="118" t="n">
        <v>786.05</v>
      </c>
      <c r="J725" s="100" t="n">
        <v>89.4525</v>
      </c>
      <c r="K725" s="100" t="n">
        <v>403.0864</v>
      </c>
      <c r="L725" s="99" t="n">
        <v>11.38</v>
      </c>
      <c r="M725" s="99" t="n">
        <v>51.28</v>
      </c>
      <c r="N725" s="99" t="n">
        <v>0.01</v>
      </c>
      <c r="O725" s="99" t="n">
        <v>0.03</v>
      </c>
      <c r="P725" s="102" t="n">
        <v>-59</v>
      </c>
      <c r="Q725" s="108"/>
      <c r="R725" s="108"/>
      <c r="S725" s="108"/>
      <c r="T725" s="106"/>
      <c r="U725" s="106"/>
      <c r="V725" s="106"/>
      <c r="W725" s="106"/>
      <c r="X725" s="107"/>
      <c r="Y725" s="108"/>
      <c r="Z725" s="108"/>
      <c r="AA725" s="108"/>
      <c r="AB725" s="106"/>
      <c r="AC725" s="106"/>
      <c r="AD725" s="106"/>
      <c r="AE725" s="106"/>
      <c r="AF725" s="107"/>
    </row>
    <row r="726" customFormat="false" ht="8.45" hidden="false" customHeight="true" outlineLevel="0" collapsed="false">
      <c r="A726" s="91" t="str">
        <f aca="false">VLOOKUP($C726&amp;$B726,$A$2030:$G$2565,2,0)</f>
        <v>12.002.000.002 </v>
      </c>
      <c r="B726" s="115" t="n">
        <v>224</v>
      </c>
      <c r="C726" s="97" t="s">
        <v>569</v>
      </c>
      <c r="D726" s="97" t="s">
        <v>1098</v>
      </c>
      <c r="E726" s="115" t="n">
        <v>105</v>
      </c>
      <c r="F726" s="97" t="s">
        <v>283</v>
      </c>
      <c r="G726" s="97" t="s">
        <v>277</v>
      </c>
      <c r="H726" s="99" t="n">
        <v>0.14</v>
      </c>
      <c r="I726" s="95" t="n">
        <v>779.65</v>
      </c>
      <c r="J726" s="95" t="n">
        <v>93.2461</v>
      </c>
      <c r="K726" s="95" t="n">
        <v>399.8045</v>
      </c>
      <c r="L726" s="95" t="n">
        <v>11.96</v>
      </c>
      <c r="M726" s="95" t="n">
        <v>51.28</v>
      </c>
      <c r="N726" s="95" t="n">
        <v>0.02</v>
      </c>
      <c r="O726" s="95" t="n">
        <v>0.07</v>
      </c>
      <c r="P726" s="95" t="n">
        <v>-42</v>
      </c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</row>
    <row r="727" customFormat="false" ht="8.45" hidden="false" customHeight="true" outlineLevel="0" collapsed="false">
      <c r="A727" s="91" t="str">
        <f aca="false">VLOOKUP($C727&amp;$B727,$A$2030:$G$2565,2,0)</f>
        <v>12.002.000.003 </v>
      </c>
      <c r="B727" s="115" t="n">
        <v>225</v>
      </c>
      <c r="C727" s="97" t="s">
        <v>571</v>
      </c>
      <c r="D727" s="97" t="s">
        <v>1101</v>
      </c>
      <c r="E727" s="98" t="n">
        <v>23</v>
      </c>
      <c r="F727" s="97" t="s">
        <v>355</v>
      </c>
      <c r="G727" s="97" t="s">
        <v>464</v>
      </c>
      <c r="H727" s="99" t="n">
        <v>0.01</v>
      </c>
      <c r="I727" s="118" t="n">
        <v>97.16</v>
      </c>
      <c r="J727" s="100" t="n">
        <v>0</v>
      </c>
      <c r="K727" s="100" t="n">
        <v>6.1211</v>
      </c>
      <c r="L727" s="99" t="n">
        <v>0</v>
      </c>
      <c r="M727" s="99" t="n">
        <v>6.3</v>
      </c>
      <c r="N727" s="99" t="n">
        <v>0</v>
      </c>
      <c r="O727" s="99" t="n">
        <v>0</v>
      </c>
      <c r="P727" s="102" t="n">
        <v>-2</v>
      </c>
      <c r="Q727" s="104"/>
      <c r="R727" s="108"/>
      <c r="S727" s="108"/>
      <c r="T727" s="106"/>
      <c r="U727" s="106"/>
      <c r="V727" s="106"/>
      <c r="W727" s="106"/>
      <c r="X727" s="107"/>
      <c r="Y727" s="104"/>
      <c r="Z727" s="108"/>
      <c r="AA727" s="108"/>
      <c r="AB727" s="106"/>
      <c r="AC727" s="106"/>
      <c r="AD727" s="106"/>
      <c r="AE727" s="106"/>
      <c r="AF727" s="107"/>
    </row>
    <row r="728" customFormat="false" ht="8.45" hidden="false" customHeight="true" outlineLevel="0" collapsed="false">
      <c r="A728" s="91" t="str">
        <f aca="false">VLOOKUP($C728&amp;$B728,$A$2030:$G$2565,2,0)</f>
        <v>12.002.000.004 </v>
      </c>
      <c r="B728" s="115" t="n">
        <v>226</v>
      </c>
      <c r="C728" s="97" t="s">
        <v>573</v>
      </c>
      <c r="D728" s="97" t="s">
        <v>1101</v>
      </c>
      <c r="E728" s="98" t="n">
        <v>11</v>
      </c>
      <c r="F728" s="97" t="s">
        <v>326</v>
      </c>
      <c r="G728" s="97" t="s">
        <v>464</v>
      </c>
      <c r="H728" s="99" t="n">
        <v>0</v>
      </c>
      <c r="I728" s="118" t="n">
        <v>13.1</v>
      </c>
      <c r="J728" s="100" t="n">
        <v>0</v>
      </c>
      <c r="K728" s="100" t="n">
        <v>13.1</v>
      </c>
      <c r="L728" s="99" t="n">
        <v>0</v>
      </c>
      <c r="M728" s="99" t="n">
        <v>100</v>
      </c>
      <c r="N728" s="99" t="n">
        <v>0</v>
      </c>
      <c r="O728" s="99" t="n">
        <v>0</v>
      </c>
      <c r="P728" s="102" t="n">
        <v>-11</v>
      </c>
      <c r="Q728" s="108"/>
      <c r="R728" s="108"/>
      <c r="S728" s="108"/>
      <c r="T728" s="106"/>
      <c r="U728" s="106"/>
      <c r="V728" s="106"/>
      <c r="W728" s="106"/>
      <c r="X728" s="107"/>
      <c r="Y728" s="108"/>
      <c r="Z728" s="108"/>
      <c r="AA728" s="108"/>
      <c r="AB728" s="106"/>
      <c r="AC728" s="106"/>
      <c r="AD728" s="106"/>
      <c r="AE728" s="106"/>
      <c r="AF728" s="107"/>
    </row>
    <row r="729" customFormat="false" ht="8.45" hidden="false" customHeight="true" outlineLevel="0" collapsed="false">
      <c r="A729" s="91" t="str">
        <f aca="false">VLOOKUP($C729&amp;$B729,$A$2030:$G$2565,2,0)</f>
        <v>12.003 </v>
      </c>
      <c r="B729" s="94" t="n">
        <v>227</v>
      </c>
      <c r="C729" s="93" t="s">
        <v>575</v>
      </c>
      <c r="D729" s="93"/>
      <c r="E729" s="94" t="n">
        <v>139</v>
      </c>
      <c r="F729" s="93" t="s">
        <v>559</v>
      </c>
      <c r="G729" s="93" t="s">
        <v>464</v>
      </c>
      <c r="H729" s="95"/>
      <c r="I729" s="117"/>
      <c r="J729" s="100"/>
      <c r="K729" s="100"/>
      <c r="L729" s="99"/>
      <c r="M729" s="99"/>
      <c r="N729" s="99"/>
      <c r="O729" s="99"/>
      <c r="P729" s="102"/>
      <c r="Q729" s="104"/>
      <c r="R729" s="108"/>
      <c r="S729" s="108"/>
      <c r="T729" s="106"/>
      <c r="U729" s="106"/>
      <c r="V729" s="106"/>
      <c r="W729" s="106"/>
      <c r="X729" s="107"/>
      <c r="Y729" s="104"/>
      <c r="Z729" s="108"/>
      <c r="AA729" s="108"/>
      <c r="AB729" s="106"/>
      <c r="AC729" s="106"/>
      <c r="AD729" s="106"/>
      <c r="AE729" s="106"/>
      <c r="AF729" s="107"/>
    </row>
    <row r="730" customFormat="false" ht="8.45" hidden="false" customHeight="true" outlineLevel="0" collapsed="false">
      <c r="A730" s="91" t="str">
        <f aca="false">VLOOKUP($C730&amp;$B730,$A$2030:$G$2565,2,0)</f>
        <v>12.003.000.001 </v>
      </c>
      <c r="B730" s="115" t="n">
        <v>228</v>
      </c>
      <c r="C730" s="97" t="s">
        <v>577</v>
      </c>
      <c r="D730" s="97" t="s">
        <v>1098</v>
      </c>
      <c r="E730" s="115" t="n">
        <v>139</v>
      </c>
      <c r="F730" s="97" t="s">
        <v>559</v>
      </c>
      <c r="G730" s="97" t="s">
        <v>464</v>
      </c>
      <c r="H730" s="99" t="n">
        <v>0.04</v>
      </c>
      <c r="I730" s="117" t="n">
        <v>548.14</v>
      </c>
      <c r="J730" s="100" t="n">
        <v>393.0164</v>
      </c>
      <c r="K730" s="100" t="n">
        <v>475.95</v>
      </c>
      <c r="L730" s="99" t="n">
        <v>71.7</v>
      </c>
      <c r="M730" s="99" t="n">
        <v>86.83</v>
      </c>
      <c r="N730" s="99" t="n">
        <v>0.03</v>
      </c>
      <c r="O730" s="99" t="n">
        <v>0.04</v>
      </c>
      <c r="P730" s="102" t="n">
        <v>-22</v>
      </c>
      <c r="Q730" s="108"/>
      <c r="R730" s="108"/>
      <c r="S730" s="108"/>
      <c r="T730" s="106"/>
      <c r="U730" s="106"/>
      <c r="V730" s="106"/>
      <c r="W730" s="106"/>
      <c r="X730" s="107"/>
      <c r="Y730" s="108"/>
      <c r="Z730" s="108"/>
      <c r="AA730" s="108"/>
      <c r="AB730" s="106"/>
      <c r="AC730" s="106"/>
      <c r="AD730" s="106"/>
      <c r="AE730" s="106"/>
      <c r="AF730" s="107"/>
    </row>
    <row r="731" customFormat="false" ht="8.45" hidden="false" customHeight="true" outlineLevel="0" collapsed="false">
      <c r="A731" s="91" t="str">
        <f aca="false">VLOOKUP($C731&amp;$B731,$A$2030:$G$2565,2,0)</f>
        <v>12.003.000.002 </v>
      </c>
      <c r="B731" s="115" t="n">
        <v>229</v>
      </c>
      <c r="C731" s="97" t="s">
        <v>579</v>
      </c>
      <c r="D731" s="97" t="s">
        <v>1098</v>
      </c>
      <c r="E731" s="115" t="n">
        <v>139</v>
      </c>
      <c r="F731" s="97" t="s">
        <v>559</v>
      </c>
      <c r="G731" s="97" t="s">
        <v>464</v>
      </c>
      <c r="H731" s="99" t="n">
        <v>0.1</v>
      </c>
      <c r="I731" s="95" t="n">
        <v>550.03</v>
      </c>
      <c r="J731" s="95" t="n">
        <v>394.0415</v>
      </c>
      <c r="K731" s="95" t="n">
        <v>477.8661</v>
      </c>
      <c r="L731" s="95" t="n">
        <v>71.64</v>
      </c>
      <c r="M731" s="95" t="n">
        <v>86.88</v>
      </c>
      <c r="N731" s="95" t="n">
        <v>0.07</v>
      </c>
      <c r="O731" s="95" t="n">
        <v>0.09</v>
      </c>
      <c r="P731" s="95" t="n">
        <v>-22</v>
      </c>
      <c r="Q731" s="108"/>
      <c r="R731" s="108"/>
      <c r="S731" s="108"/>
      <c r="T731" s="106"/>
      <c r="U731" s="106"/>
      <c r="V731" s="106"/>
      <c r="W731" s="106"/>
      <c r="X731" s="107"/>
      <c r="Y731" s="108"/>
      <c r="Z731" s="108"/>
      <c r="AA731" s="108"/>
      <c r="AB731" s="106"/>
      <c r="AC731" s="106"/>
      <c r="AD731" s="106"/>
      <c r="AE731" s="106"/>
      <c r="AF731" s="107"/>
    </row>
    <row r="732" customFormat="false" ht="8.45" hidden="false" customHeight="true" outlineLevel="0" collapsed="false">
      <c r="A732" s="91" t="str">
        <f aca="false">VLOOKUP($C732&amp;$B732,$A$2030:$G$2565,2,0)</f>
        <v>12.003.000.003 </v>
      </c>
      <c r="B732" s="115" t="n">
        <v>230</v>
      </c>
      <c r="C732" s="97" t="s">
        <v>581</v>
      </c>
      <c r="D732" s="97" t="s">
        <v>1101</v>
      </c>
      <c r="E732" s="115" t="n">
        <v>116</v>
      </c>
      <c r="F732" s="97" t="s">
        <v>280</v>
      </c>
      <c r="G732" s="97" t="s">
        <v>464</v>
      </c>
      <c r="H732" s="99" t="n">
        <v>0.02</v>
      </c>
      <c r="I732" s="118" t="n">
        <v>153.05</v>
      </c>
      <c r="J732" s="100" t="n">
        <v>63.5311</v>
      </c>
      <c r="K732" s="100" t="n">
        <v>153.05</v>
      </c>
      <c r="L732" s="99" t="n">
        <v>41.51</v>
      </c>
      <c r="M732" s="99" t="n">
        <v>100</v>
      </c>
      <c r="N732" s="99" t="n">
        <v>0.01</v>
      </c>
      <c r="O732" s="99" t="n">
        <v>0.02</v>
      </c>
      <c r="P732" s="102" t="n">
        <v>-68</v>
      </c>
      <c r="Q732" s="108"/>
      <c r="R732" s="108"/>
      <c r="S732" s="108"/>
      <c r="T732" s="106"/>
      <c r="U732" s="106"/>
      <c r="V732" s="106"/>
      <c r="W732" s="106"/>
      <c r="X732" s="107"/>
      <c r="Y732" s="108"/>
      <c r="Z732" s="108"/>
      <c r="AA732" s="108"/>
      <c r="AB732" s="106"/>
      <c r="AC732" s="106"/>
      <c r="AD732" s="106"/>
      <c r="AE732" s="106"/>
      <c r="AF732" s="107"/>
    </row>
    <row r="733" customFormat="false" ht="9.75" hidden="false" customHeight="true" outlineLevel="0" collapsed="false">
      <c r="A733" s="91" t="str">
        <f aca="false">VLOOKUP($C733&amp;$B733,$A$2030:$G$2565,2,0)</f>
        <v>12.003.000.004 </v>
      </c>
      <c r="B733" s="115" t="n">
        <v>231</v>
      </c>
      <c r="C733" s="97" t="s">
        <v>583</v>
      </c>
      <c r="D733" s="97" t="s">
        <v>1101</v>
      </c>
      <c r="E733" s="115" t="n">
        <v>139</v>
      </c>
      <c r="F733" s="97" t="s">
        <v>559</v>
      </c>
      <c r="G733" s="97" t="s">
        <v>464</v>
      </c>
      <c r="H733" s="99" t="n">
        <v>0.01</v>
      </c>
      <c r="I733" s="118" t="n">
        <v>103.44</v>
      </c>
      <c r="J733" s="100" t="n">
        <v>77.3731</v>
      </c>
      <c r="K733" s="100" t="n">
        <v>102.3332</v>
      </c>
      <c r="L733" s="99" t="n">
        <v>74.8</v>
      </c>
      <c r="M733" s="99" t="n">
        <v>98.93</v>
      </c>
      <c r="N733" s="99" t="n">
        <v>0.01</v>
      </c>
      <c r="O733" s="99" t="n">
        <v>0.01</v>
      </c>
      <c r="P733" s="102" t="n">
        <v>-34</v>
      </c>
      <c r="Q733" s="108"/>
      <c r="R733" s="108"/>
      <c r="S733" s="108"/>
      <c r="T733" s="106"/>
      <c r="U733" s="106"/>
      <c r="V733" s="106"/>
      <c r="W733" s="106"/>
      <c r="X733" s="107"/>
      <c r="Y733" s="108"/>
      <c r="Z733" s="108"/>
      <c r="AA733" s="108"/>
      <c r="AB733" s="106"/>
      <c r="AC733" s="106"/>
      <c r="AD733" s="106"/>
      <c r="AE733" s="106"/>
      <c r="AF733" s="107"/>
    </row>
    <row r="734" customFormat="false" ht="8.45" hidden="false" customHeight="true" outlineLevel="0" collapsed="false">
      <c r="A734" s="91" t="str">
        <f aca="false">VLOOKUP($C734&amp;$B734,$A$2030:$G$2565,2,0)</f>
        <v>12.004 </v>
      </c>
      <c r="B734" s="94" t="n">
        <v>232</v>
      </c>
      <c r="C734" s="93" t="s">
        <v>585</v>
      </c>
      <c r="D734" s="93"/>
      <c r="E734" s="94" t="n">
        <v>139</v>
      </c>
      <c r="F734" s="93" t="s">
        <v>559</v>
      </c>
      <c r="G734" s="93" t="s">
        <v>464</v>
      </c>
      <c r="H734" s="95"/>
      <c r="I734" s="117"/>
      <c r="J734" s="100"/>
      <c r="K734" s="100"/>
      <c r="L734" s="99"/>
      <c r="M734" s="99"/>
      <c r="N734" s="99"/>
      <c r="O734" s="99"/>
      <c r="P734" s="102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</row>
    <row r="735" customFormat="false" ht="8.45" hidden="false" customHeight="true" outlineLevel="0" collapsed="false">
      <c r="A735" s="91" t="str">
        <f aca="false">VLOOKUP($C735&amp;$B735,$A$2030:$G$2565,2,0)</f>
        <v>12.004.000.001 </v>
      </c>
      <c r="B735" s="115" t="n">
        <v>233</v>
      </c>
      <c r="C735" s="97" t="s">
        <v>587</v>
      </c>
      <c r="D735" s="97" t="s">
        <v>1098</v>
      </c>
      <c r="E735" s="115" t="n">
        <v>139</v>
      </c>
      <c r="F735" s="97" t="s">
        <v>559</v>
      </c>
      <c r="G735" s="97" t="s">
        <v>464</v>
      </c>
      <c r="H735" s="99" t="n">
        <v>0.4</v>
      </c>
      <c r="I735" s="117" t="n">
        <v>604.19</v>
      </c>
      <c r="J735" s="100" t="n">
        <v>412.2993</v>
      </c>
      <c r="K735" s="100" t="n">
        <v>597.7252</v>
      </c>
      <c r="L735" s="99" t="n">
        <v>68.24</v>
      </c>
      <c r="M735" s="99" t="n">
        <v>98.93</v>
      </c>
      <c r="N735" s="99" t="n">
        <v>0.27</v>
      </c>
      <c r="O735" s="99" t="n">
        <v>0.39</v>
      </c>
      <c r="P735" s="102" t="n">
        <v>-43</v>
      </c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</row>
    <row r="736" customFormat="false" ht="8.45" hidden="false" customHeight="true" outlineLevel="0" collapsed="false">
      <c r="A736" s="91" t="str">
        <f aca="false">VLOOKUP($C736&amp;$B736,$A$2030:$G$2565,2,0)</f>
        <v>12.004.000.002 </v>
      </c>
      <c r="B736" s="115" t="n">
        <v>234</v>
      </c>
      <c r="C736" s="97" t="s">
        <v>589</v>
      </c>
      <c r="D736" s="97" t="s">
        <v>1098</v>
      </c>
      <c r="E736" s="115" t="n">
        <v>116</v>
      </c>
      <c r="F736" s="97" t="s">
        <v>280</v>
      </c>
      <c r="G736" s="97" t="s">
        <v>464</v>
      </c>
      <c r="H736" s="99" t="n">
        <v>0.53</v>
      </c>
      <c r="I736" s="95" t="n">
        <v>631.13</v>
      </c>
      <c r="J736" s="95" t="n">
        <v>204.5492</v>
      </c>
      <c r="K736" s="95" t="n">
        <v>631.13</v>
      </c>
      <c r="L736" s="95" t="n">
        <v>32.41</v>
      </c>
      <c r="M736" s="95" t="n">
        <v>100</v>
      </c>
      <c r="N736" s="95" t="n">
        <v>0.17</v>
      </c>
      <c r="O736" s="95" t="n">
        <v>0.52</v>
      </c>
      <c r="P736" s="95" t="n">
        <v>-79</v>
      </c>
      <c r="Q736" s="108"/>
      <c r="R736" s="108"/>
      <c r="S736" s="108"/>
      <c r="T736" s="106"/>
      <c r="U736" s="106"/>
      <c r="V736" s="106"/>
      <c r="W736" s="106"/>
      <c r="X736" s="107"/>
      <c r="Y736" s="108"/>
      <c r="Z736" s="108"/>
      <c r="AA736" s="108"/>
      <c r="AB736" s="106"/>
      <c r="AC736" s="106"/>
      <c r="AD736" s="106"/>
      <c r="AE736" s="106"/>
      <c r="AF736" s="107"/>
    </row>
    <row r="737" customFormat="false" ht="8.45" hidden="false" customHeight="true" outlineLevel="0" collapsed="false">
      <c r="A737" s="91" t="str">
        <f aca="false">VLOOKUP($C737&amp;$B737,$A$2030:$G$2565,2,0)</f>
        <v>12.004.000.003 </v>
      </c>
      <c r="B737" s="115" t="n">
        <v>235</v>
      </c>
      <c r="C737" s="97" t="s">
        <v>591</v>
      </c>
      <c r="D737" s="97" t="s">
        <v>1098</v>
      </c>
      <c r="E737" s="115" t="n">
        <v>139</v>
      </c>
      <c r="F737" s="97" t="s">
        <v>559</v>
      </c>
      <c r="G737" s="97" t="s">
        <v>464</v>
      </c>
      <c r="H737" s="99" t="n">
        <v>1</v>
      </c>
      <c r="I737" s="118" t="n">
        <v>1235.31</v>
      </c>
      <c r="J737" s="100" t="n">
        <v>616.7903</v>
      </c>
      <c r="K737" s="100" t="n">
        <v>1235.31</v>
      </c>
      <c r="L737" s="99" t="n">
        <v>49.93</v>
      </c>
      <c r="M737" s="99" t="n">
        <v>100</v>
      </c>
      <c r="N737" s="99" t="n">
        <v>0.49</v>
      </c>
      <c r="O737" s="99" t="n">
        <v>0.99</v>
      </c>
      <c r="P737" s="102" t="n">
        <v>-70</v>
      </c>
      <c r="Q737" s="108"/>
      <c r="R737" s="108"/>
      <c r="S737" s="108"/>
      <c r="T737" s="106"/>
      <c r="U737" s="106"/>
      <c r="V737" s="106"/>
      <c r="W737" s="106"/>
      <c r="X737" s="107"/>
      <c r="Y737" s="108"/>
      <c r="Z737" s="108"/>
      <c r="AA737" s="108"/>
      <c r="AB737" s="106"/>
      <c r="AC737" s="106"/>
      <c r="AD737" s="106"/>
      <c r="AE737" s="106"/>
      <c r="AF737" s="107"/>
    </row>
    <row r="738" customFormat="false" ht="8.45" hidden="false" customHeight="true" outlineLevel="0" collapsed="false">
      <c r="A738" s="91" t="str">
        <f aca="false">VLOOKUP($C738&amp;$B738,$A$2030:$G$2565,2,0)</f>
        <v>12.004.000.004 </v>
      </c>
      <c r="B738" s="115" t="n">
        <v>236</v>
      </c>
      <c r="C738" s="97" t="s">
        <v>593</v>
      </c>
      <c r="D738" s="97" t="s">
        <v>1101</v>
      </c>
      <c r="E738" s="115" t="n">
        <v>139</v>
      </c>
      <c r="F738" s="97" t="s">
        <v>559</v>
      </c>
      <c r="G738" s="97" t="s">
        <v>464</v>
      </c>
      <c r="H738" s="99" t="n">
        <v>0.07</v>
      </c>
      <c r="I738" s="118" t="n">
        <v>218.13</v>
      </c>
      <c r="J738" s="100" t="n">
        <v>89.3679</v>
      </c>
      <c r="K738" s="100" t="n">
        <v>218.13</v>
      </c>
      <c r="L738" s="99" t="n">
        <v>40.97</v>
      </c>
      <c r="M738" s="99" t="n">
        <v>100</v>
      </c>
      <c r="N738" s="99" t="n">
        <v>0.03</v>
      </c>
      <c r="O738" s="99" t="n">
        <v>0.07</v>
      </c>
      <c r="P738" s="102" t="n">
        <v>-83</v>
      </c>
      <c r="Q738" s="108"/>
      <c r="R738" s="108"/>
      <c r="S738" s="108"/>
      <c r="T738" s="105"/>
      <c r="U738" s="106"/>
      <c r="V738" s="106"/>
      <c r="W738" s="106"/>
      <c r="X738" s="107"/>
      <c r="Y738" s="108"/>
      <c r="Z738" s="108"/>
      <c r="AA738" s="108"/>
      <c r="AB738" s="105"/>
      <c r="AC738" s="106"/>
      <c r="AD738" s="106"/>
      <c r="AE738" s="106"/>
      <c r="AF738" s="107"/>
    </row>
    <row r="739" customFormat="false" ht="8.45" hidden="false" customHeight="true" outlineLevel="0" collapsed="false">
      <c r="A739" s="91" t="str">
        <f aca="false">VLOOKUP($C739&amp;$B739,$A$2030:$G$2565,2,0)</f>
        <v>12.004.000.005 </v>
      </c>
      <c r="B739" s="115" t="n">
        <v>237</v>
      </c>
      <c r="C739" s="97" t="s">
        <v>595</v>
      </c>
      <c r="D739" s="97" t="s">
        <v>1101</v>
      </c>
      <c r="E739" s="115" t="n">
        <v>116</v>
      </c>
      <c r="F739" s="97" t="s">
        <v>280</v>
      </c>
      <c r="G739" s="97" t="s">
        <v>464</v>
      </c>
      <c r="H739" s="99" t="n">
        <v>0.07</v>
      </c>
      <c r="I739" s="118" t="n">
        <v>182.4</v>
      </c>
      <c r="J739" s="100" t="n">
        <v>131.6746</v>
      </c>
      <c r="K739" s="100" t="n">
        <v>182.4</v>
      </c>
      <c r="L739" s="99" t="n">
        <v>72.19</v>
      </c>
      <c r="M739" s="99" t="n">
        <v>100</v>
      </c>
      <c r="N739" s="99" t="n">
        <v>0.05</v>
      </c>
      <c r="O739" s="99" t="n">
        <v>0.07</v>
      </c>
      <c r="P739" s="102" t="n">
        <v>-33</v>
      </c>
      <c r="Q739" s="108"/>
      <c r="R739" s="108"/>
      <c r="S739" s="108"/>
      <c r="T739" s="105"/>
      <c r="U739" s="106"/>
      <c r="V739" s="106"/>
      <c r="W739" s="106"/>
      <c r="X739" s="107"/>
      <c r="Y739" s="108"/>
      <c r="Z739" s="108"/>
      <c r="AA739" s="108"/>
      <c r="AB739" s="105"/>
      <c r="AC739" s="106"/>
      <c r="AD739" s="106"/>
      <c r="AE739" s="106"/>
      <c r="AF739" s="107"/>
    </row>
    <row r="740" customFormat="false" ht="8.45" hidden="false" customHeight="true" outlineLevel="0" collapsed="false">
      <c r="A740" s="91" t="str">
        <f aca="false">VLOOKUP($C740&amp;$B740,$A$2030:$G$2565,2,0)</f>
        <v>12.004.000.006 </v>
      </c>
      <c r="B740" s="115" t="n">
        <v>238</v>
      </c>
      <c r="C740" s="97" t="s">
        <v>597</v>
      </c>
      <c r="D740" s="97" t="s">
        <v>1101</v>
      </c>
      <c r="E740" s="115" t="n">
        <v>139</v>
      </c>
      <c r="F740" s="97" t="s">
        <v>559</v>
      </c>
      <c r="G740" s="97" t="s">
        <v>464</v>
      </c>
      <c r="H740" s="99" t="n">
        <v>0.16</v>
      </c>
      <c r="I740" s="119" t="n">
        <v>400.53</v>
      </c>
      <c r="J740" s="100" t="n">
        <v>275.5646</v>
      </c>
      <c r="K740" s="100" t="n">
        <v>400.53</v>
      </c>
      <c r="L740" s="99" t="n">
        <v>68.8</v>
      </c>
      <c r="M740" s="99" t="n">
        <v>100</v>
      </c>
      <c r="N740" s="99" t="n">
        <v>0.11</v>
      </c>
      <c r="O740" s="99" t="n">
        <v>0.16</v>
      </c>
      <c r="P740" s="102" t="n">
        <v>-44</v>
      </c>
      <c r="Q740" s="104"/>
      <c r="R740" s="108"/>
      <c r="S740" s="108"/>
      <c r="T740" s="105"/>
      <c r="U740" s="106"/>
      <c r="V740" s="106"/>
      <c r="W740" s="106"/>
      <c r="X740" s="107"/>
      <c r="Y740" s="104"/>
      <c r="Z740" s="108"/>
      <c r="AA740" s="108"/>
      <c r="AB740" s="105"/>
      <c r="AC740" s="106"/>
      <c r="AD740" s="106"/>
      <c r="AE740" s="106"/>
      <c r="AF740" s="107"/>
    </row>
    <row r="741" customFormat="false" ht="8.45" hidden="false" customHeight="true" outlineLevel="0" collapsed="false">
      <c r="A741" s="91" t="str">
        <f aca="false">VLOOKUP($C741&amp;$B741,$A$2030:$G$2565,2,0)</f>
        <v>12.005 </v>
      </c>
      <c r="B741" s="94" t="n">
        <v>239</v>
      </c>
      <c r="C741" s="93" t="s">
        <v>599</v>
      </c>
      <c r="D741" s="93"/>
      <c r="E741" s="94" t="n">
        <v>149</v>
      </c>
      <c r="F741" s="93" t="s">
        <v>559</v>
      </c>
      <c r="G741" s="93" t="s">
        <v>277</v>
      </c>
      <c r="H741" s="95"/>
      <c r="I741" s="118"/>
      <c r="J741" s="100"/>
      <c r="K741" s="100"/>
      <c r="L741" s="99"/>
      <c r="M741" s="99"/>
      <c r="N741" s="99"/>
      <c r="O741" s="99"/>
      <c r="P741" s="102"/>
      <c r="Q741" s="103"/>
      <c r="R741" s="104"/>
      <c r="S741" s="108"/>
      <c r="T741" s="105"/>
      <c r="U741" s="106"/>
      <c r="V741" s="106"/>
      <c r="W741" s="106"/>
      <c r="X741" s="107"/>
      <c r="Y741" s="103"/>
      <c r="Z741" s="104"/>
      <c r="AA741" s="108"/>
      <c r="AB741" s="105"/>
      <c r="AC741" s="106"/>
      <c r="AD741" s="106"/>
      <c r="AE741" s="106"/>
      <c r="AF741" s="107"/>
    </row>
    <row r="742" customFormat="false" ht="8.45" hidden="false" customHeight="true" outlineLevel="0" collapsed="false">
      <c r="A742" s="91" t="str">
        <f aca="false">VLOOKUP($C742&amp;$B742,$A$2030:$G$2565,2,0)</f>
        <v>12.005.000.001 </v>
      </c>
      <c r="B742" s="115" t="n">
        <v>240</v>
      </c>
      <c r="C742" s="97" t="s">
        <v>601</v>
      </c>
      <c r="D742" s="97" t="s">
        <v>1098</v>
      </c>
      <c r="E742" s="115" t="n">
        <v>139</v>
      </c>
      <c r="F742" s="97" t="s">
        <v>559</v>
      </c>
      <c r="G742" s="97" t="s">
        <v>464</v>
      </c>
      <c r="H742" s="99" t="n">
        <v>0.25</v>
      </c>
      <c r="I742" s="118" t="n">
        <v>357.8</v>
      </c>
      <c r="J742" s="100" t="n">
        <v>289.9969</v>
      </c>
      <c r="K742" s="100" t="n">
        <v>290.8198</v>
      </c>
      <c r="L742" s="99" t="n">
        <v>81.05</v>
      </c>
      <c r="M742" s="99" t="n">
        <v>81.28</v>
      </c>
      <c r="N742" s="99" t="n">
        <v>0.2</v>
      </c>
      <c r="O742" s="99" t="n">
        <v>0.2</v>
      </c>
      <c r="P742" s="102" t="n">
        <v>-1</v>
      </c>
      <c r="Q742" s="108"/>
      <c r="R742" s="108"/>
      <c r="S742" s="108"/>
      <c r="T742" s="105"/>
      <c r="U742" s="106"/>
      <c r="V742" s="106"/>
      <c r="W742" s="106"/>
      <c r="X742" s="107"/>
      <c r="Y742" s="108"/>
      <c r="Z742" s="108"/>
      <c r="AA742" s="108"/>
      <c r="AB742" s="105"/>
      <c r="AC742" s="106"/>
      <c r="AD742" s="106"/>
      <c r="AE742" s="106"/>
      <c r="AF742" s="107"/>
    </row>
    <row r="743" customFormat="false" ht="8.45" hidden="false" customHeight="true" outlineLevel="0" collapsed="false">
      <c r="A743" s="91" t="str">
        <f aca="false">VLOOKUP($C743&amp;$B743,$A$2030:$G$2565,2,0)</f>
        <v>12.005.000.002 </v>
      </c>
      <c r="B743" s="115" t="n">
        <v>241</v>
      </c>
      <c r="C743" s="97" t="s">
        <v>603</v>
      </c>
      <c r="D743" s="97" t="s">
        <v>1101</v>
      </c>
      <c r="E743" s="115" t="n">
        <v>126</v>
      </c>
      <c r="F743" s="97" t="s">
        <v>280</v>
      </c>
      <c r="G743" s="97" t="s">
        <v>277</v>
      </c>
      <c r="H743" s="99" t="n">
        <v>0.04</v>
      </c>
      <c r="I743" s="118" t="n">
        <v>132.46</v>
      </c>
      <c r="J743" s="100" t="n">
        <v>102.2591</v>
      </c>
      <c r="K743" s="100" t="n">
        <v>128.8306</v>
      </c>
      <c r="L743" s="99" t="n">
        <v>77.2</v>
      </c>
      <c r="M743" s="99" t="n">
        <v>97.26</v>
      </c>
      <c r="N743" s="99" t="n">
        <v>0.03</v>
      </c>
      <c r="O743" s="99" t="n">
        <v>0.04</v>
      </c>
      <c r="P743" s="102" t="n">
        <v>-26</v>
      </c>
      <c r="Q743" s="108"/>
      <c r="R743" s="108"/>
      <c r="S743" s="108"/>
      <c r="T743" s="105"/>
      <c r="U743" s="106"/>
      <c r="V743" s="106"/>
      <c r="W743" s="106"/>
      <c r="X743" s="107"/>
      <c r="Y743" s="108"/>
      <c r="Z743" s="108"/>
      <c r="AA743" s="108"/>
      <c r="AB743" s="105"/>
      <c r="AC743" s="106"/>
      <c r="AD743" s="106"/>
      <c r="AE743" s="106"/>
      <c r="AF743" s="107"/>
    </row>
    <row r="744" customFormat="false" ht="8.45" hidden="false" customHeight="true" outlineLevel="0" collapsed="false">
      <c r="A744" s="91" t="str">
        <f aca="false">VLOOKUP($C744&amp;$B744,$A$2030:$G$2565,2,0)</f>
        <v>12.005.000.003 </v>
      </c>
      <c r="B744" s="115" t="n">
        <v>242</v>
      </c>
      <c r="C744" s="97" t="s">
        <v>605</v>
      </c>
      <c r="D744" s="97" t="s">
        <v>1098</v>
      </c>
      <c r="E744" s="115" t="n">
        <v>139</v>
      </c>
      <c r="F744" s="97" t="s">
        <v>559</v>
      </c>
      <c r="G744" s="97" t="s">
        <v>464</v>
      </c>
      <c r="H744" s="99" t="n">
        <v>0.02</v>
      </c>
      <c r="I744" s="118" t="n">
        <v>357.8</v>
      </c>
      <c r="J744" s="100" t="n">
        <v>300.5162</v>
      </c>
      <c r="K744" s="100" t="n">
        <v>357.8</v>
      </c>
      <c r="L744" s="99" t="n">
        <v>83.99</v>
      </c>
      <c r="M744" s="99" t="n">
        <v>100</v>
      </c>
      <c r="N744" s="99" t="n">
        <v>0.02</v>
      </c>
      <c r="O744" s="99" t="n">
        <v>0.02</v>
      </c>
      <c r="P744" s="102" t="n">
        <v>-23</v>
      </c>
      <c r="Q744" s="108"/>
      <c r="R744" s="108"/>
      <c r="S744" s="108"/>
      <c r="T744" s="109"/>
      <c r="U744" s="106"/>
      <c r="V744" s="106"/>
      <c r="W744" s="106"/>
      <c r="X744" s="107"/>
      <c r="Y744" s="108"/>
      <c r="Z744" s="108"/>
      <c r="AA744" s="108"/>
      <c r="AB744" s="109"/>
      <c r="AC744" s="106"/>
      <c r="AD744" s="106"/>
      <c r="AE744" s="106"/>
      <c r="AF744" s="107"/>
    </row>
    <row r="745" customFormat="false" ht="8.45" hidden="false" customHeight="true" outlineLevel="0" collapsed="false">
      <c r="A745" s="91" t="str">
        <f aca="false">VLOOKUP($C745&amp;$B745,$A$2030:$G$2565,2,0)</f>
        <v>12.005.000.004 </v>
      </c>
      <c r="B745" s="115" t="n">
        <v>243</v>
      </c>
      <c r="C745" s="97" t="s">
        <v>607</v>
      </c>
      <c r="D745" s="97" t="s">
        <v>1098</v>
      </c>
      <c r="E745" s="98" t="n">
        <v>53</v>
      </c>
      <c r="F745" s="97" t="s">
        <v>245</v>
      </c>
      <c r="G745" s="97" t="s">
        <v>464</v>
      </c>
      <c r="H745" s="99" t="n">
        <v>0.03</v>
      </c>
      <c r="I745" s="119" t="n">
        <v>116.8</v>
      </c>
      <c r="J745" s="100" t="n">
        <v>0</v>
      </c>
      <c r="K745" s="100" t="n">
        <v>16.7608</v>
      </c>
      <c r="L745" s="99" t="n">
        <v>0</v>
      </c>
      <c r="M745" s="99" t="n">
        <v>14.35</v>
      </c>
      <c r="N745" s="99" t="n">
        <v>0</v>
      </c>
      <c r="O745" s="99" t="n">
        <v>0</v>
      </c>
      <c r="P745" s="102" t="n">
        <v>-8</v>
      </c>
      <c r="Q745" s="108"/>
      <c r="R745" s="108"/>
      <c r="S745" s="108"/>
      <c r="T745" s="105"/>
      <c r="U745" s="106"/>
      <c r="V745" s="106"/>
      <c r="W745" s="106"/>
      <c r="X745" s="107"/>
      <c r="Y745" s="108"/>
      <c r="Z745" s="108"/>
      <c r="AA745" s="108"/>
      <c r="AB745" s="105"/>
      <c r="AC745" s="106"/>
      <c r="AD745" s="106"/>
      <c r="AE745" s="106"/>
      <c r="AF745" s="107"/>
    </row>
    <row r="746" customFormat="false" ht="8.45" hidden="false" customHeight="true" outlineLevel="0" collapsed="false">
      <c r="A746" s="91" t="str">
        <f aca="false">VLOOKUP($C746&amp;$B746,$A$2030:$G$2565,2,0)</f>
        <v>12.005.000.005 </v>
      </c>
      <c r="B746" s="115" t="n">
        <v>244</v>
      </c>
      <c r="C746" s="97" t="s">
        <v>609</v>
      </c>
      <c r="D746" s="97" t="s">
        <v>1098</v>
      </c>
      <c r="E746" s="98" t="n">
        <v>53</v>
      </c>
      <c r="F746" s="97" t="s">
        <v>245</v>
      </c>
      <c r="G746" s="97" t="s">
        <v>464</v>
      </c>
      <c r="H746" s="99" t="n">
        <v>0.02</v>
      </c>
      <c r="I746" s="118" t="n">
        <v>51.54</v>
      </c>
      <c r="J746" s="100" t="n">
        <v>0</v>
      </c>
      <c r="K746" s="100" t="n">
        <v>48.3394</v>
      </c>
      <c r="L746" s="99" t="n">
        <v>0</v>
      </c>
      <c r="M746" s="99" t="n">
        <v>93.79</v>
      </c>
      <c r="N746" s="99" t="n">
        <v>0</v>
      </c>
      <c r="O746" s="99" t="n">
        <v>0.01</v>
      </c>
      <c r="P746" s="102" t="n">
        <v>-50</v>
      </c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</row>
    <row r="747" customFormat="false" ht="8.45" hidden="false" customHeight="true" outlineLevel="0" collapsed="false">
      <c r="A747" s="91" t="str">
        <f aca="false">VLOOKUP($C747&amp;$B747,$A$2030:$G$2565,2,0)</f>
        <v>12.005.000.006 </v>
      </c>
      <c r="B747" s="115" t="n">
        <v>245</v>
      </c>
      <c r="C747" s="97" t="s">
        <v>611</v>
      </c>
      <c r="D747" s="97" t="s">
        <v>1098</v>
      </c>
      <c r="E747" s="98" t="n">
        <v>33</v>
      </c>
      <c r="F747" s="97" t="s">
        <v>360</v>
      </c>
      <c r="G747" s="97" t="s">
        <v>464</v>
      </c>
      <c r="H747" s="99" t="n">
        <v>0.01</v>
      </c>
      <c r="I747" s="95" t="n">
        <v>212.11</v>
      </c>
      <c r="J747" s="95" t="n">
        <v>0</v>
      </c>
      <c r="K747" s="95" t="n">
        <v>103.4673</v>
      </c>
      <c r="L747" s="95" t="n">
        <v>0</v>
      </c>
      <c r="M747" s="95" t="n">
        <v>48.78</v>
      </c>
      <c r="N747" s="95" t="n">
        <v>0</v>
      </c>
      <c r="O747" s="95" t="n">
        <v>0.01</v>
      </c>
      <c r="P747" s="95" t="n">
        <v>-17</v>
      </c>
      <c r="Q747" s="108"/>
      <c r="R747" s="108"/>
      <c r="S747" s="108"/>
      <c r="T747" s="106"/>
      <c r="U747" s="106"/>
      <c r="V747" s="106"/>
      <c r="W747" s="106"/>
      <c r="X747" s="107"/>
      <c r="Y747" s="108"/>
      <c r="Z747" s="108"/>
      <c r="AA747" s="108"/>
      <c r="AB747" s="106"/>
      <c r="AC747" s="106"/>
      <c r="AD747" s="106"/>
      <c r="AE747" s="106"/>
      <c r="AF747" s="107"/>
    </row>
    <row r="748" customFormat="false" ht="8.45" hidden="false" customHeight="true" outlineLevel="0" collapsed="false">
      <c r="A748" s="91" t="str">
        <f aca="false">VLOOKUP($C748&amp;$B748,$A$2030:$G$2565,2,0)</f>
        <v>12.005.000.007 </v>
      </c>
      <c r="B748" s="115" t="n">
        <v>246</v>
      </c>
      <c r="C748" s="97" t="s">
        <v>613</v>
      </c>
      <c r="D748" s="97" t="s">
        <v>1098</v>
      </c>
      <c r="E748" s="115" t="n">
        <v>139</v>
      </c>
      <c r="F748" s="97" t="s">
        <v>559</v>
      </c>
      <c r="G748" s="97" t="s">
        <v>464</v>
      </c>
      <c r="H748" s="99" t="n">
        <v>0.22</v>
      </c>
      <c r="I748" s="118" t="n">
        <v>526.13</v>
      </c>
      <c r="J748" s="100" t="n">
        <v>300.5781</v>
      </c>
      <c r="K748" s="100" t="n">
        <v>305.5763</v>
      </c>
      <c r="L748" s="99" t="n">
        <v>57.13</v>
      </c>
      <c r="M748" s="99" t="n">
        <v>58.08</v>
      </c>
      <c r="N748" s="99" t="n">
        <v>0.12</v>
      </c>
      <c r="O748" s="99" t="n">
        <v>0.13</v>
      </c>
      <c r="P748" s="102" t="n">
        <v>-2</v>
      </c>
      <c r="Q748" s="108"/>
      <c r="R748" s="108"/>
      <c r="S748" s="108"/>
      <c r="T748" s="106"/>
      <c r="U748" s="106"/>
      <c r="V748" s="106"/>
      <c r="W748" s="106"/>
      <c r="X748" s="107"/>
      <c r="Y748" s="108"/>
      <c r="Z748" s="108"/>
      <c r="AA748" s="108"/>
      <c r="AB748" s="106"/>
      <c r="AC748" s="106"/>
      <c r="AD748" s="106"/>
      <c r="AE748" s="106"/>
      <c r="AF748" s="107"/>
    </row>
    <row r="749" customFormat="false" ht="8.45" hidden="false" customHeight="true" outlineLevel="0" collapsed="false">
      <c r="A749" s="91" t="str">
        <f aca="false">VLOOKUP($C749&amp;$B749,$A$2030:$G$2565,2,0)</f>
        <v>12.005.000.008 </v>
      </c>
      <c r="B749" s="115" t="n">
        <v>247</v>
      </c>
      <c r="C749" s="97" t="s">
        <v>615</v>
      </c>
      <c r="D749" s="97" t="s">
        <v>1101</v>
      </c>
      <c r="E749" s="115" t="n">
        <v>116</v>
      </c>
      <c r="F749" s="97" t="s">
        <v>280</v>
      </c>
      <c r="G749" s="97" t="s">
        <v>464</v>
      </c>
      <c r="H749" s="99" t="n">
        <v>0</v>
      </c>
      <c r="I749" s="117" t="n">
        <v>34.85</v>
      </c>
      <c r="J749" s="100" t="n">
        <v>5.9001</v>
      </c>
      <c r="K749" s="100" t="n">
        <v>22.5549</v>
      </c>
      <c r="L749" s="99" t="n">
        <v>16.93</v>
      </c>
      <c r="M749" s="99" t="n">
        <v>64.72</v>
      </c>
      <c r="N749" s="99" t="n">
        <v>0</v>
      </c>
      <c r="O749" s="99" t="n">
        <v>0</v>
      </c>
      <c r="P749" s="102" t="n">
        <v>-56</v>
      </c>
      <c r="Q749" s="103"/>
      <c r="R749" s="108"/>
      <c r="S749" s="108"/>
      <c r="T749" s="106"/>
      <c r="U749" s="106"/>
      <c r="V749" s="106"/>
      <c r="W749" s="106"/>
      <c r="X749" s="107"/>
      <c r="Y749" s="103"/>
      <c r="Z749" s="104"/>
      <c r="AA749" s="108"/>
      <c r="AB749" s="106"/>
      <c r="AC749" s="106"/>
      <c r="AD749" s="106"/>
      <c r="AE749" s="106"/>
      <c r="AF749" s="107"/>
    </row>
    <row r="750" customFormat="false" ht="8.45" hidden="false" customHeight="true" outlineLevel="0" collapsed="false">
      <c r="A750" s="91" t="str">
        <f aca="false">VLOOKUP($C750&amp;$B750,$A$2030:$G$2565,2,0)</f>
        <v>12.005.000.009 </v>
      </c>
      <c r="B750" s="115" t="n">
        <v>248</v>
      </c>
      <c r="C750" s="97" t="s">
        <v>617</v>
      </c>
      <c r="D750" s="97" t="s">
        <v>1101</v>
      </c>
      <c r="E750" s="98" t="n">
        <v>21</v>
      </c>
      <c r="F750" s="97" t="s">
        <v>326</v>
      </c>
      <c r="G750" s="97" t="s">
        <v>277</v>
      </c>
      <c r="H750" s="99" t="n">
        <v>0.01</v>
      </c>
      <c r="I750" s="118" t="n">
        <v>59.1</v>
      </c>
      <c r="J750" s="100" t="n">
        <v>0</v>
      </c>
      <c r="K750" s="100" t="n">
        <v>28.4803</v>
      </c>
      <c r="L750" s="99" t="n">
        <v>0</v>
      </c>
      <c r="M750" s="99" t="n">
        <v>48.19</v>
      </c>
      <c r="N750" s="99" t="n">
        <v>0</v>
      </c>
      <c r="O750" s="99" t="n">
        <v>0</v>
      </c>
      <c r="P750" s="102" t="n">
        <v>-11</v>
      </c>
      <c r="Q750" s="112"/>
      <c r="R750" s="108"/>
      <c r="S750" s="108"/>
      <c r="T750" s="106"/>
      <c r="U750" s="106"/>
      <c r="V750" s="106"/>
      <c r="W750" s="106"/>
      <c r="X750" s="107"/>
      <c r="Y750" s="112"/>
      <c r="Z750" s="103"/>
      <c r="AA750" s="108"/>
      <c r="AB750" s="105"/>
      <c r="AC750" s="106"/>
      <c r="AD750" s="106"/>
      <c r="AE750" s="106"/>
      <c r="AF750" s="107"/>
    </row>
    <row r="751" customFormat="false" ht="8.45" hidden="false" customHeight="true" outlineLevel="0" collapsed="false">
      <c r="A751" s="91" t="str">
        <f aca="false">VLOOKUP($C751&amp;$B751,$A$2030:$G$2565,2,0)</f>
        <v>12.005.000.010 </v>
      </c>
      <c r="B751" s="115" t="n">
        <v>249</v>
      </c>
      <c r="C751" s="97" t="s">
        <v>619</v>
      </c>
      <c r="D751" s="97" t="s">
        <v>1101</v>
      </c>
      <c r="E751" s="115" t="n">
        <v>139</v>
      </c>
      <c r="F751" s="97" t="s">
        <v>559</v>
      </c>
      <c r="G751" s="97" t="s">
        <v>464</v>
      </c>
      <c r="H751" s="99" t="n">
        <v>0.05</v>
      </c>
      <c r="I751" s="117" t="n">
        <v>226.41</v>
      </c>
      <c r="J751" s="100" t="n">
        <v>102.2468</v>
      </c>
      <c r="K751" s="100" t="n">
        <v>183.8676</v>
      </c>
      <c r="L751" s="99" t="n">
        <v>45.16</v>
      </c>
      <c r="M751" s="99" t="n">
        <v>81.21</v>
      </c>
      <c r="N751" s="99" t="n">
        <v>0.02</v>
      </c>
      <c r="O751" s="99" t="n">
        <v>0.04</v>
      </c>
      <c r="P751" s="102" t="n">
        <v>-51</v>
      </c>
      <c r="Q751" s="112"/>
      <c r="R751" s="108"/>
      <c r="S751" s="108"/>
      <c r="T751" s="106"/>
      <c r="U751" s="106"/>
      <c r="V751" s="106"/>
      <c r="W751" s="106"/>
      <c r="X751" s="107"/>
      <c r="Y751" s="112"/>
      <c r="Z751" s="103"/>
      <c r="AA751" s="108"/>
      <c r="AB751" s="105"/>
      <c r="AC751" s="106"/>
      <c r="AD751" s="106"/>
      <c r="AE751" s="106"/>
      <c r="AF751" s="107"/>
    </row>
    <row r="752" customFormat="false" ht="8.45" hidden="false" customHeight="true" outlineLevel="0" collapsed="false">
      <c r="A752" s="91" t="str">
        <f aca="false">VLOOKUP($C752&amp;$B752,$A$2030:$G$2565,2,0)</f>
        <v>12.005.000.011 </v>
      </c>
      <c r="B752" s="115" t="n">
        <v>250</v>
      </c>
      <c r="C752" s="97" t="s">
        <v>621</v>
      </c>
      <c r="D752" s="97" t="s">
        <v>1098</v>
      </c>
      <c r="E752" s="115" t="n">
        <v>116</v>
      </c>
      <c r="F752" s="97" t="s">
        <v>280</v>
      </c>
      <c r="G752" s="97" t="s">
        <v>464</v>
      </c>
      <c r="H752" s="99" t="n">
        <v>0.14</v>
      </c>
      <c r="I752" s="117" t="n">
        <v>98.47</v>
      </c>
      <c r="J752" s="100" t="n">
        <v>92.6603</v>
      </c>
      <c r="K752" s="100" t="n">
        <v>33.2336</v>
      </c>
      <c r="L752" s="99" t="n">
        <v>94.1</v>
      </c>
      <c r="M752" s="99" t="n">
        <v>33.75</v>
      </c>
      <c r="N752" s="99" t="n">
        <v>0.13</v>
      </c>
      <c r="O752" s="99" t="n">
        <v>0.05</v>
      </c>
      <c r="P752" s="102" t="s">
        <v>1126</v>
      </c>
      <c r="Q752" s="108"/>
      <c r="R752" s="108"/>
      <c r="S752" s="108"/>
      <c r="T752" s="105"/>
      <c r="U752" s="106"/>
      <c r="V752" s="106"/>
      <c r="W752" s="106"/>
      <c r="X752" s="107"/>
      <c r="Y752" s="108"/>
      <c r="Z752" s="108"/>
      <c r="AA752" s="108"/>
      <c r="AB752" s="105"/>
      <c r="AC752" s="106"/>
      <c r="AD752" s="106"/>
      <c r="AE752" s="106"/>
      <c r="AF752" s="107"/>
    </row>
    <row r="753" customFormat="false" ht="8.45" hidden="false" customHeight="true" outlineLevel="0" collapsed="false">
      <c r="A753" s="91" t="str">
        <f aca="false">VLOOKUP($C753&amp;$B753,$A$2030:$G$2565,2,0)</f>
        <v>12.005.000.012 </v>
      </c>
      <c r="B753" s="115" t="n">
        <v>251</v>
      </c>
      <c r="C753" s="97" t="s">
        <v>623</v>
      </c>
      <c r="D753" s="97" t="s">
        <v>1101</v>
      </c>
      <c r="E753" s="98" t="n">
        <v>21</v>
      </c>
      <c r="F753" s="97" t="s">
        <v>283</v>
      </c>
      <c r="G753" s="97" t="s">
        <v>297</v>
      </c>
      <c r="H753" s="99" t="n">
        <v>0.01</v>
      </c>
      <c r="I753" s="117" t="n">
        <v>8.6</v>
      </c>
      <c r="J753" s="100" t="n">
        <v>8.6</v>
      </c>
      <c r="K753" s="100" t="n">
        <v>6.88</v>
      </c>
      <c r="L753" s="99" t="n">
        <v>100</v>
      </c>
      <c r="M753" s="99" t="n">
        <v>80</v>
      </c>
      <c r="N753" s="99" t="n">
        <v>0.01</v>
      </c>
      <c r="O753" s="99" t="n">
        <v>0</v>
      </c>
      <c r="P753" s="102" t="s">
        <v>1122</v>
      </c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</row>
    <row r="754" customFormat="false" ht="8.45" hidden="false" customHeight="true" outlineLevel="0" collapsed="false">
      <c r="A754" s="91" t="str">
        <f aca="false">VLOOKUP($C754&amp;$B754,$A$2030:$G$2565,2,0)</f>
        <v>12.005.000.013 </v>
      </c>
      <c r="B754" s="115" t="n">
        <v>252</v>
      </c>
      <c r="C754" s="97" t="s">
        <v>625</v>
      </c>
      <c r="D754" s="97" t="s">
        <v>1098</v>
      </c>
      <c r="E754" s="115" t="n">
        <v>116</v>
      </c>
      <c r="F754" s="97" t="s">
        <v>280</v>
      </c>
      <c r="G754" s="97" t="s">
        <v>464</v>
      </c>
      <c r="H754" s="99" t="n">
        <v>0.03</v>
      </c>
      <c r="I754" s="117" t="n">
        <v>98.47</v>
      </c>
      <c r="J754" s="100" t="n">
        <v>92.6603</v>
      </c>
      <c r="K754" s="100" t="n">
        <v>5.0712</v>
      </c>
      <c r="L754" s="99" t="n">
        <v>94.1</v>
      </c>
      <c r="M754" s="99" t="n">
        <v>5.15</v>
      </c>
      <c r="N754" s="99" t="n">
        <v>0.03</v>
      </c>
      <c r="O754" s="99" t="n">
        <v>0</v>
      </c>
      <c r="P754" s="102" t="s">
        <v>1127</v>
      </c>
      <c r="Q754" s="104"/>
      <c r="R754" s="108"/>
      <c r="S754" s="108"/>
      <c r="T754" s="105"/>
      <c r="U754" s="106"/>
      <c r="V754" s="106"/>
      <c r="W754" s="106"/>
      <c r="X754" s="107"/>
      <c r="Y754" s="104"/>
      <c r="Z754" s="108"/>
      <c r="AA754" s="108"/>
      <c r="AB754" s="105"/>
      <c r="AC754" s="106"/>
      <c r="AD754" s="106"/>
      <c r="AE754" s="106"/>
      <c r="AF754" s="107"/>
    </row>
    <row r="755" customFormat="false" ht="8.45" hidden="false" customHeight="true" outlineLevel="0" collapsed="false">
      <c r="A755" s="91" t="str">
        <f aca="false">VLOOKUP($C755&amp;$B755,$A$2030:$G$2565,2,0)</f>
        <v>13 </v>
      </c>
      <c r="B755" s="94" t="n">
        <v>253</v>
      </c>
      <c r="C755" s="93" t="s">
        <v>627</v>
      </c>
      <c r="D755" s="93"/>
      <c r="E755" s="94" t="n">
        <v>224</v>
      </c>
      <c r="F755" s="93" t="s">
        <v>628</v>
      </c>
      <c r="G755" s="93" t="s">
        <v>397</v>
      </c>
      <c r="H755" s="95"/>
      <c r="I755" s="100"/>
      <c r="J755" s="100"/>
      <c r="K755" s="100"/>
      <c r="L755" s="99"/>
      <c r="M755" s="99"/>
      <c r="N755" s="99"/>
      <c r="O755" s="99"/>
      <c r="P755" s="102"/>
      <c r="Q755" s="104"/>
      <c r="R755" s="108"/>
      <c r="S755" s="108"/>
      <c r="T755" s="105"/>
      <c r="U755" s="106"/>
      <c r="V755" s="106"/>
      <c r="W755" s="106"/>
      <c r="X755" s="107"/>
      <c r="Y755" s="104"/>
      <c r="Z755" s="108"/>
      <c r="AA755" s="108"/>
      <c r="AB755" s="105"/>
      <c r="AC755" s="106"/>
      <c r="AD755" s="106"/>
      <c r="AE755" s="106"/>
      <c r="AF755" s="107"/>
    </row>
    <row r="756" customFormat="false" ht="8.45" hidden="false" customHeight="true" outlineLevel="0" collapsed="false">
      <c r="A756" s="91" t="str">
        <f aca="false">VLOOKUP($C756&amp;$B756,$A$2030:$G$2565,2,0)</f>
        <v>13.000.000.001 </v>
      </c>
      <c r="B756" s="115" t="n">
        <v>254</v>
      </c>
      <c r="C756" s="97" t="s">
        <v>630</v>
      </c>
      <c r="D756" s="97" t="s">
        <v>1095</v>
      </c>
      <c r="E756" s="115" t="n">
        <v>153</v>
      </c>
      <c r="F756" s="97" t="s">
        <v>260</v>
      </c>
      <c r="G756" s="97" t="s">
        <v>397</v>
      </c>
      <c r="H756" s="99" t="n">
        <v>7.47</v>
      </c>
      <c r="I756" s="117" t="n">
        <v>1</v>
      </c>
      <c r="J756" s="100" t="n">
        <v>0.004</v>
      </c>
      <c r="K756" s="100" t="n">
        <v>0.0055</v>
      </c>
      <c r="L756" s="99" t="n">
        <v>0.4</v>
      </c>
      <c r="M756" s="99" t="n">
        <v>0.55</v>
      </c>
      <c r="N756" s="99" t="n">
        <v>0.03</v>
      </c>
      <c r="O756" s="99" t="n">
        <v>0.04</v>
      </c>
      <c r="P756" s="102" t="n">
        <v>-1</v>
      </c>
      <c r="Q756" s="104"/>
      <c r="R756" s="108"/>
      <c r="S756" s="108"/>
      <c r="T756" s="105"/>
      <c r="U756" s="106"/>
      <c r="V756" s="106"/>
      <c r="W756" s="106"/>
      <c r="X756" s="107"/>
      <c r="Y756" s="104"/>
      <c r="Z756" s="108"/>
      <c r="AA756" s="108"/>
      <c r="AB756" s="105"/>
      <c r="AC756" s="106"/>
      <c r="AD756" s="106"/>
      <c r="AE756" s="106"/>
      <c r="AF756" s="107"/>
    </row>
    <row r="757" customFormat="false" ht="8.45" hidden="false" customHeight="true" outlineLevel="0" collapsed="false">
      <c r="A757" s="91" t="str">
        <f aca="false">VLOOKUP($C757&amp;$B757,$A$2030:$G$2565,2,0)</f>
        <v>13.000.000.002 </v>
      </c>
      <c r="B757" s="115" t="n">
        <v>255</v>
      </c>
      <c r="C757" s="97" t="s">
        <v>632</v>
      </c>
      <c r="D757" s="97" t="s">
        <v>1098</v>
      </c>
      <c r="E757" s="115" t="n">
        <v>151</v>
      </c>
      <c r="F757" s="97" t="s">
        <v>628</v>
      </c>
      <c r="G757" s="97" t="s">
        <v>633</v>
      </c>
      <c r="H757" s="99" t="n">
        <v>0.16</v>
      </c>
      <c r="I757" s="95" t="n">
        <v>366.31</v>
      </c>
      <c r="J757" s="95" t="n">
        <v>363.1597</v>
      </c>
      <c r="K757" s="95" t="n">
        <v>266.7469</v>
      </c>
      <c r="L757" s="95" t="n">
        <v>99.14</v>
      </c>
      <c r="M757" s="95" t="n">
        <v>72.82</v>
      </c>
      <c r="N757" s="95" t="n">
        <v>0.15</v>
      </c>
      <c r="O757" s="95" t="n">
        <v>0.11</v>
      </c>
      <c r="P757" s="95" t="s">
        <v>1128</v>
      </c>
      <c r="Q757" s="104"/>
      <c r="R757" s="108"/>
      <c r="S757" s="108"/>
      <c r="T757" s="105"/>
      <c r="U757" s="106"/>
      <c r="V757" s="106"/>
      <c r="W757" s="106"/>
      <c r="X757" s="107"/>
      <c r="Y757" s="104"/>
      <c r="Z757" s="108"/>
      <c r="AA757" s="108"/>
      <c r="AB757" s="105"/>
      <c r="AC757" s="106"/>
      <c r="AD757" s="106"/>
      <c r="AE757" s="106"/>
      <c r="AF757" s="107"/>
    </row>
    <row r="758" customFormat="false" ht="8.45" hidden="false" customHeight="true" outlineLevel="0" collapsed="false">
      <c r="A758" s="91" t="str">
        <f aca="false">VLOOKUP($C758&amp;$B758,$A$2030:$G$2565,2,0)</f>
        <v>14 </v>
      </c>
      <c r="B758" s="94" t="n">
        <v>256</v>
      </c>
      <c r="C758" s="93" t="s">
        <v>635</v>
      </c>
      <c r="D758" s="93"/>
      <c r="E758" s="94" t="n">
        <v>196</v>
      </c>
      <c r="F758" s="93" t="s">
        <v>559</v>
      </c>
      <c r="G758" s="93" t="s">
        <v>636</v>
      </c>
      <c r="H758" s="95"/>
      <c r="I758" s="100"/>
      <c r="J758" s="100"/>
      <c r="K758" s="100"/>
      <c r="L758" s="99"/>
      <c r="M758" s="99"/>
      <c r="N758" s="99"/>
      <c r="O758" s="99"/>
      <c r="P758" s="102"/>
      <c r="Q758" s="104"/>
      <c r="R758" s="108"/>
      <c r="S758" s="108"/>
      <c r="T758" s="105"/>
      <c r="U758" s="106"/>
      <c r="V758" s="106"/>
      <c r="W758" s="106"/>
      <c r="X758" s="107"/>
      <c r="Y758" s="104"/>
      <c r="Z758" s="108"/>
      <c r="AA758" s="108"/>
      <c r="AB758" s="105"/>
      <c r="AC758" s="106"/>
      <c r="AD758" s="106"/>
      <c r="AE758" s="106"/>
      <c r="AF758" s="107"/>
    </row>
    <row r="759" customFormat="false" ht="8.45" hidden="false" customHeight="true" outlineLevel="0" collapsed="false">
      <c r="A759" s="91" t="str">
        <f aca="false">VLOOKUP($C759&amp;$B759,$A$2030:$G$2565,2,0)</f>
        <v>14.000.000.001 </v>
      </c>
      <c r="B759" s="115" t="n">
        <v>257</v>
      </c>
      <c r="C759" s="97" t="s">
        <v>638</v>
      </c>
      <c r="D759" s="97" t="s">
        <v>1101</v>
      </c>
      <c r="E759" s="98" t="n">
        <v>14</v>
      </c>
      <c r="F759" s="97" t="s">
        <v>639</v>
      </c>
      <c r="G759" s="97" t="s">
        <v>228</v>
      </c>
      <c r="H759" s="99" t="n">
        <v>0.16</v>
      </c>
      <c r="I759" s="118" t="n">
        <v>169.77</v>
      </c>
      <c r="J759" s="100" t="n">
        <v>0</v>
      </c>
      <c r="K759" s="100" t="n">
        <v>0</v>
      </c>
      <c r="L759" s="99" t="n">
        <v>0</v>
      </c>
      <c r="M759" s="99" t="n">
        <v>0</v>
      </c>
      <c r="N759" s="99" t="n">
        <v>0</v>
      </c>
      <c r="O759" s="99" t="n">
        <v>0</v>
      </c>
      <c r="P759" s="102"/>
      <c r="Q759" s="104"/>
      <c r="R759" s="108"/>
      <c r="S759" s="108"/>
      <c r="T759" s="105"/>
      <c r="U759" s="106"/>
      <c r="V759" s="106"/>
      <c r="W759" s="106"/>
      <c r="X759" s="107"/>
      <c r="Y759" s="104"/>
      <c r="Z759" s="108"/>
      <c r="AA759" s="108"/>
      <c r="AB759" s="105"/>
      <c r="AC759" s="106"/>
      <c r="AD759" s="106"/>
      <c r="AE759" s="106"/>
      <c r="AF759" s="107"/>
    </row>
    <row r="760" customFormat="false" ht="8.45" hidden="false" customHeight="true" outlineLevel="0" collapsed="false">
      <c r="A760" s="91" t="str">
        <f aca="false">VLOOKUP($C760&amp;$B760,$A$2030:$G$2565,2,0)</f>
        <v>14.000.000.002 </v>
      </c>
      <c r="B760" s="115" t="n">
        <v>258</v>
      </c>
      <c r="C760" s="97" t="s">
        <v>641</v>
      </c>
      <c r="D760" s="97" t="s">
        <v>1101</v>
      </c>
      <c r="E760" s="98" t="n">
        <v>41</v>
      </c>
      <c r="F760" s="97" t="s">
        <v>292</v>
      </c>
      <c r="G760" s="97" t="s">
        <v>246</v>
      </c>
      <c r="H760" s="99" t="n">
        <v>0.01</v>
      </c>
      <c r="I760" s="95" t="n">
        <v>7.96</v>
      </c>
      <c r="J760" s="95" t="n">
        <v>3.98</v>
      </c>
      <c r="K760" s="95" t="n">
        <v>0</v>
      </c>
      <c r="L760" s="95" t="n">
        <v>50</v>
      </c>
      <c r="M760" s="95" t="n">
        <v>0</v>
      </c>
      <c r="N760" s="95" t="n">
        <v>0.01</v>
      </c>
      <c r="O760" s="95" t="n">
        <v>0</v>
      </c>
      <c r="P760" s="95" t="s">
        <v>1113</v>
      </c>
      <c r="Q760" s="104"/>
      <c r="R760" s="108"/>
      <c r="S760" s="108"/>
      <c r="T760" s="105"/>
      <c r="U760" s="106"/>
      <c r="V760" s="106"/>
      <c r="W760" s="106"/>
      <c r="X760" s="107"/>
      <c r="Y760" s="104"/>
      <c r="Z760" s="108"/>
      <c r="AA760" s="108"/>
      <c r="AB760" s="105"/>
      <c r="AC760" s="106"/>
      <c r="AD760" s="106"/>
      <c r="AE760" s="106"/>
      <c r="AF760" s="107"/>
    </row>
    <row r="761" customFormat="false" ht="8.45" hidden="false" customHeight="true" outlineLevel="0" collapsed="false">
      <c r="A761" s="91" t="str">
        <f aca="false">VLOOKUP($C761&amp;$B761,$A$2030:$G$2565,2,0)</f>
        <v>14.000.000.003 </v>
      </c>
      <c r="B761" s="115" t="n">
        <v>259</v>
      </c>
      <c r="C761" s="97" t="s">
        <v>643</v>
      </c>
      <c r="D761" s="97" t="s">
        <v>1096</v>
      </c>
      <c r="E761" s="98" t="n">
        <v>12</v>
      </c>
      <c r="F761" s="97" t="s">
        <v>501</v>
      </c>
      <c r="G761" s="97" t="s">
        <v>231</v>
      </c>
      <c r="H761" s="99" t="n">
        <v>0.01</v>
      </c>
      <c r="I761" s="118" t="n">
        <v>3</v>
      </c>
      <c r="J761" s="100" t="n">
        <v>0</v>
      </c>
      <c r="K761" s="100" t="n">
        <v>0</v>
      </c>
      <c r="L761" s="99" t="n">
        <v>0</v>
      </c>
      <c r="M761" s="99" t="n">
        <v>0</v>
      </c>
      <c r="N761" s="99" t="n">
        <v>0</v>
      </c>
      <c r="O761" s="99" t="n">
        <v>0</v>
      </c>
      <c r="P761" s="102"/>
      <c r="Q761" s="104"/>
      <c r="R761" s="108"/>
      <c r="S761" s="108"/>
      <c r="T761" s="105"/>
      <c r="U761" s="106"/>
      <c r="V761" s="106"/>
      <c r="W761" s="106"/>
      <c r="X761" s="107"/>
      <c r="Y761" s="104"/>
      <c r="Z761" s="108"/>
      <c r="AA761" s="108"/>
      <c r="AB761" s="105"/>
      <c r="AC761" s="106"/>
      <c r="AD761" s="106"/>
      <c r="AE761" s="106"/>
      <c r="AF761" s="107"/>
    </row>
    <row r="762" customFormat="false" ht="8.45" hidden="false" customHeight="true" outlineLevel="0" collapsed="false">
      <c r="A762" s="91" t="str">
        <f aca="false">VLOOKUP($C762&amp;$B762,$A$2030:$G$2565,2,0)</f>
        <v>14.000.000.004 </v>
      </c>
      <c r="B762" s="115" t="n">
        <v>260</v>
      </c>
      <c r="C762" s="97" t="s">
        <v>645</v>
      </c>
      <c r="D762" s="97" t="s">
        <v>1096</v>
      </c>
      <c r="E762" s="115" t="n">
        <v>196</v>
      </c>
      <c r="F762" s="97" t="s">
        <v>559</v>
      </c>
      <c r="G762" s="97" t="s">
        <v>636</v>
      </c>
      <c r="H762" s="99" t="n">
        <v>0.11</v>
      </c>
      <c r="I762" s="100" t="n">
        <v>14</v>
      </c>
      <c r="J762" s="100" t="n">
        <v>5.18</v>
      </c>
      <c r="K762" s="100" t="n">
        <v>4.0698</v>
      </c>
      <c r="L762" s="99" t="n">
        <v>37</v>
      </c>
      <c r="M762" s="99" t="n">
        <v>29.07</v>
      </c>
      <c r="N762" s="99" t="n">
        <v>0.04</v>
      </c>
      <c r="O762" s="99" t="n">
        <v>0.03</v>
      </c>
      <c r="P762" s="102" t="s">
        <v>1129</v>
      </c>
      <c r="Q762" s="104"/>
      <c r="R762" s="108"/>
      <c r="S762" s="108"/>
      <c r="T762" s="105"/>
      <c r="U762" s="106"/>
      <c r="V762" s="106"/>
      <c r="W762" s="106"/>
      <c r="X762" s="107"/>
      <c r="Y762" s="104"/>
      <c r="Z762" s="108"/>
      <c r="AA762" s="108"/>
      <c r="AB762" s="105"/>
      <c r="AC762" s="106"/>
      <c r="AD762" s="106"/>
      <c r="AE762" s="106"/>
      <c r="AF762" s="107"/>
    </row>
    <row r="763" customFormat="false" ht="8.45" hidden="false" customHeight="true" outlineLevel="0" collapsed="false">
      <c r="A763" s="91" t="str">
        <f aca="false">VLOOKUP($C763&amp;$B763,$A$2030:$G$2565,2,0)</f>
        <v>14.000.000.005 </v>
      </c>
      <c r="B763" s="115" t="n">
        <v>261</v>
      </c>
      <c r="C763" s="97" t="s">
        <v>647</v>
      </c>
      <c r="D763" s="97" t="s">
        <v>1098</v>
      </c>
      <c r="E763" s="98" t="n">
        <v>15</v>
      </c>
      <c r="F763" s="97" t="s">
        <v>335</v>
      </c>
      <c r="G763" s="97" t="s">
        <v>648</v>
      </c>
      <c r="H763" s="99" t="n">
        <v>0.08</v>
      </c>
      <c r="I763" s="100" t="n">
        <v>22.57</v>
      </c>
      <c r="J763" s="100" t="n">
        <v>0</v>
      </c>
      <c r="K763" s="100" t="n">
        <v>0</v>
      </c>
      <c r="L763" s="99" t="n">
        <v>0</v>
      </c>
      <c r="M763" s="99" t="n">
        <v>0</v>
      </c>
      <c r="N763" s="99" t="n">
        <v>0</v>
      </c>
      <c r="O763" s="99" t="n">
        <v>0</v>
      </c>
      <c r="P763" s="102"/>
      <c r="Q763" s="104"/>
      <c r="R763" s="108"/>
      <c r="S763" s="108"/>
      <c r="T763" s="105"/>
      <c r="U763" s="106"/>
      <c r="V763" s="106"/>
      <c r="W763" s="106"/>
      <c r="X763" s="107"/>
      <c r="Y763" s="104"/>
      <c r="Z763" s="108"/>
      <c r="AA763" s="108"/>
      <c r="AB763" s="105"/>
      <c r="AC763" s="106"/>
      <c r="AD763" s="106"/>
      <c r="AE763" s="106"/>
      <c r="AF763" s="107"/>
    </row>
    <row r="764" customFormat="false" ht="8.45" hidden="false" customHeight="true" outlineLevel="0" collapsed="false">
      <c r="A764" s="91" t="str">
        <f aca="false">VLOOKUP($C764&amp;$B764,$A$2030:$G$2565,2,0)</f>
        <v>14.000.000.006 </v>
      </c>
      <c r="B764" s="115" t="n">
        <v>262</v>
      </c>
      <c r="C764" s="97" t="s">
        <v>650</v>
      </c>
      <c r="D764" s="97" t="s">
        <v>1098</v>
      </c>
      <c r="E764" s="98" t="n">
        <v>23</v>
      </c>
      <c r="F764" s="97" t="s">
        <v>402</v>
      </c>
      <c r="G764" s="97" t="s">
        <v>397</v>
      </c>
      <c r="H764" s="99" t="n">
        <v>0.23</v>
      </c>
      <c r="I764" s="117" t="n">
        <v>29.8</v>
      </c>
      <c r="J764" s="100" t="n">
        <v>0</v>
      </c>
      <c r="K764" s="100" t="n">
        <v>0</v>
      </c>
      <c r="L764" s="99" t="n">
        <v>0</v>
      </c>
      <c r="M764" s="99" t="n">
        <v>0</v>
      </c>
      <c r="N764" s="99" t="n">
        <v>0</v>
      </c>
      <c r="O764" s="99" t="n">
        <v>0</v>
      </c>
      <c r="P764" s="102"/>
      <c r="Q764" s="104"/>
      <c r="R764" s="108"/>
      <c r="S764" s="108"/>
      <c r="T764" s="105"/>
      <c r="U764" s="106"/>
      <c r="V764" s="106"/>
      <c r="W764" s="106"/>
      <c r="X764" s="107"/>
      <c r="Y764" s="104"/>
      <c r="Z764" s="108"/>
      <c r="AA764" s="108"/>
      <c r="AB764" s="105"/>
      <c r="AC764" s="106"/>
      <c r="AD764" s="106"/>
      <c r="AE764" s="106"/>
      <c r="AF764" s="107"/>
    </row>
    <row r="765" customFormat="false" ht="8.45" hidden="false" customHeight="true" outlineLevel="0" collapsed="false">
      <c r="A765" s="91" t="str">
        <f aca="false">VLOOKUP($C765&amp;$B765,$A$2030:$G$2565,2,0)</f>
        <v>14.000.000.007 </v>
      </c>
      <c r="B765" s="115" t="n">
        <v>263</v>
      </c>
      <c r="C765" s="97" t="s">
        <v>652</v>
      </c>
      <c r="D765" s="97" t="s">
        <v>1098</v>
      </c>
      <c r="E765" s="98" t="n">
        <v>10</v>
      </c>
      <c r="F765" s="97" t="s">
        <v>335</v>
      </c>
      <c r="G765" s="97" t="s">
        <v>653</v>
      </c>
      <c r="H765" s="99" t="n">
        <v>0.04</v>
      </c>
      <c r="I765" s="117" t="n">
        <v>6.93</v>
      </c>
      <c r="J765" s="100" t="n">
        <v>0</v>
      </c>
      <c r="K765" s="100" t="n">
        <v>0</v>
      </c>
      <c r="L765" s="99" t="n">
        <v>0</v>
      </c>
      <c r="M765" s="99" t="n">
        <v>0</v>
      </c>
      <c r="N765" s="99" t="n">
        <v>0</v>
      </c>
      <c r="O765" s="99" t="n">
        <v>0</v>
      </c>
      <c r="P765" s="102"/>
      <c r="Q765" s="104"/>
      <c r="R765" s="108"/>
      <c r="S765" s="108"/>
      <c r="T765" s="105"/>
      <c r="U765" s="106"/>
      <c r="V765" s="106"/>
      <c r="W765" s="106"/>
      <c r="X765" s="107"/>
      <c r="Y765" s="104"/>
      <c r="Z765" s="108"/>
      <c r="AA765" s="108"/>
      <c r="AB765" s="105"/>
      <c r="AC765" s="106"/>
      <c r="AD765" s="106"/>
      <c r="AE765" s="106"/>
      <c r="AF765" s="107"/>
    </row>
    <row r="766" customFormat="false" ht="8.45" hidden="false" customHeight="true" outlineLevel="0" collapsed="false">
      <c r="A766" s="91" t="str">
        <f aca="false">VLOOKUP($C766&amp;$B766,$A$2030:$G$2565,2,0)</f>
        <v>15 </v>
      </c>
      <c r="B766" s="94" t="n">
        <v>264</v>
      </c>
      <c r="C766" s="93" t="s">
        <v>655</v>
      </c>
      <c r="D766" s="93"/>
      <c r="E766" s="113" t="n">
        <v>42</v>
      </c>
      <c r="F766" s="93" t="s">
        <v>656</v>
      </c>
      <c r="G766" s="93" t="s">
        <v>653</v>
      </c>
      <c r="H766" s="95"/>
      <c r="I766" s="117"/>
      <c r="J766" s="100"/>
      <c r="K766" s="100"/>
      <c r="L766" s="99"/>
      <c r="M766" s="99"/>
      <c r="N766" s="99"/>
      <c r="O766" s="99"/>
      <c r="P766" s="102"/>
      <c r="Q766" s="104"/>
      <c r="R766" s="108"/>
      <c r="S766" s="108"/>
      <c r="T766" s="105"/>
      <c r="U766" s="106"/>
      <c r="V766" s="106"/>
      <c r="W766" s="106"/>
      <c r="X766" s="107"/>
      <c r="Y766" s="104"/>
      <c r="Z766" s="108"/>
      <c r="AA766" s="108"/>
      <c r="AB766" s="105"/>
      <c r="AC766" s="106"/>
      <c r="AD766" s="106"/>
      <c r="AE766" s="106"/>
      <c r="AF766" s="107"/>
    </row>
    <row r="767" customFormat="false" ht="8.45" hidden="false" customHeight="true" outlineLevel="0" collapsed="false">
      <c r="A767" s="91" t="str">
        <f aca="false">VLOOKUP($C767&amp;$B767,$A$2030:$G$2565,2,0)</f>
        <v>15.001 </v>
      </c>
      <c r="B767" s="94" t="n">
        <v>265</v>
      </c>
      <c r="C767" s="93" t="s">
        <v>658</v>
      </c>
      <c r="D767" s="93"/>
      <c r="E767" s="113" t="n">
        <v>42</v>
      </c>
      <c r="F767" s="93" t="s">
        <v>656</v>
      </c>
      <c r="G767" s="93" t="s">
        <v>653</v>
      </c>
      <c r="H767" s="95"/>
      <c r="I767" s="100"/>
      <c r="J767" s="100"/>
      <c r="K767" s="100"/>
      <c r="L767" s="99"/>
      <c r="M767" s="99"/>
      <c r="N767" s="99"/>
      <c r="O767" s="99"/>
      <c r="P767" s="102"/>
      <c r="Q767" s="108"/>
      <c r="R767" s="108"/>
      <c r="S767" s="108"/>
      <c r="T767" s="106"/>
      <c r="U767" s="106"/>
      <c r="V767" s="106"/>
      <c r="W767" s="106"/>
      <c r="X767" s="107"/>
      <c r="Y767" s="108"/>
      <c r="Z767" s="108"/>
      <c r="AA767" s="108"/>
      <c r="AB767" s="106"/>
      <c r="AC767" s="106"/>
      <c r="AD767" s="106"/>
      <c r="AE767" s="106"/>
      <c r="AF767" s="107"/>
    </row>
    <row r="768" customFormat="false" ht="8.45" hidden="false" customHeight="true" outlineLevel="0" collapsed="false">
      <c r="A768" s="91" t="str">
        <f aca="false">VLOOKUP($C768&amp;$B768,$A$2030:$G$2565,2,0)</f>
        <v>15.001.000.001 </v>
      </c>
      <c r="B768" s="115" t="n">
        <v>266</v>
      </c>
      <c r="C768" s="97" t="s">
        <v>660</v>
      </c>
      <c r="D768" s="97" t="s">
        <v>1096</v>
      </c>
      <c r="E768" s="98" t="n">
        <v>42</v>
      </c>
      <c r="F768" s="97" t="s">
        <v>656</v>
      </c>
      <c r="G768" s="97" t="s">
        <v>653</v>
      </c>
      <c r="H768" s="99" t="n">
        <v>0.14</v>
      </c>
      <c r="I768" s="95" t="n">
        <v>26</v>
      </c>
      <c r="J768" s="95" t="n">
        <v>0</v>
      </c>
      <c r="K768" s="95" t="n">
        <v>0</v>
      </c>
      <c r="L768" s="95" t="n">
        <v>0</v>
      </c>
      <c r="M768" s="95" t="n">
        <v>0</v>
      </c>
      <c r="N768" s="95" t="n">
        <v>0</v>
      </c>
      <c r="O768" s="95" t="n">
        <v>0</v>
      </c>
      <c r="P768" s="95"/>
      <c r="Q768" s="104"/>
      <c r="R768" s="108"/>
      <c r="S768" s="108"/>
      <c r="T768" s="105"/>
      <c r="U768" s="106"/>
      <c r="V768" s="106"/>
      <c r="W768" s="106"/>
      <c r="X768" s="107"/>
      <c r="Y768" s="104"/>
      <c r="Z768" s="108"/>
      <c r="AA768" s="108"/>
      <c r="AB768" s="105"/>
      <c r="AC768" s="106"/>
      <c r="AD768" s="106"/>
      <c r="AE768" s="106"/>
      <c r="AF768" s="107"/>
    </row>
    <row r="769" customFormat="false" ht="8.45" hidden="false" customHeight="true" outlineLevel="0" collapsed="false">
      <c r="A769" s="91" t="str">
        <f aca="false">VLOOKUP($C769&amp;$B769,$A$2030:$G$2565,2,0)</f>
        <v>15.001.000.002 </v>
      </c>
      <c r="B769" s="115" t="n">
        <v>267</v>
      </c>
      <c r="C769" s="97" t="s">
        <v>662</v>
      </c>
      <c r="D769" s="97" t="s">
        <v>1096</v>
      </c>
      <c r="E769" s="98" t="n">
        <v>42</v>
      </c>
      <c r="F769" s="97" t="s">
        <v>656</v>
      </c>
      <c r="G769" s="97" t="s">
        <v>653</v>
      </c>
      <c r="H769" s="99" t="n">
        <v>0.52</v>
      </c>
      <c r="I769" s="95" t="n">
        <v>99</v>
      </c>
      <c r="J769" s="95" t="n">
        <v>0</v>
      </c>
      <c r="K769" s="95" t="n">
        <v>0</v>
      </c>
      <c r="L769" s="95" t="n">
        <v>0</v>
      </c>
      <c r="M769" s="95" t="n">
        <v>0</v>
      </c>
      <c r="N769" s="95" t="n">
        <v>0</v>
      </c>
      <c r="O769" s="95" t="n">
        <v>0</v>
      </c>
      <c r="P769" s="95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</row>
    <row r="770" customFormat="false" ht="8.45" hidden="false" customHeight="true" outlineLevel="0" collapsed="false">
      <c r="A770" s="91" t="str">
        <f aca="false">VLOOKUP($C770&amp;$B770,$A$2030:$G$2565,2,0)</f>
        <v>15.001.000.003 </v>
      </c>
      <c r="B770" s="115" t="n">
        <v>268</v>
      </c>
      <c r="C770" s="97" t="s">
        <v>664</v>
      </c>
      <c r="D770" s="97" t="s">
        <v>1096</v>
      </c>
      <c r="E770" s="98" t="n">
        <v>42</v>
      </c>
      <c r="F770" s="97" t="s">
        <v>656</v>
      </c>
      <c r="G770" s="97" t="s">
        <v>653</v>
      </c>
      <c r="H770" s="99" t="n">
        <v>0.2</v>
      </c>
      <c r="I770" s="117" t="n">
        <v>31</v>
      </c>
      <c r="J770" s="100" t="n">
        <v>0</v>
      </c>
      <c r="K770" s="100" t="n">
        <v>0</v>
      </c>
      <c r="L770" s="99" t="n">
        <v>0</v>
      </c>
      <c r="M770" s="99" t="n">
        <v>0</v>
      </c>
      <c r="N770" s="99" t="n">
        <v>0</v>
      </c>
      <c r="O770" s="99" t="n">
        <v>0</v>
      </c>
      <c r="P770" s="102"/>
      <c r="Q770" s="104"/>
      <c r="R770" s="108"/>
      <c r="S770" s="108"/>
      <c r="T770" s="105"/>
      <c r="U770" s="106"/>
      <c r="V770" s="106"/>
      <c r="W770" s="106"/>
      <c r="X770" s="107"/>
      <c r="Y770" s="104"/>
      <c r="Z770" s="108"/>
      <c r="AA770" s="108"/>
      <c r="AB770" s="105"/>
      <c r="AC770" s="106"/>
      <c r="AD770" s="106"/>
      <c r="AE770" s="106"/>
      <c r="AF770" s="107"/>
    </row>
    <row r="771" customFormat="false" ht="8.45" hidden="false" customHeight="true" outlineLevel="0" collapsed="false">
      <c r="A771" s="91" t="str">
        <f aca="false">VLOOKUP($C771&amp;$B771,$A$2030:$G$2565,2,0)</f>
        <v>15.001.000.004 </v>
      </c>
      <c r="B771" s="115" t="n">
        <v>269</v>
      </c>
      <c r="C771" s="97" t="s">
        <v>666</v>
      </c>
      <c r="D771" s="97" t="s">
        <v>1096</v>
      </c>
      <c r="E771" s="96" t="n">
        <v>6</v>
      </c>
      <c r="F771" s="97" t="s">
        <v>335</v>
      </c>
      <c r="G771" s="97" t="s">
        <v>347</v>
      </c>
      <c r="H771" s="99" t="n">
        <v>0.01</v>
      </c>
      <c r="I771" s="117" t="n">
        <v>2</v>
      </c>
      <c r="J771" s="100" t="n">
        <v>0</v>
      </c>
      <c r="K771" s="100" t="n">
        <v>0</v>
      </c>
      <c r="L771" s="99" t="n">
        <v>0</v>
      </c>
      <c r="M771" s="99" t="n">
        <v>0</v>
      </c>
      <c r="N771" s="99" t="n">
        <v>0</v>
      </c>
      <c r="O771" s="99" t="n">
        <v>0</v>
      </c>
      <c r="P771" s="102"/>
      <c r="Q771" s="104"/>
      <c r="R771" s="108"/>
      <c r="S771" s="108"/>
      <c r="T771" s="105"/>
      <c r="U771" s="106"/>
      <c r="V771" s="106"/>
      <c r="W771" s="106"/>
      <c r="X771" s="107"/>
      <c r="Y771" s="104"/>
      <c r="Z771" s="108"/>
      <c r="AA771" s="108"/>
      <c r="AB771" s="105"/>
      <c r="AC771" s="106"/>
      <c r="AD771" s="106"/>
      <c r="AE771" s="106"/>
      <c r="AF771" s="107"/>
    </row>
    <row r="772" customFormat="false" ht="8.45" hidden="false" customHeight="true" outlineLevel="0" collapsed="false">
      <c r="A772" s="91" t="str">
        <f aca="false">VLOOKUP($C772&amp;$B772,$A$2030:$G$2565,2,0)</f>
        <v>15.001.000.005 </v>
      </c>
      <c r="B772" s="115" t="n">
        <v>270</v>
      </c>
      <c r="C772" s="97" t="s">
        <v>668</v>
      </c>
      <c r="D772" s="97" t="s">
        <v>1096</v>
      </c>
      <c r="E772" s="98" t="n">
        <v>32</v>
      </c>
      <c r="F772" s="97" t="s">
        <v>656</v>
      </c>
      <c r="G772" s="97" t="s">
        <v>669</v>
      </c>
      <c r="H772" s="99" t="n">
        <v>0.06</v>
      </c>
      <c r="I772" s="117" t="n">
        <v>9</v>
      </c>
      <c r="J772" s="100" t="n">
        <v>0</v>
      </c>
      <c r="K772" s="100" t="n">
        <v>0</v>
      </c>
      <c r="L772" s="99" t="n">
        <v>0</v>
      </c>
      <c r="M772" s="99" t="n">
        <v>0</v>
      </c>
      <c r="N772" s="99" t="n">
        <v>0</v>
      </c>
      <c r="O772" s="99" t="n">
        <v>0</v>
      </c>
      <c r="P772" s="102"/>
      <c r="Q772" s="104"/>
      <c r="R772" s="108"/>
      <c r="S772" s="108"/>
      <c r="T772" s="105"/>
      <c r="U772" s="106"/>
      <c r="V772" s="106"/>
      <c r="W772" s="106"/>
      <c r="X772" s="107"/>
      <c r="Y772" s="104"/>
      <c r="Z772" s="108"/>
      <c r="AA772" s="108"/>
      <c r="AB772" s="105"/>
      <c r="AC772" s="106"/>
      <c r="AD772" s="106"/>
      <c r="AE772" s="106"/>
      <c r="AF772" s="107"/>
    </row>
    <row r="773" customFormat="false" ht="8.45" hidden="false" customHeight="true" outlineLevel="0" collapsed="false">
      <c r="A773" s="91" t="str">
        <f aca="false">VLOOKUP($C773&amp;$B773,$A$2030:$G$2565,2,0)</f>
        <v>15.002 </v>
      </c>
      <c r="B773" s="94" t="n">
        <v>271</v>
      </c>
      <c r="C773" s="93" t="s">
        <v>671</v>
      </c>
      <c r="D773" s="93"/>
      <c r="E773" s="113" t="n">
        <v>42</v>
      </c>
      <c r="F773" s="93" t="s">
        <v>656</v>
      </c>
      <c r="G773" s="93" t="s">
        <v>653</v>
      </c>
      <c r="H773" s="95"/>
      <c r="I773" s="100"/>
      <c r="J773" s="100"/>
      <c r="K773" s="100"/>
      <c r="L773" s="99"/>
      <c r="M773" s="99"/>
      <c r="N773" s="99"/>
      <c r="O773" s="99"/>
      <c r="P773" s="102"/>
      <c r="Q773" s="108"/>
      <c r="R773" s="108"/>
      <c r="S773" s="108"/>
      <c r="T773" s="105"/>
      <c r="U773" s="106"/>
      <c r="V773" s="106"/>
      <c r="W773" s="106"/>
      <c r="X773" s="107"/>
      <c r="Y773" s="108"/>
      <c r="Z773" s="108"/>
      <c r="AA773" s="108"/>
      <c r="AB773" s="109"/>
      <c r="AC773" s="106"/>
      <c r="AD773" s="106"/>
      <c r="AE773" s="106"/>
      <c r="AF773" s="107"/>
    </row>
    <row r="774" customFormat="false" ht="8.45" hidden="false" customHeight="true" outlineLevel="0" collapsed="false">
      <c r="A774" s="91" t="str">
        <f aca="false">VLOOKUP($C774&amp;$B774,$A$2030:$G$2565,2,0)</f>
        <v>15.002.000.001 </v>
      </c>
      <c r="B774" s="115" t="n">
        <v>272</v>
      </c>
      <c r="C774" s="97" t="s">
        <v>673</v>
      </c>
      <c r="D774" s="97" t="s">
        <v>1096</v>
      </c>
      <c r="E774" s="98" t="n">
        <v>42</v>
      </c>
      <c r="F774" s="97" t="s">
        <v>656</v>
      </c>
      <c r="G774" s="97" t="s">
        <v>653</v>
      </c>
      <c r="H774" s="99" t="n">
        <v>0.02</v>
      </c>
      <c r="I774" s="100" t="n">
        <v>26</v>
      </c>
      <c r="J774" s="100" t="n">
        <v>0</v>
      </c>
      <c r="K774" s="100" t="n">
        <v>0</v>
      </c>
      <c r="L774" s="99" t="n">
        <v>0</v>
      </c>
      <c r="M774" s="99" t="n">
        <v>0</v>
      </c>
      <c r="N774" s="99" t="n">
        <v>0</v>
      </c>
      <c r="O774" s="99" t="n">
        <v>0</v>
      </c>
      <c r="P774" s="102"/>
      <c r="Q774" s="104"/>
      <c r="R774" s="108"/>
      <c r="S774" s="108"/>
      <c r="T774" s="106"/>
      <c r="U774" s="106"/>
      <c r="V774" s="106"/>
      <c r="W774" s="106"/>
      <c r="X774" s="107"/>
      <c r="Y774" s="104"/>
      <c r="Z774" s="108"/>
      <c r="AA774" s="108"/>
      <c r="AB774" s="105"/>
      <c r="AC774" s="106"/>
      <c r="AD774" s="106"/>
      <c r="AE774" s="106"/>
      <c r="AF774" s="107"/>
    </row>
    <row r="775" customFormat="false" ht="8.45" hidden="false" customHeight="true" outlineLevel="0" collapsed="false">
      <c r="A775" s="91" t="str">
        <f aca="false">VLOOKUP($C775&amp;$B775,$A$2030:$G$2565,2,0)</f>
        <v>15.002.000.002 </v>
      </c>
      <c r="B775" s="115" t="n">
        <v>273</v>
      </c>
      <c r="C775" s="97" t="s">
        <v>675</v>
      </c>
      <c r="D775" s="97" t="s">
        <v>1096</v>
      </c>
      <c r="E775" s="98" t="n">
        <v>42</v>
      </c>
      <c r="F775" s="97" t="s">
        <v>656</v>
      </c>
      <c r="G775" s="97" t="s">
        <v>653</v>
      </c>
      <c r="H775" s="99" t="n">
        <v>0.03</v>
      </c>
      <c r="I775" s="95" t="n">
        <v>84</v>
      </c>
      <c r="J775" s="95" t="n">
        <v>0</v>
      </c>
      <c r="K775" s="95" t="n">
        <v>0</v>
      </c>
      <c r="L775" s="95" t="n">
        <v>0</v>
      </c>
      <c r="M775" s="95" t="n">
        <v>0</v>
      </c>
      <c r="N775" s="95" t="n">
        <v>0</v>
      </c>
      <c r="O775" s="95" t="n">
        <v>0</v>
      </c>
      <c r="P775" s="95"/>
      <c r="Q775" s="108"/>
      <c r="R775" s="108"/>
      <c r="S775" s="108"/>
      <c r="T775" s="106"/>
      <c r="U775" s="106"/>
      <c r="V775" s="106"/>
      <c r="W775" s="106"/>
      <c r="X775" s="107"/>
      <c r="Y775" s="108"/>
      <c r="Z775" s="108"/>
      <c r="AA775" s="108"/>
      <c r="AB775" s="106"/>
      <c r="AC775" s="106"/>
      <c r="AD775" s="106"/>
      <c r="AE775" s="106"/>
      <c r="AF775" s="107"/>
    </row>
    <row r="776" customFormat="false" ht="8.45" hidden="false" customHeight="true" outlineLevel="0" collapsed="false">
      <c r="A776" s="91" t="str">
        <f aca="false">VLOOKUP($C776&amp;$B776,$A$2030:$G$2565,2,0)</f>
        <v>15.002.000.003 </v>
      </c>
      <c r="B776" s="115" t="n">
        <v>274</v>
      </c>
      <c r="C776" s="97" t="s">
        <v>677</v>
      </c>
      <c r="D776" s="97" t="s">
        <v>1096</v>
      </c>
      <c r="E776" s="98" t="n">
        <v>42</v>
      </c>
      <c r="F776" s="97" t="s">
        <v>656</v>
      </c>
      <c r="G776" s="97" t="s">
        <v>653</v>
      </c>
      <c r="H776" s="99" t="n">
        <v>0.02</v>
      </c>
      <c r="I776" s="117" t="n">
        <v>46</v>
      </c>
      <c r="J776" s="100" t="n">
        <v>0</v>
      </c>
      <c r="K776" s="100" t="n">
        <v>0</v>
      </c>
      <c r="L776" s="99" t="n">
        <v>0</v>
      </c>
      <c r="M776" s="99" t="n">
        <v>0</v>
      </c>
      <c r="N776" s="99" t="n">
        <v>0</v>
      </c>
      <c r="O776" s="99" t="n">
        <v>0</v>
      </c>
      <c r="P776" s="102"/>
      <c r="Q776" s="104"/>
      <c r="R776" s="108"/>
      <c r="S776" s="108"/>
      <c r="T776" s="106"/>
      <c r="U776" s="106"/>
      <c r="V776" s="106"/>
      <c r="W776" s="106"/>
      <c r="X776" s="107"/>
      <c r="Y776" s="104"/>
      <c r="Z776" s="108"/>
      <c r="AA776" s="108"/>
      <c r="AB776" s="105"/>
      <c r="AC776" s="106"/>
      <c r="AD776" s="106"/>
      <c r="AE776" s="106"/>
      <c r="AF776" s="107"/>
    </row>
    <row r="777" customFormat="false" ht="8.45" hidden="false" customHeight="true" outlineLevel="0" collapsed="false">
      <c r="A777" s="91" t="str">
        <f aca="false">VLOOKUP($C777&amp;$B777,$A$2030:$G$2565,2,0)</f>
        <v>15.002.000.004 </v>
      </c>
      <c r="B777" s="115" t="n">
        <v>275</v>
      </c>
      <c r="C777" s="97" t="s">
        <v>679</v>
      </c>
      <c r="D777" s="97" t="s">
        <v>1096</v>
      </c>
      <c r="E777" s="98" t="n">
        <v>38</v>
      </c>
      <c r="F777" s="97" t="s">
        <v>656</v>
      </c>
      <c r="G777" s="97" t="s">
        <v>347</v>
      </c>
      <c r="H777" s="99" t="n">
        <v>0.01</v>
      </c>
      <c r="I777" s="117" t="n">
        <v>11</v>
      </c>
      <c r="J777" s="100" t="n">
        <v>0</v>
      </c>
      <c r="K777" s="100" t="n">
        <v>0</v>
      </c>
      <c r="L777" s="99" t="n">
        <v>0</v>
      </c>
      <c r="M777" s="99" t="n">
        <v>0</v>
      </c>
      <c r="N777" s="99" t="n">
        <v>0</v>
      </c>
      <c r="O777" s="99" t="n">
        <v>0</v>
      </c>
      <c r="P777" s="102"/>
      <c r="Q777" s="104"/>
      <c r="R777" s="108"/>
      <c r="S777" s="108"/>
      <c r="T777" s="105"/>
      <c r="U777" s="106"/>
      <c r="V777" s="106"/>
      <c r="W777" s="106"/>
      <c r="X777" s="107"/>
      <c r="Y777" s="104"/>
      <c r="Z777" s="108"/>
      <c r="AA777" s="108"/>
      <c r="AB777" s="105"/>
      <c r="AC777" s="106"/>
      <c r="AD777" s="106"/>
      <c r="AE777" s="106"/>
      <c r="AF777" s="107"/>
    </row>
    <row r="778" customFormat="false" ht="8.45" hidden="false" customHeight="true" outlineLevel="0" collapsed="false">
      <c r="A778" s="91" t="str">
        <f aca="false">VLOOKUP($C778&amp;$B778,$A$2030:$G$2565,2,0)</f>
        <v>15.002.000.005 </v>
      </c>
      <c r="B778" s="115" t="n">
        <v>276</v>
      </c>
      <c r="C778" s="97" t="s">
        <v>681</v>
      </c>
      <c r="D778" s="97" t="s">
        <v>1096</v>
      </c>
      <c r="E778" s="98" t="n">
        <v>42</v>
      </c>
      <c r="F778" s="97" t="s">
        <v>656</v>
      </c>
      <c r="G778" s="97" t="s">
        <v>653</v>
      </c>
      <c r="H778" s="99" t="n">
        <v>0.04</v>
      </c>
      <c r="I778" s="117" t="n">
        <v>24</v>
      </c>
      <c r="J778" s="100" t="n">
        <v>0</v>
      </c>
      <c r="K778" s="100" t="n">
        <v>0</v>
      </c>
      <c r="L778" s="99" t="n">
        <v>0</v>
      </c>
      <c r="M778" s="99" t="n">
        <v>0</v>
      </c>
      <c r="N778" s="99" t="n">
        <v>0</v>
      </c>
      <c r="O778" s="99" t="n">
        <v>0</v>
      </c>
      <c r="P778" s="102"/>
      <c r="Q778" s="103"/>
      <c r="R778" s="108"/>
      <c r="S778" s="108"/>
      <c r="T778" s="106"/>
      <c r="U778" s="106"/>
      <c r="V778" s="106"/>
      <c r="W778" s="106"/>
      <c r="X778" s="107"/>
      <c r="Y778" s="103"/>
      <c r="Z778" s="104"/>
      <c r="AA778" s="108"/>
      <c r="AB778" s="105"/>
      <c r="AC778" s="106"/>
      <c r="AD778" s="106"/>
      <c r="AE778" s="106"/>
      <c r="AF778" s="107"/>
    </row>
    <row r="779" customFormat="false" ht="8.45" hidden="false" customHeight="true" outlineLevel="0" collapsed="false">
      <c r="A779" s="91" t="str">
        <f aca="false">VLOOKUP($C779&amp;$B779,$A$2030:$G$2565,2,0)</f>
        <v>16 </v>
      </c>
      <c r="B779" s="94" t="n">
        <v>277</v>
      </c>
      <c r="C779" s="93" t="s">
        <v>683</v>
      </c>
      <c r="D779" s="93"/>
      <c r="E779" s="94" t="n">
        <v>387</v>
      </c>
      <c r="F779" s="93" t="s">
        <v>147</v>
      </c>
      <c r="G779" s="93" t="s">
        <v>461</v>
      </c>
      <c r="H779" s="95"/>
      <c r="I779" s="117"/>
      <c r="J779" s="100"/>
      <c r="K779" s="100"/>
      <c r="L779" s="99"/>
      <c r="M779" s="99"/>
      <c r="N779" s="99"/>
      <c r="O779" s="99"/>
      <c r="P779" s="102"/>
      <c r="Q779" s="103"/>
      <c r="R779" s="108"/>
      <c r="S779" s="108"/>
      <c r="T779" s="106"/>
      <c r="U779" s="106"/>
      <c r="V779" s="106"/>
      <c r="W779" s="106"/>
      <c r="X779" s="107"/>
      <c r="Y779" s="103"/>
      <c r="Z779" s="104"/>
      <c r="AA779" s="108"/>
      <c r="AB779" s="105"/>
      <c r="AC779" s="106"/>
      <c r="AD779" s="106"/>
      <c r="AE779" s="106"/>
      <c r="AF779" s="107"/>
    </row>
    <row r="780" customFormat="false" ht="8.45" hidden="false" customHeight="true" outlineLevel="0" collapsed="false">
      <c r="A780" s="91" t="str">
        <f aca="false">VLOOKUP($C780&amp;$B780,$A$2030:$G$2565,2,0)</f>
        <v>16.000.000.001 </v>
      </c>
      <c r="B780" s="115" t="n">
        <v>278</v>
      </c>
      <c r="C780" s="97" t="s">
        <v>685</v>
      </c>
      <c r="D780" s="97" t="s">
        <v>1095</v>
      </c>
      <c r="E780" s="115" t="n">
        <v>362</v>
      </c>
      <c r="F780" s="97" t="s">
        <v>686</v>
      </c>
      <c r="G780" s="97" t="s">
        <v>461</v>
      </c>
      <c r="H780" s="99" t="n">
        <v>1.75</v>
      </c>
      <c r="I780" s="117" t="n">
        <v>1</v>
      </c>
      <c r="J780" s="100" t="n">
        <v>0.3134</v>
      </c>
      <c r="K780" s="100" t="n">
        <v>0.6421</v>
      </c>
      <c r="L780" s="99" t="n">
        <v>31.34</v>
      </c>
      <c r="M780" s="99" t="n">
        <v>64.21</v>
      </c>
      <c r="N780" s="99" t="n">
        <v>0.54</v>
      </c>
      <c r="O780" s="99" t="n">
        <v>1.11</v>
      </c>
      <c r="P780" s="102" t="n">
        <v>-119</v>
      </c>
      <c r="Q780" s="108"/>
      <c r="R780" s="108"/>
      <c r="S780" s="108"/>
      <c r="T780" s="106"/>
      <c r="U780" s="106"/>
      <c r="V780" s="106"/>
      <c r="W780" s="106"/>
      <c r="X780" s="107"/>
      <c r="Y780" s="108"/>
      <c r="Z780" s="108"/>
      <c r="AA780" s="108"/>
      <c r="AB780" s="106"/>
      <c r="AC780" s="106"/>
      <c r="AD780" s="106"/>
      <c r="AE780" s="106"/>
      <c r="AF780" s="107"/>
    </row>
    <row r="781" customFormat="false" ht="8.45" hidden="false" customHeight="true" outlineLevel="0" collapsed="false">
      <c r="A781" s="91" t="str">
        <f aca="false">VLOOKUP($C781&amp;$B781,$A$2030:$G$2565,2,0)</f>
        <v>16.000.000.002 </v>
      </c>
      <c r="B781" s="115" t="n">
        <v>279</v>
      </c>
      <c r="C781" s="97" t="s">
        <v>688</v>
      </c>
      <c r="D781" s="97" t="s">
        <v>1095</v>
      </c>
      <c r="E781" s="115" t="n">
        <v>362</v>
      </c>
      <c r="F781" s="97" t="s">
        <v>686</v>
      </c>
      <c r="G781" s="97" t="s">
        <v>461</v>
      </c>
      <c r="H781" s="99" t="n">
        <v>0.99</v>
      </c>
      <c r="I781" s="95" t="n">
        <v>1</v>
      </c>
      <c r="J781" s="95" t="n">
        <v>0.3134</v>
      </c>
      <c r="K781" s="95" t="n">
        <v>0.6421</v>
      </c>
      <c r="L781" s="95" t="n">
        <v>31.34</v>
      </c>
      <c r="M781" s="95" t="n">
        <v>64.21</v>
      </c>
      <c r="N781" s="95" t="n">
        <v>0.31</v>
      </c>
      <c r="O781" s="95" t="n">
        <v>0.63</v>
      </c>
      <c r="P781" s="95" t="n">
        <v>-119</v>
      </c>
      <c r="Q781" s="104"/>
      <c r="R781" s="108"/>
      <c r="S781" s="108"/>
      <c r="T781" s="106"/>
      <c r="U781" s="106"/>
      <c r="V781" s="106"/>
      <c r="W781" s="106"/>
      <c r="X781" s="107"/>
      <c r="Y781" s="104"/>
      <c r="Z781" s="108"/>
      <c r="AA781" s="108"/>
      <c r="AB781" s="105"/>
      <c r="AC781" s="106"/>
      <c r="AD781" s="106"/>
      <c r="AE781" s="106"/>
      <c r="AF781" s="107"/>
    </row>
    <row r="782" customFormat="false" ht="8.45" hidden="false" customHeight="true" outlineLevel="0" collapsed="false">
      <c r="A782" s="91" t="str">
        <f aca="false">VLOOKUP($C782&amp;$B782,$A$2030:$G$2565,2,0)</f>
        <v>16.000.000.003 </v>
      </c>
      <c r="B782" s="115" t="n">
        <v>280</v>
      </c>
      <c r="C782" s="97" t="s">
        <v>690</v>
      </c>
      <c r="D782" s="97" t="s">
        <v>1095</v>
      </c>
      <c r="E782" s="115" t="n">
        <v>295</v>
      </c>
      <c r="F782" s="97" t="s">
        <v>691</v>
      </c>
      <c r="G782" s="97" t="s">
        <v>461</v>
      </c>
      <c r="H782" s="99" t="n">
        <v>2.08</v>
      </c>
      <c r="I782" s="100" t="n">
        <v>1</v>
      </c>
      <c r="J782" s="100" t="n">
        <v>0.5824</v>
      </c>
      <c r="K782" s="100" t="n">
        <v>0.8102</v>
      </c>
      <c r="L782" s="99" t="n">
        <v>58.24</v>
      </c>
      <c r="M782" s="99" t="n">
        <v>81.02</v>
      </c>
      <c r="N782" s="99" t="n">
        <v>1.19</v>
      </c>
      <c r="O782" s="99" t="n">
        <v>1.66</v>
      </c>
      <c r="P782" s="102" t="n">
        <v>-68</v>
      </c>
      <c r="Q782" s="104"/>
      <c r="R782" s="108"/>
      <c r="S782" s="108"/>
      <c r="T782" s="105"/>
      <c r="U782" s="106"/>
      <c r="V782" s="106"/>
      <c r="W782" s="106"/>
      <c r="X782" s="107"/>
      <c r="Y782" s="104"/>
      <c r="Z782" s="108"/>
      <c r="AA782" s="108"/>
      <c r="AB782" s="105"/>
      <c r="AC782" s="106"/>
      <c r="AD782" s="106"/>
      <c r="AE782" s="106"/>
      <c r="AF782" s="107"/>
    </row>
    <row r="783" customFormat="false" ht="8.45" hidden="false" customHeight="true" outlineLevel="0" collapsed="false">
      <c r="A783" s="91" t="str">
        <f aca="false">VLOOKUP($C783&amp;$B783,$A$2030:$G$2565,2,0)</f>
        <v>16.000.000.004 </v>
      </c>
      <c r="B783" s="115" t="n">
        <v>281</v>
      </c>
      <c r="C783" s="97" t="s">
        <v>693</v>
      </c>
      <c r="D783" s="97" t="s">
        <v>1095</v>
      </c>
      <c r="E783" s="115" t="n">
        <v>295</v>
      </c>
      <c r="F783" s="97" t="s">
        <v>691</v>
      </c>
      <c r="G783" s="97" t="s">
        <v>461</v>
      </c>
      <c r="H783" s="99" t="n">
        <v>0.83</v>
      </c>
      <c r="I783" s="100" t="n">
        <v>1</v>
      </c>
      <c r="J783" s="100" t="n">
        <v>0.5824</v>
      </c>
      <c r="K783" s="100" t="n">
        <v>0.8102</v>
      </c>
      <c r="L783" s="99" t="n">
        <v>58.24</v>
      </c>
      <c r="M783" s="99" t="n">
        <v>81.02</v>
      </c>
      <c r="N783" s="99" t="n">
        <v>0.48</v>
      </c>
      <c r="O783" s="99" t="n">
        <v>0.67</v>
      </c>
      <c r="P783" s="102" t="n">
        <v>-68</v>
      </c>
      <c r="Q783" s="108"/>
      <c r="R783" s="108"/>
      <c r="S783" s="108"/>
      <c r="T783" s="105"/>
      <c r="U783" s="106"/>
      <c r="V783" s="106"/>
      <c r="W783" s="106"/>
      <c r="X783" s="107"/>
      <c r="Y783" s="108"/>
      <c r="Z783" s="108"/>
      <c r="AA783" s="108"/>
      <c r="AB783" s="105"/>
      <c r="AC783" s="106"/>
      <c r="AD783" s="106"/>
      <c r="AE783" s="106"/>
      <c r="AF783" s="107"/>
    </row>
    <row r="784" customFormat="false" ht="8.45" hidden="false" customHeight="true" outlineLevel="0" collapsed="false">
      <c r="A784" s="91" t="str">
        <f aca="false">VLOOKUP($C784&amp;$B784,$A$2030:$G$2565,2,0)</f>
        <v>16.000.000.005 </v>
      </c>
      <c r="B784" s="115" t="n">
        <v>282</v>
      </c>
      <c r="C784" s="97" t="s">
        <v>695</v>
      </c>
      <c r="D784" s="97" t="s">
        <v>1095</v>
      </c>
      <c r="E784" s="98" t="n">
        <v>71</v>
      </c>
      <c r="F784" s="97" t="s">
        <v>696</v>
      </c>
      <c r="G784" s="97" t="s">
        <v>697</v>
      </c>
      <c r="H784" s="99" t="n">
        <v>0.11</v>
      </c>
      <c r="I784" s="100" t="n">
        <v>1</v>
      </c>
      <c r="J784" s="100" t="n">
        <v>1</v>
      </c>
      <c r="K784" s="100" t="n">
        <v>1</v>
      </c>
      <c r="L784" s="99" t="n">
        <v>100</v>
      </c>
      <c r="M784" s="99" t="n">
        <v>100</v>
      </c>
      <c r="N784" s="99" t="n">
        <v>0.11</v>
      </c>
      <c r="O784" s="99" t="n">
        <v>0.11</v>
      </c>
      <c r="P784" s="102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</row>
    <row r="785" customFormat="false" ht="8.45" hidden="false" customHeight="true" outlineLevel="0" collapsed="false">
      <c r="A785" s="91" t="str">
        <f aca="false">VLOOKUP($C785&amp;$B785,$A$2030:$G$2565,2,0)</f>
        <v>16.000.000.006 </v>
      </c>
      <c r="B785" s="115" t="n">
        <v>283</v>
      </c>
      <c r="C785" s="97" t="s">
        <v>699</v>
      </c>
      <c r="D785" s="97" t="s">
        <v>1096</v>
      </c>
      <c r="E785" s="115" t="n">
        <v>167</v>
      </c>
      <c r="F785" s="97" t="s">
        <v>700</v>
      </c>
      <c r="G785" s="97" t="s">
        <v>397</v>
      </c>
      <c r="H785" s="99" t="n">
        <v>0.2</v>
      </c>
      <c r="I785" s="117" t="n">
        <v>22</v>
      </c>
      <c r="J785" s="100" t="n">
        <v>20.0002</v>
      </c>
      <c r="K785" s="100" t="n">
        <v>20.0002</v>
      </c>
      <c r="L785" s="99" t="n">
        <v>90.91</v>
      </c>
      <c r="M785" s="99" t="n">
        <v>90.91</v>
      </c>
      <c r="N785" s="99" t="n">
        <v>0.18</v>
      </c>
      <c r="O785" s="99" t="n">
        <v>0.18</v>
      </c>
      <c r="P785" s="102"/>
      <c r="Q785" s="103"/>
      <c r="R785" s="108"/>
      <c r="S785" s="108"/>
      <c r="T785" s="106"/>
      <c r="U785" s="106"/>
      <c r="V785" s="106"/>
      <c r="W785" s="106"/>
      <c r="X785" s="107"/>
      <c r="Y785" s="103"/>
      <c r="Z785" s="104"/>
      <c r="AA785" s="108"/>
      <c r="AB785" s="106"/>
      <c r="AC785" s="106"/>
      <c r="AD785" s="106"/>
      <c r="AE785" s="106"/>
      <c r="AF785" s="107"/>
    </row>
    <row r="786" customFormat="false" ht="8.45" hidden="false" customHeight="true" outlineLevel="0" collapsed="false">
      <c r="A786" s="91" t="str">
        <f aca="false">VLOOKUP($C786&amp;$B786,$A$2030:$G$2565,2,0)</f>
        <v>16.000.000.007 </v>
      </c>
      <c r="B786" s="115" t="n">
        <v>284</v>
      </c>
      <c r="C786" s="97" t="s">
        <v>702</v>
      </c>
      <c r="D786" s="97" t="s">
        <v>1095</v>
      </c>
      <c r="E786" s="115" t="n">
        <v>153</v>
      </c>
      <c r="F786" s="97" t="s">
        <v>703</v>
      </c>
      <c r="G786" s="97" t="s">
        <v>461</v>
      </c>
      <c r="H786" s="99" t="n">
        <v>0.73</v>
      </c>
      <c r="I786" s="100" t="n">
        <v>1</v>
      </c>
      <c r="J786" s="100" t="n">
        <v>0.3727</v>
      </c>
      <c r="K786" s="100" t="n">
        <v>0</v>
      </c>
      <c r="L786" s="99" t="n">
        <v>37.27</v>
      </c>
      <c r="M786" s="99" t="n">
        <v>0</v>
      </c>
      <c r="N786" s="99" t="n">
        <v>0.27</v>
      </c>
      <c r="O786" s="99" t="n">
        <v>0</v>
      </c>
      <c r="P786" s="102" t="s">
        <v>1130</v>
      </c>
      <c r="Q786" s="116"/>
      <c r="R786" s="103"/>
      <c r="S786" s="108"/>
      <c r="T786" s="106"/>
      <c r="U786" s="106"/>
      <c r="V786" s="106"/>
      <c r="W786" s="106"/>
      <c r="X786" s="107"/>
      <c r="Y786" s="116"/>
      <c r="Z786" s="112"/>
      <c r="AA786" s="108"/>
      <c r="AB786" s="106"/>
      <c r="AC786" s="106"/>
      <c r="AD786" s="106"/>
      <c r="AE786" s="106"/>
      <c r="AF786" s="107"/>
    </row>
    <row r="787" customFormat="false" ht="8.45" hidden="false" customHeight="true" outlineLevel="0" collapsed="false">
      <c r="A787" s="91" t="str">
        <f aca="false">VLOOKUP($C787&amp;$B787,$A$2030:$G$2565,2,0)</f>
        <v>16.000.000.008 </v>
      </c>
      <c r="B787" s="115" t="n">
        <v>285</v>
      </c>
      <c r="C787" s="97" t="s">
        <v>705</v>
      </c>
      <c r="D787" s="97" t="s">
        <v>1095</v>
      </c>
      <c r="E787" s="98" t="n">
        <v>13</v>
      </c>
      <c r="F787" s="97" t="s">
        <v>344</v>
      </c>
      <c r="G787" s="97" t="s">
        <v>397</v>
      </c>
      <c r="H787" s="99" t="n">
        <v>0.06</v>
      </c>
      <c r="I787" s="100" t="n">
        <v>1</v>
      </c>
      <c r="J787" s="100" t="n">
        <v>0</v>
      </c>
      <c r="K787" s="100" t="n">
        <v>0</v>
      </c>
      <c r="L787" s="99" t="n">
        <v>0</v>
      </c>
      <c r="M787" s="99" t="n">
        <v>0</v>
      </c>
      <c r="N787" s="99" t="n">
        <v>0</v>
      </c>
      <c r="O787" s="99" t="n">
        <v>0</v>
      </c>
      <c r="P787" s="102"/>
      <c r="Q787" s="112"/>
      <c r="R787" s="103"/>
      <c r="S787" s="108"/>
      <c r="T787" s="106"/>
      <c r="U787" s="106"/>
      <c r="V787" s="106"/>
      <c r="W787" s="106"/>
      <c r="X787" s="107"/>
      <c r="Y787" s="112"/>
      <c r="Z787" s="103"/>
      <c r="AA787" s="108"/>
      <c r="AB787" s="106"/>
      <c r="AC787" s="106"/>
      <c r="AD787" s="106"/>
      <c r="AE787" s="106"/>
      <c r="AF787" s="107"/>
    </row>
    <row r="788" customFormat="false" ht="8.45" hidden="false" customHeight="true" outlineLevel="0" collapsed="false">
      <c r="A788" s="91" t="str">
        <f aca="false">VLOOKUP($C788&amp;$B788,$A$2030:$G$2565,2,0)</f>
        <v>16.000.000.009 </v>
      </c>
      <c r="B788" s="115" t="n">
        <v>286</v>
      </c>
      <c r="C788" s="97" t="s">
        <v>707</v>
      </c>
      <c r="D788" s="97" t="s">
        <v>1096</v>
      </c>
      <c r="E788" s="98" t="n">
        <v>22</v>
      </c>
      <c r="F788" s="97" t="s">
        <v>708</v>
      </c>
      <c r="G788" s="97" t="s">
        <v>461</v>
      </c>
      <c r="H788" s="99" t="n">
        <v>0.09</v>
      </c>
      <c r="I788" s="117" t="n">
        <v>22</v>
      </c>
      <c r="J788" s="100" t="n">
        <v>0</v>
      </c>
      <c r="K788" s="100" t="n">
        <v>0</v>
      </c>
      <c r="L788" s="99" t="n">
        <v>0</v>
      </c>
      <c r="M788" s="99" t="n">
        <v>0</v>
      </c>
      <c r="N788" s="99" t="n">
        <v>0</v>
      </c>
      <c r="O788" s="99" t="n">
        <v>0</v>
      </c>
      <c r="P788" s="102"/>
      <c r="Q788" s="108"/>
      <c r="R788" s="108"/>
      <c r="S788" s="108"/>
      <c r="T788" s="106"/>
      <c r="U788" s="106"/>
      <c r="V788" s="106"/>
      <c r="W788" s="106"/>
      <c r="X788" s="107"/>
      <c r="Y788" s="108"/>
      <c r="Z788" s="108"/>
      <c r="AA788" s="108"/>
      <c r="AB788" s="106"/>
      <c r="AC788" s="106"/>
      <c r="AD788" s="106"/>
      <c r="AE788" s="106"/>
      <c r="AF788" s="107"/>
    </row>
    <row r="789" customFormat="false" ht="8.45" hidden="false" customHeight="true" outlineLevel="0" collapsed="false">
      <c r="A789" s="91" t="str">
        <f aca="false">VLOOKUP($C789&amp;$B789,$A$2030:$G$2565,2,0)</f>
        <v>16.000.000.010 </v>
      </c>
      <c r="B789" s="115" t="n">
        <v>287</v>
      </c>
      <c r="C789" s="97" t="s">
        <v>710</v>
      </c>
      <c r="D789" s="97" t="s">
        <v>1096</v>
      </c>
      <c r="E789" s="98" t="n">
        <v>41</v>
      </c>
      <c r="F789" s="97" t="s">
        <v>292</v>
      </c>
      <c r="G789" s="97" t="s">
        <v>246</v>
      </c>
      <c r="H789" s="99" t="n">
        <v>2.75</v>
      </c>
      <c r="I789" s="100" t="n">
        <v>2</v>
      </c>
      <c r="J789" s="100" t="n">
        <v>1</v>
      </c>
      <c r="K789" s="100" t="n">
        <v>2</v>
      </c>
      <c r="L789" s="99" t="n">
        <v>50</v>
      </c>
      <c r="M789" s="99" t="n">
        <v>100</v>
      </c>
      <c r="N789" s="99" t="n">
        <v>1.36</v>
      </c>
      <c r="O789" s="99" t="n">
        <v>2.72</v>
      </c>
      <c r="P789" s="102" t="n">
        <v>-21</v>
      </c>
      <c r="Q789" s="104"/>
      <c r="R789" s="108"/>
      <c r="S789" s="108"/>
      <c r="T789" s="106"/>
      <c r="U789" s="106"/>
      <c r="V789" s="106"/>
      <c r="W789" s="106"/>
      <c r="X789" s="107"/>
      <c r="Y789" s="104"/>
      <c r="Z789" s="108"/>
      <c r="AA789" s="108"/>
      <c r="AB789" s="106"/>
      <c r="AC789" s="106"/>
      <c r="AD789" s="106"/>
      <c r="AE789" s="106"/>
      <c r="AF789" s="107"/>
    </row>
    <row r="790" customFormat="false" ht="8.45" hidden="false" customHeight="true" outlineLevel="0" collapsed="false">
      <c r="A790" s="91" t="str">
        <f aca="false">VLOOKUP($C790&amp;$B790,$A$2030:$G$2565,2,0)</f>
        <v>16.000.000.011 </v>
      </c>
      <c r="B790" s="115" t="n">
        <v>288</v>
      </c>
      <c r="C790" s="97" t="s">
        <v>712</v>
      </c>
      <c r="D790" s="97" t="s">
        <v>1095</v>
      </c>
      <c r="E790" s="115" t="n">
        <v>387</v>
      </c>
      <c r="F790" s="97" t="s">
        <v>147</v>
      </c>
      <c r="G790" s="97" t="s">
        <v>461</v>
      </c>
      <c r="H790" s="99" t="n">
        <v>0.14</v>
      </c>
      <c r="I790" s="100" t="n">
        <v>1</v>
      </c>
      <c r="J790" s="100" t="n">
        <v>0.7001</v>
      </c>
      <c r="K790" s="100" t="n">
        <v>0.7</v>
      </c>
      <c r="L790" s="114" t="n">
        <v>70.01</v>
      </c>
      <c r="M790" s="99" t="n">
        <v>70</v>
      </c>
      <c r="N790" s="99" t="n">
        <v>0.1</v>
      </c>
      <c r="O790" s="99" t="n">
        <v>0.1</v>
      </c>
      <c r="P790" s="102" t="s">
        <v>1103</v>
      </c>
      <c r="Q790" s="108"/>
      <c r="R790" s="108"/>
      <c r="S790" s="108"/>
      <c r="T790" s="106"/>
      <c r="U790" s="106"/>
      <c r="V790" s="106"/>
      <c r="W790" s="106"/>
      <c r="X790" s="107"/>
      <c r="Y790" s="108"/>
      <c r="Z790" s="108"/>
      <c r="AA790" s="108"/>
      <c r="AB790" s="106"/>
      <c r="AC790" s="106"/>
      <c r="AD790" s="106"/>
      <c r="AE790" s="106"/>
      <c r="AF790" s="107"/>
    </row>
    <row r="791" customFormat="false" ht="8.45" hidden="false" customHeight="true" outlineLevel="0" collapsed="false">
      <c r="A791" s="91" t="str">
        <f aca="false">VLOOKUP($C791&amp;$B791,$A$2030:$G$2565,2,0)</f>
        <v>16.000.000.012 </v>
      </c>
      <c r="B791" s="115" t="n">
        <v>289</v>
      </c>
      <c r="C791" s="97" t="s">
        <v>714</v>
      </c>
      <c r="D791" s="97" t="s">
        <v>1096</v>
      </c>
      <c r="E791" s="98" t="n">
        <v>37</v>
      </c>
      <c r="F791" s="97" t="s">
        <v>715</v>
      </c>
      <c r="G791" s="97" t="s">
        <v>716</v>
      </c>
      <c r="H791" s="99" t="n">
        <v>0.06</v>
      </c>
      <c r="I791" s="117" t="n">
        <v>22</v>
      </c>
      <c r="J791" s="100" t="n">
        <v>0</v>
      </c>
      <c r="K791" s="100" t="n">
        <v>0</v>
      </c>
      <c r="L791" s="99" t="n">
        <v>0</v>
      </c>
      <c r="M791" s="99" t="n">
        <v>0</v>
      </c>
      <c r="N791" s="99" t="n">
        <v>0</v>
      </c>
      <c r="O791" s="99" t="n">
        <v>0</v>
      </c>
      <c r="P791" s="102"/>
      <c r="Q791" s="104"/>
      <c r="R791" s="108"/>
      <c r="S791" s="108"/>
      <c r="T791" s="106"/>
      <c r="U791" s="106"/>
      <c r="V791" s="106"/>
      <c r="W791" s="106"/>
      <c r="X791" s="107"/>
      <c r="Y791" s="104"/>
      <c r="Z791" s="108"/>
      <c r="AA791" s="108"/>
      <c r="AB791" s="106"/>
      <c r="AC791" s="106"/>
      <c r="AD791" s="106"/>
      <c r="AE791" s="106"/>
      <c r="AF791" s="107"/>
    </row>
    <row r="792" customFormat="false" ht="8.45" hidden="false" customHeight="true" outlineLevel="0" collapsed="false">
      <c r="A792" s="91" t="str">
        <f aca="false">VLOOKUP($C792&amp;$B792,$A$2030:$G$2565,2,0)</f>
        <v>16.000.000.013 </v>
      </c>
      <c r="B792" s="115" t="n">
        <v>290</v>
      </c>
      <c r="C792" s="97" t="s">
        <v>718</v>
      </c>
      <c r="D792" s="97" t="s">
        <v>1095</v>
      </c>
      <c r="E792" s="98" t="n">
        <v>13</v>
      </c>
      <c r="F792" s="97" t="s">
        <v>537</v>
      </c>
      <c r="G792" s="97" t="s">
        <v>461</v>
      </c>
      <c r="H792" s="99" t="n">
        <v>0.31</v>
      </c>
      <c r="I792" s="100" t="n">
        <v>1</v>
      </c>
      <c r="J792" s="100" t="n">
        <v>0</v>
      </c>
      <c r="K792" s="100" t="n">
        <v>0</v>
      </c>
      <c r="L792" s="99" t="n">
        <v>0</v>
      </c>
      <c r="M792" s="99" t="n">
        <v>0</v>
      </c>
      <c r="N792" s="99" t="n">
        <v>0</v>
      </c>
      <c r="O792" s="99" t="n">
        <v>0</v>
      </c>
      <c r="P792" s="102"/>
      <c r="Q792" s="108"/>
      <c r="R792" s="108"/>
      <c r="S792" s="108"/>
      <c r="T792" s="106"/>
      <c r="U792" s="106"/>
      <c r="V792" s="106"/>
      <c r="W792" s="106"/>
      <c r="X792" s="107"/>
      <c r="Y792" s="108"/>
      <c r="Z792" s="108"/>
      <c r="AA792" s="108"/>
      <c r="AB792" s="106"/>
      <c r="AC792" s="106"/>
      <c r="AD792" s="106"/>
      <c r="AE792" s="106"/>
      <c r="AF792" s="107"/>
    </row>
    <row r="793" customFormat="false" ht="8.45" hidden="false" customHeight="true" outlineLevel="0" collapsed="false">
      <c r="A793" s="91" t="str">
        <f aca="false">VLOOKUP($C793&amp;$B793,$A$2030:$G$2565,2,0)</f>
        <v>16.000.000.014 </v>
      </c>
      <c r="B793" s="115" t="n">
        <v>291</v>
      </c>
      <c r="C793" s="97" t="s">
        <v>720</v>
      </c>
      <c r="D793" s="97" t="s">
        <v>1095</v>
      </c>
      <c r="E793" s="115" t="n">
        <v>104</v>
      </c>
      <c r="F793" s="97" t="s">
        <v>280</v>
      </c>
      <c r="G793" s="97" t="s">
        <v>231</v>
      </c>
      <c r="H793" s="99" t="n">
        <v>1.25</v>
      </c>
      <c r="I793" s="100" t="n">
        <v>1</v>
      </c>
      <c r="J793" s="100" t="n">
        <v>0.75</v>
      </c>
      <c r="K793" s="100" t="n">
        <v>0.4548</v>
      </c>
      <c r="L793" s="99" t="n">
        <v>75</v>
      </c>
      <c r="M793" s="99" t="n">
        <v>45.48</v>
      </c>
      <c r="N793" s="99" t="n">
        <v>0.92</v>
      </c>
      <c r="O793" s="99" t="n">
        <v>0.56</v>
      </c>
      <c r="P793" s="102" t="s">
        <v>1131</v>
      </c>
      <c r="Q793" s="104"/>
      <c r="R793" s="108"/>
      <c r="S793" s="108"/>
      <c r="T793" s="106"/>
      <c r="U793" s="106"/>
      <c r="V793" s="106"/>
      <c r="W793" s="106"/>
      <c r="X793" s="107"/>
      <c r="Y793" s="104"/>
      <c r="Z793" s="108"/>
      <c r="AA793" s="108"/>
      <c r="AB793" s="106"/>
      <c r="AC793" s="106"/>
      <c r="AD793" s="106"/>
      <c r="AE793" s="106"/>
      <c r="AF793" s="107"/>
    </row>
    <row r="794" customFormat="false" ht="8.45" hidden="false" customHeight="true" outlineLevel="0" collapsed="false">
      <c r="A794" s="91" t="str">
        <f aca="false">VLOOKUP($C794&amp;$B794,$A$2030:$G$2565,2,0)</f>
        <v>16.000.000.015 </v>
      </c>
      <c r="B794" s="115" t="n">
        <v>292</v>
      </c>
      <c r="C794" s="97" t="s">
        <v>722</v>
      </c>
      <c r="D794" s="97" t="s">
        <v>1096</v>
      </c>
      <c r="E794" s="98" t="n">
        <v>24</v>
      </c>
      <c r="F794" s="97" t="s">
        <v>344</v>
      </c>
      <c r="G794" s="97" t="s">
        <v>723</v>
      </c>
      <c r="H794" s="99" t="n">
        <v>0.04</v>
      </c>
      <c r="I794" s="117" t="n">
        <v>12</v>
      </c>
      <c r="J794" s="100" t="n">
        <v>0</v>
      </c>
      <c r="K794" s="100" t="n">
        <v>0</v>
      </c>
      <c r="L794" s="99" t="n">
        <v>0</v>
      </c>
      <c r="M794" s="99" t="n">
        <v>0</v>
      </c>
      <c r="N794" s="99" t="n">
        <v>0</v>
      </c>
      <c r="O794" s="99" t="n">
        <v>0</v>
      </c>
      <c r="P794" s="102"/>
      <c r="Q794" s="108"/>
      <c r="R794" s="108"/>
      <c r="S794" s="108"/>
      <c r="T794" s="106"/>
      <c r="U794" s="106"/>
      <c r="V794" s="106"/>
      <c r="W794" s="106"/>
      <c r="X794" s="107"/>
      <c r="Y794" s="108"/>
      <c r="Z794" s="108"/>
      <c r="AA794" s="108"/>
      <c r="AB794" s="106"/>
      <c r="AC794" s="106"/>
      <c r="AD794" s="106"/>
      <c r="AE794" s="106"/>
      <c r="AF794" s="107"/>
    </row>
    <row r="795" customFormat="false" ht="8.45" hidden="false" customHeight="true" outlineLevel="0" collapsed="false">
      <c r="A795" s="91" t="str">
        <f aca="false">VLOOKUP($C795&amp;$B795,$A$2030:$G$2565,2,0)</f>
        <v>16.000.000.016 </v>
      </c>
      <c r="B795" s="115" t="n">
        <v>293</v>
      </c>
      <c r="C795" s="97" t="s">
        <v>725</v>
      </c>
      <c r="D795" s="97" t="s">
        <v>1095</v>
      </c>
      <c r="E795" s="98" t="n">
        <v>13</v>
      </c>
      <c r="F795" s="97" t="s">
        <v>344</v>
      </c>
      <c r="G795" s="97" t="s">
        <v>397</v>
      </c>
      <c r="H795" s="99" t="n">
        <v>0.26</v>
      </c>
      <c r="I795" s="100" t="n">
        <v>1</v>
      </c>
      <c r="J795" s="100" t="n">
        <v>0</v>
      </c>
      <c r="K795" s="100" t="n">
        <v>0</v>
      </c>
      <c r="L795" s="99" t="n">
        <v>0</v>
      </c>
      <c r="M795" s="99" t="n">
        <v>0</v>
      </c>
      <c r="N795" s="99" t="n">
        <v>0</v>
      </c>
      <c r="O795" s="99" t="n">
        <v>0</v>
      </c>
      <c r="P795" s="102"/>
      <c r="Q795" s="108"/>
      <c r="R795" s="108"/>
      <c r="S795" s="108"/>
      <c r="T795" s="106"/>
      <c r="U795" s="106"/>
      <c r="V795" s="106"/>
      <c r="W795" s="106"/>
      <c r="X795" s="107"/>
      <c r="Y795" s="108"/>
      <c r="Z795" s="108"/>
      <c r="AA795" s="108"/>
      <c r="AB795" s="106"/>
      <c r="AC795" s="106"/>
      <c r="AD795" s="106"/>
      <c r="AE795" s="106"/>
      <c r="AF795" s="107"/>
    </row>
    <row r="796" customFormat="false" ht="8.45" hidden="false" customHeight="true" outlineLevel="0" collapsed="false">
      <c r="A796" s="91" t="str">
        <f aca="false">VLOOKUP($C796&amp;$B796,$A$2030:$G$2565,2,0)</f>
        <v>16.000.000.017 </v>
      </c>
      <c r="B796" s="115" t="n">
        <v>294</v>
      </c>
      <c r="C796" s="97" t="s">
        <v>727</v>
      </c>
      <c r="D796" s="97" t="s">
        <v>1096</v>
      </c>
      <c r="E796" s="98" t="n">
        <v>13</v>
      </c>
      <c r="F796" s="97" t="s">
        <v>344</v>
      </c>
      <c r="G796" s="97" t="s">
        <v>397</v>
      </c>
      <c r="H796" s="99" t="n">
        <v>0.1</v>
      </c>
      <c r="I796" s="100" t="n">
        <v>1</v>
      </c>
      <c r="J796" s="100" t="n">
        <v>0</v>
      </c>
      <c r="K796" s="100" t="n">
        <v>0</v>
      </c>
      <c r="L796" s="99" t="n">
        <v>0</v>
      </c>
      <c r="M796" s="99" t="n">
        <v>0</v>
      </c>
      <c r="N796" s="99" t="n">
        <v>0</v>
      </c>
      <c r="O796" s="99" t="n">
        <v>0</v>
      </c>
      <c r="P796" s="102"/>
      <c r="Q796" s="108"/>
      <c r="R796" s="108"/>
      <c r="S796" s="108"/>
      <c r="T796" s="106"/>
      <c r="U796" s="106"/>
      <c r="V796" s="106"/>
      <c r="W796" s="106"/>
      <c r="X796" s="107"/>
      <c r="Y796" s="108"/>
      <c r="Z796" s="108"/>
      <c r="AA796" s="108"/>
      <c r="AB796" s="106"/>
      <c r="AC796" s="106"/>
      <c r="AD796" s="106"/>
      <c r="AE796" s="106"/>
      <c r="AF796" s="107"/>
    </row>
    <row r="797" customFormat="false" ht="8.45" hidden="false" customHeight="true" outlineLevel="0" collapsed="false">
      <c r="A797" s="91" t="str">
        <f aca="false">VLOOKUP($C797&amp;$B797,$A$2030:$G$2565,2,0)</f>
        <v>17 </v>
      </c>
      <c r="B797" s="94" t="n">
        <v>295</v>
      </c>
      <c r="C797" s="93" t="s">
        <v>729</v>
      </c>
      <c r="D797" s="93"/>
      <c r="E797" s="113" t="n">
        <v>66</v>
      </c>
      <c r="F797" s="93" t="s">
        <v>730</v>
      </c>
      <c r="G797" s="93" t="s">
        <v>44</v>
      </c>
      <c r="H797" s="95"/>
      <c r="I797" s="95"/>
      <c r="J797" s="95"/>
      <c r="K797" s="95"/>
      <c r="L797" s="95"/>
      <c r="M797" s="95"/>
      <c r="N797" s="95"/>
      <c r="O797" s="95"/>
      <c r="P797" s="95"/>
      <c r="Q797" s="108"/>
      <c r="R797" s="108"/>
      <c r="S797" s="108"/>
      <c r="T797" s="106"/>
      <c r="U797" s="106"/>
      <c r="V797" s="106"/>
      <c r="W797" s="106"/>
      <c r="X797" s="107"/>
      <c r="Y797" s="108"/>
      <c r="Z797" s="108"/>
      <c r="AA797" s="108"/>
      <c r="AB797" s="106"/>
      <c r="AC797" s="106"/>
      <c r="AD797" s="106"/>
      <c r="AE797" s="106"/>
      <c r="AF797" s="107"/>
    </row>
    <row r="798" customFormat="false" ht="8.45" hidden="false" customHeight="true" outlineLevel="0" collapsed="false">
      <c r="A798" s="91" t="str">
        <f aca="false">VLOOKUP($C798&amp;$B798,$A$2030:$G$2565,2,0)</f>
        <v>17.000.000.001 </v>
      </c>
      <c r="B798" s="115" t="n">
        <v>296</v>
      </c>
      <c r="C798" s="97" t="s">
        <v>732</v>
      </c>
      <c r="D798" s="97" t="s">
        <v>1098</v>
      </c>
      <c r="E798" s="98" t="n">
        <v>51</v>
      </c>
      <c r="F798" s="97" t="s">
        <v>730</v>
      </c>
      <c r="G798" s="97" t="s">
        <v>733</v>
      </c>
      <c r="H798" s="99" t="n">
        <v>0.43</v>
      </c>
      <c r="I798" s="117" t="n">
        <v>68.1</v>
      </c>
      <c r="J798" s="100" t="n">
        <v>0</v>
      </c>
      <c r="K798" s="100" t="n">
        <v>0</v>
      </c>
      <c r="L798" s="99" t="n">
        <v>0</v>
      </c>
      <c r="M798" s="99" t="n">
        <v>0</v>
      </c>
      <c r="N798" s="99" t="n">
        <v>0</v>
      </c>
      <c r="O798" s="99" t="n">
        <v>0</v>
      </c>
      <c r="P798" s="102"/>
      <c r="Q798" s="108"/>
      <c r="R798" s="108"/>
      <c r="S798" s="108"/>
      <c r="T798" s="106"/>
      <c r="U798" s="106"/>
      <c r="V798" s="106"/>
      <c r="W798" s="106"/>
      <c r="X798" s="107"/>
      <c r="Y798" s="108"/>
      <c r="Z798" s="108"/>
      <c r="AA798" s="108"/>
      <c r="AB798" s="106"/>
      <c r="AC798" s="106"/>
      <c r="AD798" s="106"/>
      <c r="AE798" s="106"/>
      <c r="AF798" s="107"/>
    </row>
    <row r="799" customFormat="false" ht="8.45" hidden="false" customHeight="true" outlineLevel="0" collapsed="false">
      <c r="A799" s="91" t="str">
        <f aca="false">VLOOKUP($C799&amp;$B799,$A$2030:$G$2565,2,0)</f>
        <v>17.000.000.002 </v>
      </c>
      <c r="B799" s="115" t="n">
        <v>297</v>
      </c>
      <c r="C799" s="97" t="s">
        <v>735</v>
      </c>
      <c r="D799" s="97" t="s">
        <v>1098</v>
      </c>
      <c r="E799" s="98" t="n">
        <v>66</v>
      </c>
      <c r="F799" s="97" t="s">
        <v>730</v>
      </c>
      <c r="G799" s="97" t="s">
        <v>44</v>
      </c>
      <c r="H799" s="99" t="n">
        <v>0.27</v>
      </c>
      <c r="I799" s="117" t="n">
        <v>34.7</v>
      </c>
      <c r="J799" s="100" t="n">
        <v>0</v>
      </c>
      <c r="K799" s="100" t="n">
        <v>0</v>
      </c>
      <c r="L799" s="99" t="n">
        <v>0</v>
      </c>
      <c r="M799" s="99" t="n">
        <v>0</v>
      </c>
      <c r="N799" s="99" t="n">
        <v>0</v>
      </c>
      <c r="O799" s="99" t="n">
        <v>0</v>
      </c>
      <c r="P799" s="102"/>
      <c r="Q799" s="108"/>
      <c r="R799" s="108"/>
      <c r="S799" s="108"/>
      <c r="T799" s="106"/>
      <c r="U799" s="106"/>
      <c r="V799" s="106"/>
      <c r="W799" s="106"/>
      <c r="X799" s="107"/>
      <c r="Y799" s="108"/>
      <c r="Z799" s="108"/>
      <c r="AA799" s="108"/>
      <c r="AB799" s="106"/>
      <c r="AC799" s="106"/>
      <c r="AD799" s="106"/>
      <c r="AE799" s="106"/>
      <c r="AF799" s="107"/>
    </row>
    <row r="800" customFormat="false" ht="8.45" hidden="false" customHeight="true" outlineLevel="0" collapsed="false">
      <c r="A800" s="91" t="str">
        <f aca="false">VLOOKUP($C800&amp;$B800,$A$2030:$G$2565,2,0)</f>
        <v>17.000.000.003 </v>
      </c>
      <c r="B800" s="115" t="n">
        <v>298</v>
      </c>
      <c r="C800" s="97" t="s">
        <v>737</v>
      </c>
      <c r="D800" s="97" t="s">
        <v>1098</v>
      </c>
      <c r="E800" s="98" t="n">
        <v>51</v>
      </c>
      <c r="F800" s="97" t="s">
        <v>730</v>
      </c>
      <c r="G800" s="97" t="s">
        <v>733</v>
      </c>
      <c r="H800" s="99" t="n">
        <v>0.15</v>
      </c>
      <c r="I800" s="117" t="n">
        <v>24.14</v>
      </c>
      <c r="J800" s="100" t="n">
        <v>0</v>
      </c>
      <c r="K800" s="100" t="n">
        <v>0</v>
      </c>
      <c r="L800" s="99" t="n">
        <v>0</v>
      </c>
      <c r="M800" s="99" t="n">
        <v>0</v>
      </c>
      <c r="N800" s="99" t="n">
        <v>0</v>
      </c>
      <c r="O800" s="99" t="n">
        <v>0</v>
      </c>
      <c r="P800" s="102"/>
      <c r="Q800" s="108"/>
      <c r="R800" s="108"/>
      <c r="S800" s="108"/>
      <c r="T800" s="106"/>
      <c r="U800" s="106"/>
      <c r="V800" s="106"/>
      <c r="W800" s="106"/>
      <c r="X800" s="107"/>
      <c r="Y800" s="108"/>
      <c r="Z800" s="108"/>
      <c r="AA800" s="108"/>
      <c r="AB800" s="106"/>
      <c r="AC800" s="106"/>
      <c r="AD800" s="106"/>
      <c r="AE800" s="106"/>
      <c r="AF800" s="107"/>
    </row>
    <row r="801" customFormat="false" ht="8.45" hidden="false" customHeight="true" outlineLevel="0" collapsed="false">
      <c r="A801" s="91" t="str">
        <f aca="false">VLOOKUP($C801&amp;$B801,$A$2030:$G$2565,2,0)</f>
        <v>17.000.000.004 </v>
      </c>
      <c r="B801" s="115" t="n">
        <v>299</v>
      </c>
      <c r="C801" s="97" t="s">
        <v>739</v>
      </c>
      <c r="D801" s="97" t="s">
        <v>1096</v>
      </c>
      <c r="E801" s="98" t="n">
        <v>66</v>
      </c>
      <c r="F801" s="97" t="s">
        <v>730</v>
      </c>
      <c r="G801" s="97" t="s">
        <v>44</v>
      </c>
      <c r="H801" s="99" t="n">
        <v>0.16</v>
      </c>
      <c r="I801" s="118" t="n">
        <v>147</v>
      </c>
      <c r="J801" s="100" t="n">
        <v>0</v>
      </c>
      <c r="K801" s="100" t="n">
        <v>0</v>
      </c>
      <c r="L801" s="99" t="n">
        <v>0</v>
      </c>
      <c r="M801" s="99" t="n">
        <v>0</v>
      </c>
      <c r="N801" s="99" t="n">
        <v>0</v>
      </c>
      <c r="O801" s="99" t="n">
        <v>0</v>
      </c>
      <c r="P801" s="102"/>
      <c r="Q801" s="108"/>
      <c r="R801" s="108"/>
      <c r="S801" s="108"/>
      <c r="T801" s="106"/>
      <c r="U801" s="106"/>
      <c r="V801" s="106"/>
      <c r="W801" s="106"/>
      <c r="X801" s="107"/>
      <c r="Y801" s="108"/>
      <c r="Z801" s="108"/>
      <c r="AA801" s="108"/>
      <c r="AB801" s="106"/>
      <c r="AC801" s="106"/>
      <c r="AD801" s="106"/>
      <c r="AE801" s="106"/>
      <c r="AF801" s="107"/>
    </row>
    <row r="802" customFormat="false" ht="8.45" hidden="false" customHeight="true" outlineLevel="0" collapsed="false">
      <c r="A802" s="91" t="str">
        <f aca="false">VLOOKUP($C802&amp;$B802,$A$2030:$G$2565,2,0)</f>
        <v>18 </v>
      </c>
      <c r="B802" s="94" t="n">
        <v>300</v>
      </c>
      <c r="C802" s="93" t="s">
        <v>741</v>
      </c>
      <c r="D802" s="93"/>
      <c r="E802" s="94" t="n">
        <v>111</v>
      </c>
      <c r="F802" s="93" t="s">
        <v>730</v>
      </c>
      <c r="G802" s="93" t="s">
        <v>461</v>
      </c>
      <c r="H802" s="95"/>
      <c r="I802" s="95"/>
      <c r="J802" s="95"/>
      <c r="K802" s="95"/>
      <c r="L802" s="95"/>
      <c r="M802" s="95"/>
      <c r="N802" s="95"/>
      <c r="O802" s="95"/>
      <c r="P802" s="95"/>
      <c r="Q802" s="108"/>
      <c r="R802" s="108"/>
      <c r="S802" s="108"/>
      <c r="T802" s="106"/>
      <c r="U802" s="106"/>
      <c r="V802" s="106"/>
      <c r="W802" s="106"/>
      <c r="X802" s="107"/>
      <c r="Y802" s="108"/>
      <c r="Z802" s="108"/>
      <c r="AA802" s="108"/>
      <c r="AB802" s="106"/>
      <c r="AC802" s="106"/>
      <c r="AD802" s="106"/>
      <c r="AE802" s="106"/>
      <c r="AF802" s="107"/>
    </row>
    <row r="803" customFormat="false" ht="8.45" hidden="false" customHeight="true" outlineLevel="0" collapsed="false">
      <c r="A803" s="91" t="str">
        <f aca="false">VLOOKUP($C803&amp;$B803,$A$2030:$G$2565,2,0)</f>
        <v>18.001 </v>
      </c>
      <c r="B803" s="94" t="n">
        <v>301</v>
      </c>
      <c r="C803" s="93" t="s">
        <v>743</v>
      </c>
      <c r="D803" s="93"/>
      <c r="E803" s="113" t="n">
        <v>44</v>
      </c>
      <c r="F803" s="93" t="s">
        <v>277</v>
      </c>
      <c r="G803" s="93" t="s">
        <v>397</v>
      </c>
      <c r="H803" s="95"/>
      <c r="I803" s="95"/>
      <c r="J803" s="95"/>
      <c r="K803" s="95"/>
      <c r="L803" s="95"/>
      <c r="M803" s="95"/>
      <c r="N803" s="95"/>
      <c r="O803" s="95"/>
      <c r="P803" s="95"/>
      <c r="Q803" s="108"/>
      <c r="R803" s="108"/>
      <c r="S803" s="108"/>
      <c r="T803" s="106"/>
      <c r="U803" s="106"/>
      <c r="V803" s="106"/>
      <c r="W803" s="106"/>
      <c r="X803" s="107"/>
      <c r="Y803" s="108"/>
      <c r="Z803" s="108"/>
      <c r="AA803" s="108"/>
      <c r="AB803" s="106"/>
      <c r="AC803" s="106"/>
      <c r="AD803" s="106"/>
      <c r="AE803" s="106"/>
      <c r="AF803" s="107"/>
    </row>
    <row r="804" customFormat="false" ht="8.45" hidden="false" customHeight="true" outlineLevel="0" collapsed="false">
      <c r="A804" s="91" t="str">
        <f aca="false">VLOOKUP($C804&amp;$B804,$A$2030:$G$2565,2,0)</f>
        <v>18.001.000.001 </v>
      </c>
      <c r="B804" s="115" t="n">
        <v>302</v>
      </c>
      <c r="C804" s="97" t="s">
        <v>745</v>
      </c>
      <c r="D804" s="97" t="s">
        <v>1096</v>
      </c>
      <c r="E804" s="98" t="n">
        <v>43</v>
      </c>
      <c r="F804" s="97" t="s">
        <v>277</v>
      </c>
      <c r="G804" s="97" t="s">
        <v>406</v>
      </c>
      <c r="H804" s="99" t="n">
        <v>0.25</v>
      </c>
      <c r="I804" s="117" t="n">
        <v>74</v>
      </c>
      <c r="J804" s="100" t="n">
        <v>0</v>
      </c>
      <c r="K804" s="100" t="n">
        <v>0</v>
      </c>
      <c r="L804" s="99" t="n">
        <v>0</v>
      </c>
      <c r="M804" s="99" t="n">
        <v>0</v>
      </c>
      <c r="N804" s="99" t="n">
        <v>0</v>
      </c>
      <c r="O804" s="99" t="n">
        <v>0</v>
      </c>
      <c r="P804" s="102"/>
      <c r="Q804" s="108"/>
      <c r="R804" s="108"/>
      <c r="S804" s="108"/>
      <c r="T804" s="106"/>
      <c r="U804" s="106"/>
      <c r="V804" s="106"/>
      <c r="W804" s="106"/>
      <c r="X804" s="107"/>
      <c r="Y804" s="108"/>
      <c r="Z804" s="108"/>
      <c r="AA804" s="108"/>
      <c r="AB804" s="106"/>
      <c r="AC804" s="106"/>
      <c r="AD804" s="106"/>
      <c r="AE804" s="106"/>
      <c r="AF804" s="107"/>
    </row>
    <row r="805" customFormat="false" ht="8.45" hidden="false" customHeight="true" outlineLevel="0" collapsed="false">
      <c r="A805" s="91" t="str">
        <f aca="false">VLOOKUP($C805&amp;$B805,$A$2030:$G$2565,2,0)</f>
        <v>18.001.000.002 </v>
      </c>
      <c r="B805" s="115" t="n">
        <v>303</v>
      </c>
      <c r="C805" s="97" t="s">
        <v>747</v>
      </c>
      <c r="D805" s="97" t="s">
        <v>1096</v>
      </c>
      <c r="E805" s="98" t="n">
        <v>44</v>
      </c>
      <c r="F805" s="97" t="s">
        <v>277</v>
      </c>
      <c r="G805" s="97" t="s">
        <v>397</v>
      </c>
      <c r="H805" s="99" t="n">
        <v>0.01</v>
      </c>
      <c r="I805" s="100" t="n">
        <v>8</v>
      </c>
      <c r="J805" s="100" t="n">
        <v>0</v>
      </c>
      <c r="K805" s="100" t="n">
        <v>0</v>
      </c>
      <c r="L805" s="99" t="n">
        <v>0</v>
      </c>
      <c r="M805" s="99" t="n">
        <v>0</v>
      </c>
      <c r="N805" s="99" t="n">
        <v>0</v>
      </c>
      <c r="O805" s="99" t="n">
        <v>0</v>
      </c>
      <c r="P805" s="102"/>
      <c r="Q805" s="108"/>
      <c r="R805" s="108"/>
      <c r="S805" s="108"/>
      <c r="T805" s="106"/>
      <c r="U805" s="106"/>
      <c r="V805" s="106"/>
      <c r="W805" s="106"/>
      <c r="X805" s="107"/>
      <c r="Y805" s="108"/>
      <c r="Z805" s="108"/>
      <c r="AA805" s="108"/>
      <c r="AB805" s="106"/>
      <c r="AC805" s="106"/>
      <c r="AD805" s="106"/>
      <c r="AE805" s="106"/>
      <c r="AF805" s="107"/>
    </row>
    <row r="806" customFormat="false" ht="8.45" hidden="false" customHeight="true" outlineLevel="0" collapsed="false">
      <c r="A806" s="91" t="str">
        <f aca="false">VLOOKUP($C806&amp;$B806,$A$2030:$G$2565,2,0)</f>
        <v>18.001.000.003 </v>
      </c>
      <c r="B806" s="115" t="n">
        <v>304</v>
      </c>
      <c r="C806" s="97" t="s">
        <v>749</v>
      </c>
      <c r="D806" s="97" t="s">
        <v>1096</v>
      </c>
      <c r="E806" s="98" t="n">
        <v>13</v>
      </c>
      <c r="F806" s="97" t="s">
        <v>344</v>
      </c>
      <c r="G806" s="97" t="s">
        <v>397</v>
      </c>
      <c r="H806" s="99" t="n">
        <v>0.01</v>
      </c>
      <c r="I806" s="100" t="n">
        <v>1</v>
      </c>
      <c r="J806" s="100" t="n">
        <v>0</v>
      </c>
      <c r="K806" s="100" t="n">
        <v>0</v>
      </c>
      <c r="L806" s="99" t="n">
        <v>0</v>
      </c>
      <c r="M806" s="99" t="n">
        <v>0</v>
      </c>
      <c r="N806" s="99" t="n">
        <v>0</v>
      </c>
      <c r="O806" s="99" t="n">
        <v>0</v>
      </c>
      <c r="P806" s="102"/>
      <c r="Q806" s="108"/>
      <c r="R806" s="108"/>
      <c r="S806" s="108"/>
      <c r="T806" s="106"/>
      <c r="U806" s="106"/>
      <c r="V806" s="106"/>
      <c r="W806" s="106"/>
      <c r="X806" s="107"/>
      <c r="Y806" s="108"/>
      <c r="Z806" s="108"/>
      <c r="AA806" s="108"/>
      <c r="AB806" s="106"/>
      <c r="AC806" s="106"/>
      <c r="AD806" s="106"/>
      <c r="AE806" s="106"/>
      <c r="AF806" s="107"/>
    </row>
    <row r="807" customFormat="false" ht="8.45" hidden="false" customHeight="true" outlineLevel="0" collapsed="false">
      <c r="A807" s="91" t="str">
        <f aca="false">VLOOKUP($C807&amp;$B807,$A$2030:$G$2565,2,0)</f>
        <v>18.002 </v>
      </c>
      <c r="B807" s="94" t="n">
        <v>305</v>
      </c>
      <c r="C807" s="93" t="s">
        <v>751</v>
      </c>
      <c r="D807" s="93"/>
      <c r="E807" s="113" t="n">
        <v>89</v>
      </c>
      <c r="F807" s="93" t="s">
        <v>730</v>
      </c>
      <c r="G807" s="93" t="s">
        <v>397</v>
      </c>
      <c r="H807" s="95"/>
      <c r="I807" s="95"/>
      <c r="J807" s="95"/>
      <c r="K807" s="95"/>
      <c r="L807" s="95"/>
      <c r="M807" s="95"/>
      <c r="N807" s="95"/>
      <c r="O807" s="95"/>
      <c r="P807" s="95"/>
      <c r="Q807" s="108"/>
      <c r="R807" s="108"/>
      <c r="S807" s="108"/>
      <c r="T807" s="106"/>
      <c r="U807" s="106"/>
      <c r="V807" s="106"/>
      <c r="W807" s="106"/>
      <c r="X807" s="107"/>
      <c r="Y807" s="108"/>
      <c r="Z807" s="108"/>
      <c r="AA807" s="108"/>
      <c r="AB807" s="106"/>
      <c r="AC807" s="106"/>
      <c r="AD807" s="106"/>
      <c r="AE807" s="106"/>
      <c r="AF807" s="107"/>
    </row>
    <row r="808" customFormat="false" ht="8.45" hidden="false" customHeight="true" outlineLevel="0" collapsed="false">
      <c r="A808" s="91" t="str">
        <f aca="false">VLOOKUP($C808&amp;$B808,$A$2030:$G$2565,2,0)</f>
        <v>18.002.000.001 </v>
      </c>
      <c r="B808" s="115" t="n">
        <v>306</v>
      </c>
      <c r="C808" s="97" t="s">
        <v>753</v>
      </c>
      <c r="D808" s="97" t="s">
        <v>1096</v>
      </c>
      <c r="E808" s="98" t="n">
        <v>43</v>
      </c>
      <c r="F808" s="97" t="s">
        <v>277</v>
      </c>
      <c r="G808" s="97" t="s">
        <v>406</v>
      </c>
      <c r="H808" s="99" t="n">
        <v>0.12</v>
      </c>
      <c r="I808" s="117" t="n">
        <v>72</v>
      </c>
      <c r="J808" s="100" t="n">
        <v>0</v>
      </c>
      <c r="K808" s="100" t="n">
        <v>0</v>
      </c>
      <c r="L808" s="99" t="n">
        <v>0</v>
      </c>
      <c r="M808" s="99" t="n">
        <v>0</v>
      </c>
      <c r="N808" s="99" t="n">
        <v>0</v>
      </c>
      <c r="O808" s="99" t="n">
        <v>0</v>
      </c>
      <c r="P808" s="102"/>
      <c r="Q808" s="108"/>
      <c r="R808" s="108"/>
      <c r="S808" s="108"/>
      <c r="T808" s="106"/>
      <c r="U808" s="106"/>
      <c r="V808" s="106"/>
      <c r="W808" s="106"/>
      <c r="X808" s="107"/>
      <c r="Y808" s="108"/>
      <c r="Z808" s="108"/>
      <c r="AA808" s="108"/>
      <c r="AB808" s="106"/>
      <c r="AC808" s="106"/>
      <c r="AD808" s="106"/>
      <c r="AE808" s="106"/>
      <c r="AF808" s="107"/>
    </row>
    <row r="809" customFormat="false" ht="8.45" hidden="false" customHeight="true" outlineLevel="0" collapsed="false">
      <c r="A809" s="91" t="str">
        <f aca="false">VLOOKUP($C809&amp;$B809,$A$2030:$G$2565,2,0)</f>
        <v>18.002.000.002 </v>
      </c>
      <c r="B809" s="115" t="n">
        <v>307</v>
      </c>
      <c r="C809" s="97" t="s">
        <v>755</v>
      </c>
      <c r="D809" s="97" t="s">
        <v>1096</v>
      </c>
      <c r="E809" s="98" t="n">
        <v>51</v>
      </c>
      <c r="F809" s="97" t="s">
        <v>730</v>
      </c>
      <c r="G809" s="97" t="s">
        <v>733</v>
      </c>
      <c r="H809" s="99" t="n">
        <v>0.06</v>
      </c>
      <c r="I809" s="117" t="n">
        <v>29</v>
      </c>
      <c r="J809" s="100" t="n">
        <v>0</v>
      </c>
      <c r="K809" s="100" t="n">
        <v>0</v>
      </c>
      <c r="L809" s="99" t="n">
        <v>0</v>
      </c>
      <c r="M809" s="99" t="n">
        <v>0</v>
      </c>
      <c r="N809" s="99" t="n">
        <v>0</v>
      </c>
      <c r="O809" s="99" t="n">
        <v>0</v>
      </c>
      <c r="P809" s="102"/>
      <c r="Q809" s="108"/>
      <c r="R809" s="108"/>
      <c r="S809" s="108"/>
      <c r="T809" s="106"/>
      <c r="U809" s="106"/>
      <c r="V809" s="106"/>
      <c r="W809" s="106"/>
      <c r="X809" s="107"/>
      <c r="Y809" s="108"/>
      <c r="Z809" s="108"/>
      <c r="AA809" s="108"/>
      <c r="AB809" s="106"/>
      <c r="AC809" s="106"/>
      <c r="AD809" s="106"/>
      <c r="AE809" s="106"/>
      <c r="AF809" s="107"/>
    </row>
    <row r="810" customFormat="false" ht="8.45" hidden="false" customHeight="true" outlineLevel="0" collapsed="false">
      <c r="A810" s="91" t="str">
        <f aca="false">VLOOKUP($C810&amp;$B810,$A$2030:$G$2565,2,0)</f>
        <v>18.002.000.003 </v>
      </c>
      <c r="B810" s="115" t="n">
        <v>308</v>
      </c>
      <c r="C810" s="97" t="s">
        <v>757</v>
      </c>
      <c r="D810" s="97" t="s">
        <v>1096</v>
      </c>
      <c r="E810" s="98" t="n">
        <v>14</v>
      </c>
      <c r="F810" s="97" t="s">
        <v>758</v>
      </c>
      <c r="G810" s="97" t="s">
        <v>397</v>
      </c>
      <c r="H810" s="99" t="n">
        <v>0.01</v>
      </c>
      <c r="I810" s="100" t="n">
        <v>4</v>
      </c>
      <c r="J810" s="100" t="n">
        <v>0</v>
      </c>
      <c r="K810" s="100" t="n">
        <v>0</v>
      </c>
      <c r="L810" s="99" t="n">
        <v>0</v>
      </c>
      <c r="M810" s="99" t="n">
        <v>0</v>
      </c>
      <c r="N810" s="99" t="n">
        <v>0</v>
      </c>
      <c r="O810" s="99" t="n">
        <v>0</v>
      </c>
      <c r="P810" s="102"/>
      <c r="Q810" s="108"/>
      <c r="R810" s="108"/>
      <c r="S810" s="108"/>
      <c r="T810" s="106"/>
      <c r="U810" s="106"/>
      <c r="V810" s="106"/>
      <c r="W810" s="106"/>
      <c r="X810" s="107"/>
      <c r="Y810" s="108"/>
      <c r="Z810" s="108"/>
      <c r="AA810" s="108"/>
      <c r="AB810" s="106"/>
      <c r="AC810" s="106"/>
      <c r="AD810" s="106"/>
      <c r="AE810" s="106"/>
      <c r="AF810" s="107"/>
    </row>
    <row r="811" customFormat="false" ht="8.45" hidden="false" customHeight="true" outlineLevel="0" collapsed="false">
      <c r="A811" s="91" t="str">
        <f aca="false">VLOOKUP($C811&amp;$B811,$A$2030:$G$2565,2,0)</f>
        <v>18.003 </v>
      </c>
      <c r="B811" s="94" t="n">
        <v>309</v>
      </c>
      <c r="C811" s="93" t="s">
        <v>760</v>
      </c>
      <c r="D811" s="93"/>
      <c r="E811" s="113" t="n">
        <v>61</v>
      </c>
      <c r="F811" s="93" t="s">
        <v>277</v>
      </c>
      <c r="G811" s="93" t="s">
        <v>761</v>
      </c>
      <c r="H811" s="95"/>
      <c r="I811" s="95"/>
      <c r="J811" s="95"/>
      <c r="K811" s="95"/>
      <c r="L811" s="95"/>
      <c r="M811" s="95"/>
      <c r="N811" s="95"/>
      <c r="O811" s="95"/>
      <c r="P811" s="95"/>
      <c r="Q811" s="108"/>
      <c r="R811" s="108"/>
      <c r="S811" s="108"/>
      <c r="T811" s="106"/>
      <c r="U811" s="106"/>
      <c r="V811" s="106"/>
      <c r="W811" s="106"/>
      <c r="X811" s="107"/>
      <c r="Y811" s="108"/>
      <c r="Z811" s="108"/>
      <c r="AA811" s="108"/>
      <c r="AB811" s="106"/>
      <c r="AC811" s="106"/>
      <c r="AD811" s="106"/>
      <c r="AE811" s="106"/>
      <c r="AF811" s="107"/>
    </row>
    <row r="812" customFormat="false" ht="8.45" hidden="false" customHeight="true" outlineLevel="0" collapsed="false">
      <c r="A812" s="91" t="str">
        <f aca="false">VLOOKUP($C812&amp;$B812,$A$2030:$G$2565,2,0)</f>
        <v>18.003.000.001 </v>
      </c>
      <c r="B812" s="115" t="n">
        <v>310</v>
      </c>
      <c r="C812" s="97" t="s">
        <v>763</v>
      </c>
      <c r="D812" s="97" t="s">
        <v>1096</v>
      </c>
      <c r="E812" s="98" t="n">
        <v>61</v>
      </c>
      <c r="F812" s="97" t="s">
        <v>277</v>
      </c>
      <c r="G812" s="97" t="s">
        <v>761</v>
      </c>
      <c r="H812" s="99" t="n">
        <v>0.07</v>
      </c>
      <c r="I812" s="117" t="n">
        <v>24</v>
      </c>
      <c r="J812" s="100" t="n">
        <v>0</v>
      </c>
      <c r="K812" s="100" t="n">
        <v>0</v>
      </c>
      <c r="L812" s="99" t="n">
        <v>0</v>
      </c>
      <c r="M812" s="99" t="n">
        <v>0</v>
      </c>
      <c r="N812" s="99" t="n">
        <v>0</v>
      </c>
      <c r="O812" s="99" t="n">
        <v>0</v>
      </c>
      <c r="P812" s="102"/>
      <c r="Q812" s="108"/>
      <c r="R812" s="108"/>
      <c r="S812" s="108"/>
      <c r="T812" s="106"/>
      <c r="U812" s="106"/>
      <c r="V812" s="106"/>
      <c r="W812" s="106"/>
      <c r="X812" s="107"/>
      <c r="Y812" s="108"/>
      <c r="Z812" s="108"/>
      <c r="AA812" s="108"/>
      <c r="AB812" s="106"/>
      <c r="AC812" s="106"/>
      <c r="AD812" s="106"/>
      <c r="AE812" s="106"/>
      <c r="AF812" s="107"/>
    </row>
    <row r="813" customFormat="false" ht="8.45" hidden="false" customHeight="true" outlineLevel="0" collapsed="false">
      <c r="A813" s="91" t="str">
        <f aca="false">VLOOKUP($C813&amp;$B813,$A$2030:$G$2565,2,0)</f>
        <v>18.004 </v>
      </c>
      <c r="B813" s="94" t="n">
        <v>311</v>
      </c>
      <c r="C813" s="93" t="s">
        <v>765</v>
      </c>
      <c r="D813" s="93"/>
      <c r="E813" s="113" t="n">
        <v>43</v>
      </c>
      <c r="F813" s="93" t="s">
        <v>277</v>
      </c>
      <c r="G813" s="93" t="s">
        <v>406</v>
      </c>
      <c r="H813" s="95"/>
      <c r="I813" s="95"/>
      <c r="J813" s="95"/>
      <c r="K813" s="95"/>
      <c r="L813" s="95"/>
      <c r="M813" s="95"/>
      <c r="N813" s="95"/>
      <c r="O813" s="95"/>
      <c r="P813" s="95"/>
      <c r="Q813" s="108"/>
      <c r="R813" s="108"/>
      <c r="S813" s="108"/>
      <c r="T813" s="106"/>
      <c r="U813" s="106"/>
      <c r="V813" s="106"/>
      <c r="W813" s="106"/>
      <c r="X813" s="107"/>
      <c r="Y813" s="108"/>
      <c r="Z813" s="108"/>
      <c r="AA813" s="108"/>
      <c r="AB813" s="106"/>
      <c r="AC813" s="106"/>
      <c r="AD813" s="106"/>
      <c r="AE813" s="106"/>
      <c r="AF813" s="107"/>
    </row>
    <row r="814" customFormat="false" ht="8.45" hidden="false" customHeight="true" outlineLevel="0" collapsed="false">
      <c r="A814" s="91" t="str">
        <f aca="false">VLOOKUP($C814&amp;$B814,$A$2030:$G$2565,2,0)</f>
        <v>18.004.000.001 </v>
      </c>
      <c r="B814" s="115" t="n">
        <v>312</v>
      </c>
      <c r="C814" s="97" t="s">
        <v>767</v>
      </c>
      <c r="D814" s="97" t="s">
        <v>1096</v>
      </c>
      <c r="E814" s="98" t="n">
        <v>43</v>
      </c>
      <c r="F814" s="97" t="s">
        <v>277</v>
      </c>
      <c r="G814" s="97" t="s">
        <v>406</v>
      </c>
      <c r="H814" s="99" t="n">
        <v>0.01</v>
      </c>
      <c r="I814" s="100" t="n">
        <v>7</v>
      </c>
      <c r="J814" s="100" t="n">
        <v>0</v>
      </c>
      <c r="K814" s="100" t="n">
        <v>0</v>
      </c>
      <c r="L814" s="99" t="n">
        <v>0</v>
      </c>
      <c r="M814" s="99" t="n">
        <v>0</v>
      </c>
      <c r="N814" s="99" t="n">
        <v>0</v>
      </c>
      <c r="O814" s="99" t="n">
        <v>0</v>
      </c>
      <c r="P814" s="102"/>
      <c r="Q814" s="108"/>
      <c r="R814" s="108"/>
      <c r="S814" s="108"/>
      <c r="T814" s="106"/>
      <c r="U814" s="106"/>
      <c r="V814" s="106"/>
      <c r="W814" s="106"/>
      <c r="X814" s="107"/>
      <c r="Y814" s="108"/>
      <c r="Z814" s="108"/>
      <c r="AA814" s="108"/>
      <c r="AB814" s="106"/>
      <c r="AC814" s="106"/>
      <c r="AD814" s="106"/>
      <c r="AE814" s="106"/>
      <c r="AF814" s="107"/>
    </row>
    <row r="815" customFormat="false" ht="8.45" hidden="false" customHeight="true" outlineLevel="0" collapsed="false">
      <c r="A815" s="91" t="str">
        <f aca="false">VLOOKUP($C815&amp;$B815,$A$2030:$G$2565,2,0)</f>
        <v>18.005 </v>
      </c>
      <c r="B815" s="94" t="n">
        <v>313</v>
      </c>
      <c r="C815" s="93" t="s">
        <v>769</v>
      </c>
      <c r="D815" s="93"/>
      <c r="E815" s="113" t="n">
        <v>42</v>
      </c>
      <c r="F815" s="93" t="s">
        <v>715</v>
      </c>
      <c r="G815" s="93" t="s">
        <v>761</v>
      </c>
      <c r="H815" s="95"/>
      <c r="I815" s="95"/>
      <c r="J815" s="95"/>
      <c r="K815" s="95"/>
      <c r="L815" s="95"/>
      <c r="M815" s="95"/>
      <c r="N815" s="95"/>
      <c r="O815" s="95"/>
      <c r="P815" s="95"/>
      <c r="Q815" s="108"/>
      <c r="R815" s="108"/>
      <c r="S815" s="108"/>
      <c r="T815" s="106"/>
      <c r="U815" s="106"/>
      <c r="V815" s="106"/>
      <c r="W815" s="106"/>
      <c r="X815" s="107"/>
      <c r="Y815" s="108"/>
      <c r="Z815" s="108"/>
      <c r="AA815" s="108"/>
      <c r="AB815" s="106"/>
      <c r="AC815" s="106"/>
      <c r="AD815" s="106"/>
      <c r="AE815" s="106"/>
      <c r="AF815" s="107"/>
    </row>
    <row r="816" customFormat="false" ht="8.45" hidden="false" customHeight="true" outlineLevel="0" collapsed="false">
      <c r="A816" s="91" t="str">
        <f aca="false">VLOOKUP($C816&amp;$B816,$A$2030:$G$2565,2,0)</f>
        <v>18.005.000.001 </v>
      </c>
      <c r="B816" s="115" t="n">
        <v>314</v>
      </c>
      <c r="C816" s="97" t="s">
        <v>771</v>
      </c>
      <c r="D816" s="97" t="s">
        <v>1096</v>
      </c>
      <c r="E816" s="98" t="n">
        <v>37</v>
      </c>
      <c r="F816" s="97" t="s">
        <v>715</v>
      </c>
      <c r="G816" s="97" t="s">
        <v>716</v>
      </c>
      <c r="H816" s="99" t="n">
        <v>0.02</v>
      </c>
      <c r="I816" s="117" t="n">
        <v>24</v>
      </c>
      <c r="J816" s="100" t="n">
        <v>0</v>
      </c>
      <c r="K816" s="100" t="n">
        <v>0</v>
      </c>
      <c r="L816" s="99" t="n">
        <v>0</v>
      </c>
      <c r="M816" s="99" t="n">
        <v>0</v>
      </c>
      <c r="N816" s="99" t="n">
        <v>0</v>
      </c>
      <c r="O816" s="99" t="n">
        <v>0</v>
      </c>
      <c r="P816" s="102"/>
      <c r="Q816" s="108"/>
      <c r="R816" s="108"/>
      <c r="S816" s="108"/>
      <c r="T816" s="106"/>
      <c r="U816" s="106"/>
      <c r="V816" s="106"/>
      <c r="W816" s="106"/>
      <c r="X816" s="107"/>
      <c r="Y816" s="108"/>
      <c r="Z816" s="108"/>
      <c r="AA816" s="108"/>
      <c r="AB816" s="106"/>
      <c r="AC816" s="106"/>
      <c r="AD816" s="106"/>
      <c r="AE816" s="106"/>
      <c r="AF816" s="107"/>
    </row>
    <row r="817" customFormat="false" ht="8.45" hidden="false" customHeight="true" outlineLevel="0" collapsed="false">
      <c r="A817" s="91" t="str">
        <f aca="false">VLOOKUP($C817&amp;$B817,$A$2030:$G$2565,2,0)</f>
        <v>18.005.000.002 </v>
      </c>
      <c r="B817" s="115" t="n">
        <v>315</v>
      </c>
      <c r="C817" s="97" t="s">
        <v>773</v>
      </c>
      <c r="D817" s="97" t="s">
        <v>1096</v>
      </c>
      <c r="E817" s="98" t="n">
        <v>37</v>
      </c>
      <c r="F817" s="97" t="s">
        <v>715</v>
      </c>
      <c r="G817" s="97" t="s">
        <v>716</v>
      </c>
      <c r="H817" s="99" t="n">
        <v>0.07</v>
      </c>
      <c r="I817" s="117" t="n">
        <v>29</v>
      </c>
      <c r="J817" s="100" t="n">
        <v>0</v>
      </c>
      <c r="K817" s="100" t="n">
        <v>0</v>
      </c>
      <c r="L817" s="99" t="n">
        <v>0</v>
      </c>
      <c r="M817" s="99" t="n">
        <v>0</v>
      </c>
      <c r="N817" s="99" t="n">
        <v>0</v>
      </c>
      <c r="O817" s="99" t="n">
        <v>0</v>
      </c>
      <c r="P817" s="102"/>
      <c r="Q817" s="108"/>
      <c r="R817" s="108"/>
      <c r="S817" s="108"/>
      <c r="T817" s="106"/>
      <c r="U817" s="106"/>
      <c r="V817" s="106"/>
      <c r="W817" s="106"/>
      <c r="X817" s="107"/>
      <c r="Y817" s="108"/>
      <c r="Z817" s="108"/>
      <c r="AA817" s="108"/>
      <c r="AB817" s="106"/>
      <c r="AC817" s="106"/>
      <c r="AD817" s="106"/>
      <c r="AE817" s="106"/>
      <c r="AF817" s="107"/>
    </row>
    <row r="818" customFormat="false" ht="8.45" hidden="false" customHeight="true" outlineLevel="0" collapsed="false">
      <c r="A818" s="91" t="str">
        <f aca="false">VLOOKUP($C818&amp;$B818,$A$2030:$G$2565,2,0)</f>
        <v>18.005.000.003 </v>
      </c>
      <c r="B818" s="115" t="n">
        <v>316</v>
      </c>
      <c r="C818" s="97" t="s">
        <v>775</v>
      </c>
      <c r="D818" s="97" t="s">
        <v>1096</v>
      </c>
      <c r="E818" s="98" t="n">
        <v>17</v>
      </c>
      <c r="F818" s="97" t="s">
        <v>708</v>
      </c>
      <c r="G818" s="97" t="s">
        <v>761</v>
      </c>
      <c r="H818" s="99" t="n">
        <v>0</v>
      </c>
      <c r="I818" s="100" t="n">
        <v>4</v>
      </c>
      <c r="J818" s="100" t="n">
        <v>0</v>
      </c>
      <c r="K818" s="100" t="n">
        <v>0</v>
      </c>
      <c r="L818" s="99" t="n">
        <v>0</v>
      </c>
      <c r="M818" s="99" t="n">
        <v>0</v>
      </c>
      <c r="N818" s="99" t="n">
        <v>0</v>
      </c>
      <c r="O818" s="99" t="n">
        <v>0</v>
      </c>
      <c r="P818" s="102"/>
      <c r="Q818" s="108"/>
      <c r="R818" s="108"/>
      <c r="S818" s="108"/>
      <c r="T818" s="106"/>
      <c r="U818" s="106"/>
      <c r="V818" s="106"/>
      <c r="W818" s="106"/>
      <c r="X818" s="107"/>
      <c r="Y818" s="108"/>
      <c r="Z818" s="108"/>
      <c r="AA818" s="108"/>
      <c r="AB818" s="106"/>
      <c r="AC818" s="106"/>
      <c r="AD818" s="106"/>
      <c r="AE818" s="106"/>
      <c r="AF818" s="107"/>
    </row>
    <row r="819" customFormat="false" ht="8.45" hidden="false" customHeight="true" outlineLevel="0" collapsed="false">
      <c r="A819" s="91" t="str">
        <f aca="false">VLOOKUP($C819&amp;$B819,$A$2030:$G$2565,2,0)</f>
        <v>18.005.000.004 </v>
      </c>
      <c r="B819" s="115" t="n">
        <v>317</v>
      </c>
      <c r="C819" s="97" t="s">
        <v>777</v>
      </c>
      <c r="D819" s="97" t="s">
        <v>1096</v>
      </c>
      <c r="E819" s="98" t="n">
        <v>37</v>
      </c>
      <c r="F819" s="97" t="s">
        <v>715</v>
      </c>
      <c r="G819" s="97" t="s">
        <v>716</v>
      </c>
      <c r="H819" s="99" t="n">
        <v>0.21</v>
      </c>
      <c r="I819" s="117" t="n">
        <v>76</v>
      </c>
      <c r="J819" s="100" t="n">
        <v>0</v>
      </c>
      <c r="K819" s="100" t="n">
        <v>0</v>
      </c>
      <c r="L819" s="99" t="n">
        <v>0</v>
      </c>
      <c r="M819" s="99" t="n">
        <v>0</v>
      </c>
      <c r="N819" s="99" t="n">
        <v>0</v>
      </c>
      <c r="O819" s="99" t="n">
        <v>0</v>
      </c>
      <c r="P819" s="102"/>
      <c r="Q819" s="108"/>
      <c r="R819" s="108"/>
      <c r="S819" s="108"/>
      <c r="T819" s="106"/>
      <c r="U819" s="106"/>
      <c r="V819" s="106"/>
      <c r="W819" s="106"/>
      <c r="X819" s="107"/>
      <c r="Y819" s="108"/>
      <c r="Z819" s="108"/>
      <c r="AA819" s="108"/>
      <c r="AB819" s="106"/>
      <c r="AC819" s="106"/>
      <c r="AD819" s="106"/>
      <c r="AE819" s="106"/>
      <c r="AF819" s="107"/>
    </row>
    <row r="820" customFormat="false" ht="8.45" hidden="false" customHeight="true" outlineLevel="0" collapsed="false">
      <c r="A820" s="91" t="str">
        <f aca="false">VLOOKUP($C820&amp;$B820,$A$2030:$G$2565,2,0)</f>
        <v>18.005.000.005 </v>
      </c>
      <c r="B820" s="115" t="n">
        <v>318</v>
      </c>
      <c r="C820" s="97" t="s">
        <v>779</v>
      </c>
      <c r="D820" s="97" t="s">
        <v>1096</v>
      </c>
      <c r="E820" s="98" t="n">
        <v>37</v>
      </c>
      <c r="F820" s="97" t="s">
        <v>715</v>
      </c>
      <c r="G820" s="97" t="s">
        <v>716</v>
      </c>
      <c r="H820" s="99" t="n">
        <v>0.01</v>
      </c>
      <c r="I820" s="100" t="n">
        <v>7</v>
      </c>
      <c r="J820" s="100" t="n">
        <v>0</v>
      </c>
      <c r="K820" s="100" t="n">
        <v>0</v>
      </c>
      <c r="L820" s="99" t="n">
        <v>0</v>
      </c>
      <c r="M820" s="99" t="n">
        <v>0</v>
      </c>
      <c r="N820" s="99" t="n">
        <v>0</v>
      </c>
      <c r="O820" s="99" t="n">
        <v>0</v>
      </c>
      <c r="P820" s="102"/>
      <c r="Q820" s="108"/>
      <c r="R820" s="108"/>
      <c r="S820" s="108"/>
      <c r="T820" s="106"/>
      <c r="U820" s="106"/>
      <c r="V820" s="106"/>
      <c r="W820" s="106"/>
      <c r="X820" s="107"/>
      <c r="Y820" s="108"/>
      <c r="Z820" s="108"/>
      <c r="AA820" s="108"/>
      <c r="AB820" s="106"/>
      <c r="AC820" s="106"/>
      <c r="AD820" s="106"/>
      <c r="AE820" s="106"/>
      <c r="AF820" s="107"/>
    </row>
    <row r="821" customFormat="false" ht="8.45" hidden="false" customHeight="true" outlineLevel="0" collapsed="false">
      <c r="A821" s="91" t="str">
        <f aca="false">VLOOKUP($C821&amp;$B821,$A$2030:$G$2565,2,0)</f>
        <v>18.006 </v>
      </c>
      <c r="B821" s="94" t="n">
        <v>319</v>
      </c>
      <c r="C821" s="93" t="s">
        <v>781</v>
      </c>
      <c r="D821" s="93"/>
      <c r="E821" s="113" t="n">
        <v>37</v>
      </c>
      <c r="F821" s="93" t="s">
        <v>715</v>
      </c>
      <c r="G821" s="93" t="s">
        <v>716</v>
      </c>
      <c r="H821" s="95"/>
      <c r="I821" s="95"/>
      <c r="J821" s="95"/>
      <c r="K821" s="95"/>
      <c r="L821" s="95"/>
      <c r="M821" s="95"/>
      <c r="N821" s="95"/>
      <c r="O821" s="95"/>
      <c r="P821" s="95"/>
      <c r="Q821" s="108"/>
      <c r="R821" s="108"/>
      <c r="S821" s="108"/>
      <c r="T821" s="106"/>
      <c r="U821" s="106"/>
      <c r="V821" s="106"/>
      <c r="W821" s="106"/>
      <c r="X821" s="107"/>
      <c r="Y821" s="108"/>
      <c r="Z821" s="108"/>
      <c r="AA821" s="108"/>
      <c r="AB821" s="106"/>
      <c r="AC821" s="106"/>
      <c r="AD821" s="106"/>
      <c r="AE821" s="106"/>
      <c r="AF821" s="107"/>
    </row>
    <row r="822" customFormat="false" ht="8.45" hidden="false" customHeight="true" outlineLevel="0" collapsed="false">
      <c r="A822" s="91" t="str">
        <f aca="false">VLOOKUP($C822&amp;$B822,$A$2030:$G$2565,2,0)</f>
        <v>18.006.000.001 </v>
      </c>
      <c r="B822" s="115" t="n">
        <v>320</v>
      </c>
      <c r="C822" s="97" t="s">
        <v>783</v>
      </c>
      <c r="D822" s="97" t="s">
        <v>1096</v>
      </c>
      <c r="E822" s="98" t="n">
        <v>37</v>
      </c>
      <c r="F822" s="97" t="s">
        <v>715</v>
      </c>
      <c r="G822" s="97" t="s">
        <v>716</v>
      </c>
      <c r="H822" s="99" t="n">
        <v>0.1</v>
      </c>
      <c r="I822" s="117" t="n">
        <v>47</v>
      </c>
      <c r="J822" s="100" t="n">
        <v>0</v>
      </c>
      <c r="K822" s="100" t="n">
        <v>0</v>
      </c>
      <c r="L822" s="99" t="n">
        <v>0</v>
      </c>
      <c r="M822" s="99" t="n">
        <v>0</v>
      </c>
      <c r="N822" s="99" t="n">
        <v>0</v>
      </c>
      <c r="O822" s="99" t="n">
        <v>0</v>
      </c>
      <c r="P822" s="102"/>
      <c r="Q822" s="108"/>
      <c r="R822" s="108"/>
      <c r="S822" s="108"/>
      <c r="T822" s="106"/>
      <c r="U822" s="106"/>
      <c r="V822" s="106"/>
      <c r="W822" s="106"/>
      <c r="X822" s="107"/>
      <c r="Y822" s="108"/>
      <c r="Z822" s="108"/>
      <c r="AA822" s="108"/>
      <c r="AB822" s="106"/>
      <c r="AC822" s="106"/>
      <c r="AD822" s="106"/>
      <c r="AE822" s="106"/>
      <c r="AF822" s="107"/>
    </row>
    <row r="823" customFormat="false" ht="8.45" hidden="false" customHeight="true" outlineLevel="0" collapsed="false">
      <c r="A823" s="91" t="str">
        <f aca="false">VLOOKUP($C823&amp;$B823,$A$2030:$G$2565,2,0)</f>
        <v>18.006.000.002 </v>
      </c>
      <c r="B823" s="115" t="n">
        <v>321</v>
      </c>
      <c r="C823" s="97" t="s">
        <v>785</v>
      </c>
      <c r="D823" s="97" t="s">
        <v>1096</v>
      </c>
      <c r="E823" s="98" t="n">
        <v>37</v>
      </c>
      <c r="F823" s="97" t="s">
        <v>715</v>
      </c>
      <c r="G823" s="97" t="s">
        <v>716</v>
      </c>
      <c r="H823" s="99" t="n">
        <v>0.03</v>
      </c>
      <c r="I823" s="118" t="n">
        <v>113</v>
      </c>
      <c r="J823" s="100" t="n">
        <v>0</v>
      </c>
      <c r="K823" s="100" t="n">
        <v>0</v>
      </c>
      <c r="L823" s="99" t="n">
        <v>0</v>
      </c>
      <c r="M823" s="99" t="n">
        <v>0</v>
      </c>
      <c r="N823" s="99" t="n">
        <v>0</v>
      </c>
      <c r="O823" s="99" t="n">
        <v>0</v>
      </c>
      <c r="P823" s="102"/>
      <c r="Q823" s="108"/>
      <c r="R823" s="108"/>
      <c r="S823" s="108"/>
      <c r="T823" s="106"/>
      <c r="U823" s="106"/>
      <c r="V823" s="106"/>
      <c r="W823" s="106"/>
      <c r="X823" s="107"/>
      <c r="Y823" s="108"/>
      <c r="Z823" s="108"/>
      <c r="AA823" s="108"/>
      <c r="AB823" s="106"/>
      <c r="AC823" s="106"/>
      <c r="AD823" s="106"/>
      <c r="AE823" s="106"/>
      <c r="AF823" s="107"/>
    </row>
    <row r="824" customFormat="false" ht="8.45" hidden="false" customHeight="true" outlineLevel="0" collapsed="false">
      <c r="A824" s="91" t="str">
        <f aca="false">VLOOKUP($C824&amp;$B824,$A$2030:$G$2565,2,0)</f>
        <v>18.006.000.003 </v>
      </c>
      <c r="B824" s="115" t="n">
        <v>322</v>
      </c>
      <c r="C824" s="97" t="s">
        <v>787</v>
      </c>
      <c r="D824" s="97" t="s">
        <v>1096</v>
      </c>
      <c r="E824" s="98" t="n">
        <v>37</v>
      </c>
      <c r="F824" s="97" t="s">
        <v>715</v>
      </c>
      <c r="G824" s="97" t="s">
        <v>716</v>
      </c>
      <c r="H824" s="99" t="n">
        <v>0.01</v>
      </c>
      <c r="I824" s="117" t="n">
        <v>48</v>
      </c>
      <c r="J824" s="100" t="n">
        <v>0</v>
      </c>
      <c r="K824" s="100" t="n">
        <v>0</v>
      </c>
      <c r="L824" s="99" t="n">
        <v>0</v>
      </c>
      <c r="M824" s="99" t="n">
        <v>0</v>
      </c>
      <c r="N824" s="99" t="n">
        <v>0</v>
      </c>
      <c r="O824" s="99" t="n">
        <v>0</v>
      </c>
      <c r="P824" s="102"/>
      <c r="Q824" s="108"/>
      <c r="R824" s="108"/>
      <c r="S824" s="108"/>
      <c r="T824" s="106"/>
      <c r="U824" s="106"/>
      <c r="V824" s="106"/>
      <c r="W824" s="106"/>
      <c r="X824" s="107"/>
      <c r="Y824" s="108"/>
      <c r="Z824" s="108"/>
      <c r="AA824" s="108"/>
      <c r="AB824" s="106"/>
      <c r="AC824" s="106"/>
      <c r="AD824" s="106"/>
      <c r="AE824" s="106"/>
      <c r="AF824" s="107"/>
    </row>
    <row r="825" customFormat="false" ht="8.45" hidden="false" customHeight="true" outlineLevel="0" collapsed="false">
      <c r="A825" s="91" t="str">
        <f aca="false">VLOOKUP($C825&amp;$B825,$A$2030:$G$2565,2,0)</f>
        <v>18.007 </v>
      </c>
      <c r="B825" s="94" t="n">
        <v>323</v>
      </c>
      <c r="C825" s="93" t="s">
        <v>789</v>
      </c>
      <c r="D825" s="93"/>
      <c r="E825" s="113" t="n">
        <v>13</v>
      </c>
      <c r="F825" s="93" t="s">
        <v>537</v>
      </c>
      <c r="G825" s="93" t="s">
        <v>461</v>
      </c>
      <c r="H825" s="95"/>
      <c r="I825" s="95"/>
      <c r="J825" s="95"/>
      <c r="K825" s="95"/>
      <c r="L825" s="95"/>
      <c r="M825" s="95"/>
      <c r="N825" s="95"/>
      <c r="O825" s="95"/>
      <c r="P825" s="95"/>
      <c r="Q825" s="108"/>
      <c r="R825" s="108"/>
      <c r="S825" s="108"/>
      <c r="T825" s="106"/>
      <c r="U825" s="106"/>
      <c r="V825" s="106"/>
      <c r="W825" s="106"/>
      <c r="X825" s="107"/>
      <c r="Y825" s="108"/>
      <c r="Z825" s="108"/>
      <c r="AA825" s="108"/>
      <c r="AB825" s="106"/>
      <c r="AC825" s="106"/>
      <c r="AD825" s="106"/>
      <c r="AE825" s="106"/>
      <c r="AF825" s="107"/>
    </row>
    <row r="826" customFormat="false" ht="8.45" hidden="false" customHeight="true" outlineLevel="0" collapsed="false">
      <c r="A826" s="91" t="str">
        <f aca="false">VLOOKUP($C826&amp;$B826,$A$2030:$G$2565,2,0)</f>
        <v>18.007.000.001 </v>
      </c>
      <c r="B826" s="115" t="n">
        <v>324</v>
      </c>
      <c r="C826" s="97" t="s">
        <v>791</v>
      </c>
      <c r="D826" s="97" t="s">
        <v>1096</v>
      </c>
      <c r="E826" s="98" t="n">
        <v>13</v>
      </c>
      <c r="F826" s="97" t="s">
        <v>537</v>
      </c>
      <c r="G826" s="97" t="s">
        <v>461</v>
      </c>
      <c r="H826" s="99" t="n">
        <v>0</v>
      </c>
      <c r="I826" s="100" t="n">
        <v>1</v>
      </c>
      <c r="J826" s="100" t="n">
        <v>0</v>
      </c>
      <c r="K826" s="100" t="n">
        <v>0</v>
      </c>
      <c r="L826" s="99" t="n">
        <v>0</v>
      </c>
      <c r="M826" s="99" t="n">
        <v>0</v>
      </c>
      <c r="N826" s="99" t="n">
        <v>0</v>
      </c>
      <c r="O826" s="99" t="n">
        <v>0</v>
      </c>
      <c r="P826" s="102"/>
      <c r="Q826" s="108"/>
      <c r="R826" s="108"/>
      <c r="S826" s="108"/>
      <c r="T826" s="106"/>
      <c r="U826" s="106"/>
      <c r="V826" s="106"/>
      <c r="W826" s="106"/>
      <c r="X826" s="107"/>
      <c r="Y826" s="108"/>
      <c r="Z826" s="108"/>
      <c r="AA826" s="108"/>
      <c r="AB826" s="106"/>
      <c r="AC826" s="106"/>
      <c r="AD826" s="106"/>
      <c r="AE826" s="106"/>
      <c r="AF826" s="107"/>
    </row>
    <row r="827" customFormat="false" ht="8.45" hidden="false" customHeight="true" outlineLevel="0" collapsed="false">
      <c r="A827" s="91" t="str">
        <f aca="false">VLOOKUP($C827&amp;$B827,$A$2030:$G$2565,2,0)</f>
        <v>19 </v>
      </c>
      <c r="B827" s="94" t="n">
        <v>325</v>
      </c>
      <c r="C827" s="93" t="s">
        <v>793</v>
      </c>
      <c r="D827" s="93"/>
      <c r="E827" s="94" t="n">
        <v>149</v>
      </c>
      <c r="F827" s="93" t="s">
        <v>292</v>
      </c>
      <c r="G827" s="93" t="s">
        <v>461</v>
      </c>
      <c r="H827" s="95"/>
      <c r="I827" s="95"/>
      <c r="J827" s="95"/>
      <c r="K827" s="95"/>
      <c r="L827" s="95"/>
      <c r="M827" s="95"/>
      <c r="N827" s="95"/>
      <c r="O827" s="95"/>
      <c r="P827" s="95"/>
      <c r="Q827" s="108"/>
      <c r="R827" s="108"/>
      <c r="S827" s="108"/>
      <c r="T827" s="106"/>
      <c r="U827" s="106"/>
      <c r="V827" s="106"/>
      <c r="W827" s="106"/>
      <c r="X827" s="107"/>
      <c r="Y827" s="108"/>
      <c r="Z827" s="108"/>
      <c r="AA827" s="108"/>
      <c r="AB827" s="106"/>
      <c r="AC827" s="106"/>
      <c r="AD827" s="106"/>
      <c r="AE827" s="106"/>
      <c r="AF827" s="107"/>
    </row>
    <row r="828" customFormat="false" ht="8.45" hidden="false" customHeight="true" outlineLevel="0" collapsed="false">
      <c r="A828" s="91" t="str">
        <f aca="false">VLOOKUP($C828&amp;$B828,$A$2030:$G$2565,2,0)</f>
        <v>19.001 </v>
      </c>
      <c r="B828" s="94" t="n">
        <v>326</v>
      </c>
      <c r="C828" s="93" t="s">
        <v>795</v>
      </c>
      <c r="D828" s="93"/>
      <c r="E828" s="113" t="n">
        <v>98</v>
      </c>
      <c r="F828" s="93" t="s">
        <v>355</v>
      </c>
      <c r="G828" s="93" t="s">
        <v>461</v>
      </c>
      <c r="H828" s="95"/>
      <c r="I828" s="95"/>
      <c r="J828" s="95"/>
      <c r="K828" s="95"/>
      <c r="L828" s="95"/>
      <c r="M828" s="95"/>
      <c r="N828" s="95"/>
      <c r="O828" s="95"/>
      <c r="P828" s="95"/>
      <c r="Q828" s="108"/>
      <c r="R828" s="108"/>
      <c r="S828" s="108"/>
      <c r="T828" s="106"/>
      <c r="U828" s="106"/>
      <c r="V828" s="106"/>
      <c r="W828" s="106"/>
      <c r="X828" s="107"/>
      <c r="Y828" s="108"/>
      <c r="Z828" s="108"/>
      <c r="AA828" s="108"/>
      <c r="AB828" s="106"/>
      <c r="AC828" s="106"/>
      <c r="AD828" s="106"/>
      <c r="AE828" s="106"/>
      <c r="AF828" s="107"/>
    </row>
    <row r="829" customFormat="false" ht="8.45" hidden="false" customHeight="true" outlineLevel="0" collapsed="false">
      <c r="A829" s="91" t="str">
        <f aca="false">VLOOKUP($C829&amp;$B829,$A$2030:$G$2565,2,0)</f>
        <v>19.001.000.001 </v>
      </c>
      <c r="B829" s="115" t="n">
        <v>327</v>
      </c>
      <c r="C829" s="97" t="s">
        <v>797</v>
      </c>
      <c r="D829" s="97" t="s">
        <v>1098</v>
      </c>
      <c r="E829" s="98" t="n">
        <v>98</v>
      </c>
      <c r="F829" s="97" t="s">
        <v>355</v>
      </c>
      <c r="G829" s="97" t="s">
        <v>461</v>
      </c>
      <c r="H829" s="99" t="n">
        <v>0.22</v>
      </c>
      <c r="I829" s="119" t="n">
        <v>6005.44</v>
      </c>
      <c r="J829" s="100" t="n">
        <v>0</v>
      </c>
      <c r="K829" s="100" t="n">
        <v>0</v>
      </c>
      <c r="L829" s="99" t="n">
        <v>0</v>
      </c>
      <c r="M829" s="99" t="n">
        <v>0</v>
      </c>
      <c r="N829" s="99" t="n">
        <v>0</v>
      </c>
      <c r="O829" s="99" t="n">
        <v>0</v>
      </c>
      <c r="P829" s="102"/>
      <c r="Q829" s="108"/>
      <c r="R829" s="108"/>
      <c r="S829" s="108"/>
      <c r="T829" s="106"/>
      <c r="U829" s="106"/>
      <c r="V829" s="106"/>
      <c r="W829" s="106"/>
      <c r="X829" s="107"/>
      <c r="Y829" s="108"/>
      <c r="Z829" s="108"/>
      <c r="AA829" s="108"/>
      <c r="AB829" s="106"/>
      <c r="AC829" s="106"/>
      <c r="AD829" s="106"/>
      <c r="AE829" s="106"/>
      <c r="AF829" s="107"/>
    </row>
    <row r="830" customFormat="false" ht="8.45" hidden="false" customHeight="true" outlineLevel="0" collapsed="false">
      <c r="A830" s="91" t="str">
        <f aca="false">VLOOKUP($C830&amp;$B830,$A$2030:$G$2565,2,0)</f>
        <v>19.001.000.002 </v>
      </c>
      <c r="B830" s="115" t="n">
        <v>328</v>
      </c>
      <c r="C830" s="97" t="s">
        <v>799</v>
      </c>
      <c r="D830" s="97" t="s">
        <v>1098</v>
      </c>
      <c r="E830" s="98" t="n">
        <v>11</v>
      </c>
      <c r="F830" s="97" t="s">
        <v>708</v>
      </c>
      <c r="G830" s="97" t="s">
        <v>723</v>
      </c>
      <c r="H830" s="99" t="n">
        <v>0.01</v>
      </c>
      <c r="I830" s="117" t="n">
        <v>69.63</v>
      </c>
      <c r="J830" s="100" t="n">
        <v>0</v>
      </c>
      <c r="K830" s="100" t="n">
        <v>0</v>
      </c>
      <c r="L830" s="99" t="n">
        <v>0</v>
      </c>
      <c r="M830" s="99" t="n">
        <v>0</v>
      </c>
      <c r="N830" s="99" t="n">
        <v>0</v>
      </c>
      <c r="O830" s="99" t="n">
        <v>0</v>
      </c>
      <c r="P830" s="102"/>
      <c r="Q830" s="108"/>
      <c r="R830" s="108"/>
      <c r="S830" s="108"/>
      <c r="T830" s="106"/>
      <c r="U830" s="106"/>
      <c r="V830" s="106"/>
      <c r="W830" s="106"/>
      <c r="X830" s="107"/>
      <c r="Y830" s="108"/>
      <c r="Z830" s="108"/>
      <c r="AA830" s="108"/>
      <c r="AB830" s="106"/>
      <c r="AC830" s="106"/>
      <c r="AD830" s="106"/>
      <c r="AE830" s="106"/>
      <c r="AF830" s="107"/>
    </row>
    <row r="831" customFormat="false" ht="8.45" hidden="false" customHeight="true" outlineLevel="0" collapsed="false">
      <c r="A831" s="91" t="str">
        <f aca="false">VLOOKUP($C831&amp;$B831,$A$2030:$G$2565,2,0)</f>
        <v>19.002 </v>
      </c>
      <c r="B831" s="94" t="n">
        <v>329</v>
      </c>
      <c r="C831" s="93" t="s">
        <v>801</v>
      </c>
      <c r="D831" s="93"/>
      <c r="E831" s="113" t="n">
        <v>75</v>
      </c>
      <c r="F831" s="93" t="s">
        <v>355</v>
      </c>
      <c r="G831" s="93" t="s">
        <v>406</v>
      </c>
      <c r="H831" s="95"/>
      <c r="I831" s="95"/>
      <c r="J831" s="95"/>
      <c r="K831" s="95"/>
      <c r="L831" s="95"/>
      <c r="M831" s="95"/>
      <c r="N831" s="95"/>
      <c r="O831" s="95"/>
      <c r="P831" s="95"/>
      <c r="Q831" s="108"/>
      <c r="R831" s="108"/>
      <c r="S831" s="108"/>
      <c r="T831" s="106"/>
      <c r="U831" s="106"/>
      <c r="V831" s="106"/>
      <c r="W831" s="106"/>
      <c r="X831" s="107"/>
      <c r="Y831" s="108"/>
      <c r="Z831" s="108"/>
      <c r="AA831" s="108"/>
      <c r="AB831" s="106"/>
      <c r="AC831" s="106"/>
      <c r="AD831" s="106"/>
      <c r="AE831" s="106"/>
      <c r="AF831" s="107"/>
    </row>
    <row r="832" customFormat="false" ht="8.45" hidden="false" customHeight="true" outlineLevel="0" collapsed="false">
      <c r="A832" s="91" t="str">
        <f aca="false">VLOOKUP($C832&amp;$B832,$A$2030:$G$2565,2,0)</f>
        <v>19.002.000.001 </v>
      </c>
      <c r="B832" s="115" t="n">
        <v>330</v>
      </c>
      <c r="C832" s="97" t="s">
        <v>803</v>
      </c>
      <c r="D832" s="97" t="s">
        <v>1098</v>
      </c>
      <c r="E832" s="98" t="n">
        <v>75</v>
      </c>
      <c r="F832" s="97" t="s">
        <v>355</v>
      </c>
      <c r="G832" s="97" t="s">
        <v>406</v>
      </c>
      <c r="H832" s="99" t="n">
        <v>0.08</v>
      </c>
      <c r="I832" s="119" t="n">
        <v>6097.02</v>
      </c>
      <c r="J832" s="100" t="n">
        <v>0</v>
      </c>
      <c r="K832" s="100" t="n">
        <v>0</v>
      </c>
      <c r="L832" s="99" t="n">
        <v>0</v>
      </c>
      <c r="M832" s="99" t="n">
        <v>0</v>
      </c>
      <c r="N832" s="99" t="n">
        <v>0</v>
      </c>
      <c r="O832" s="99" t="n">
        <v>0</v>
      </c>
      <c r="P832" s="102"/>
      <c r="Q832" s="108"/>
      <c r="R832" s="108"/>
      <c r="S832" s="108"/>
      <c r="T832" s="106"/>
      <c r="U832" s="106"/>
      <c r="V832" s="106"/>
      <c r="W832" s="106"/>
      <c r="X832" s="107"/>
      <c r="Y832" s="108"/>
      <c r="Z832" s="108"/>
      <c r="AA832" s="108"/>
      <c r="AB832" s="106"/>
      <c r="AC832" s="106"/>
      <c r="AD832" s="106"/>
      <c r="AE832" s="106"/>
      <c r="AF832" s="107"/>
    </row>
    <row r="833" customFormat="false" ht="8.45" hidden="false" customHeight="true" outlineLevel="0" collapsed="false">
      <c r="A833" s="91" t="str">
        <f aca="false">VLOOKUP($C833&amp;$B833,$A$2030:$G$2565,2,0)</f>
        <v>19.003 </v>
      </c>
      <c r="B833" s="94" t="n">
        <v>331</v>
      </c>
      <c r="C833" s="93" t="s">
        <v>805</v>
      </c>
      <c r="D833" s="93"/>
      <c r="E833" s="113" t="n">
        <v>24</v>
      </c>
      <c r="F833" s="93" t="s">
        <v>428</v>
      </c>
      <c r="G833" s="93" t="s">
        <v>300</v>
      </c>
      <c r="H833" s="95"/>
      <c r="I833" s="95"/>
      <c r="J833" s="95"/>
      <c r="K833" s="95"/>
      <c r="L833" s="95"/>
      <c r="M833" s="95"/>
      <c r="N833" s="95"/>
      <c r="O833" s="95"/>
      <c r="P833" s="95"/>
      <c r="Q833" s="108"/>
      <c r="R833" s="108"/>
      <c r="S833" s="108"/>
      <c r="T833" s="106"/>
      <c r="U833" s="106"/>
      <c r="V833" s="106"/>
      <c r="W833" s="106"/>
      <c r="X833" s="107"/>
      <c r="Y833" s="108"/>
      <c r="Z833" s="108"/>
      <c r="AA833" s="108"/>
      <c r="AB833" s="106"/>
      <c r="AC833" s="106"/>
      <c r="AD833" s="106"/>
      <c r="AE833" s="106"/>
      <c r="AF833" s="107"/>
    </row>
    <row r="834" customFormat="false" ht="8.45" hidden="false" customHeight="true" outlineLevel="0" collapsed="false">
      <c r="A834" s="91" t="str">
        <f aca="false">VLOOKUP($C834&amp;$B834,$A$2030:$G$2565,2,0)</f>
        <v>19.003.000.001 </v>
      </c>
      <c r="B834" s="115" t="n">
        <v>332</v>
      </c>
      <c r="C834" s="97" t="s">
        <v>807</v>
      </c>
      <c r="D834" s="97" t="s">
        <v>1098</v>
      </c>
      <c r="E834" s="98" t="n">
        <v>24</v>
      </c>
      <c r="F834" s="97" t="s">
        <v>428</v>
      </c>
      <c r="G834" s="97" t="s">
        <v>300</v>
      </c>
      <c r="H834" s="99" t="n">
        <v>0.02</v>
      </c>
      <c r="I834" s="118" t="n">
        <v>201.99</v>
      </c>
      <c r="J834" s="100" t="n">
        <v>0</v>
      </c>
      <c r="K834" s="100" t="n">
        <v>0</v>
      </c>
      <c r="L834" s="99" t="n">
        <v>0</v>
      </c>
      <c r="M834" s="99" t="n">
        <v>0</v>
      </c>
      <c r="N834" s="99" t="n">
        <v>0</v>
      </c>
      <c r="O834" s="99" t="n">
        <v>0</v>
      </c>
      <c r="P834" s="102"/>
      <c r="Q834" s="108"/>
      <c r="R834" s="108"/>
      <c r="S834" s="108"/>
      <c r="T834" s="106"/>
      <c r="U834" s="106"/>
      <c r="V834" s="106"/>
      <c r="W834" s="106"/>
      <c r="X834" s="107"/>
      <c r="Y834" s="108"/>
      <c r="Z834" s="108"/>
      <c r="AA834" s="108"/>
      <c r="AB834" s="106"/>
      <c r="AC834" s="106"/>
      <c r="AD834" s="106"/>
      <c r="AE834" s="106"/>
      <c r="AF834" s="107"/>
    </row>
    <row r="835" customFormat="false" ht="8.45" hidden="false" customHeight="true" outlineLevel="0" collapsed="false">
      <c r="A835" s="91" t="str">
        <f aca="false">VLOOKUP($C835&amp;$B835,$A$2030:$G$2565,2,0)</f>
        <v>19.004 </v>
      </c>
      <c r="B835" s="94" t="n">
        <v>333</v>
      </c>
      <c r="C835" s="93" t="s">
        <v>809</v>
      </c>
      <c r="D835" s="93"/>
      <c r="E835" s="113" t="n">
        <v>17</v>
      </c>
      <c r="F835" s="93" t="s">
        <v>708</v>
      </c>
      <c r="G835" s="93" t="s">
        <v>761</v>
      </c>
      <c r="H835" s="95"/>
      <c r="I835" s="95"/>
      <c r="J835" s="95"/>
      <c r="K835" s="95"/>
      <c r="L835" s="95"/>
      <c r="M835" s="95"/>
      <c r="N835" s="95"/>
      <c r="O835" s="95"/>
      <c r="P835" s="95"/>
      <c r="Q835" s="108"/>
      <c r="R835" s="108"/>
      <c r="S835" s="108"/>
      <c r="T835" s="106"/>
      <c r="U835" s="106"/>
      <c r="V835" s="106"/>
      <c r="W835" s="106"/>
      <c r="X835" s="107"/>
      <c r="Y835" s="108"/>
      <c r="Z835" s="108"/>
      <c r="AA835" s="108"/>
      <c r="AB835" s="106"/>
      <c r="AC835" s="106"/>
      <c r="AD835" s="106"/>
      <c r="AE835" s="106"/>
      <c r="AF835" s="107"/>
    </row>
    <row r="836" customFormat="false" ht="8.45" hidden="false" customHeight="true" outlineLevel="0" collapsed="false">
      <c r="A836" s="91" t="str">
        <f aca="false">VLOOKUP($C836&amp;$B836,$A$2030:$G$2565,2,0)</f>
        <v>19.004.000.001 </v>
      </c>
      <c r="B836" s="115" t="n">
        <v>334</v>
      </c>
      <c r="C836" s="97" t="s">
        <v>811</v>
      </c>
      <c r="D836" s="97" t="s">
        <v>1101</v>
      </c>
      <c r="E836" s="98" t="n">
        <v>17</v>
      </c>
      <c r="F836" s="97" t="s">
        <v>708</v>
      </c>
      <c r="G836" s="97" t="s">
        <v>761</v>
      </c>
      <c r="H836" s="99" t="n">
        <v>0.01</v>
      </c>
      <c r="I836" s="118" t="n">
        <v>473.7</v>
      </c>
      <c r="J836" s="100" t="n">
        <v>0</v>
      </c>
      <c r="K836" s="100" t="n">
        <v>0</v>
      </c>
      <c r="L836" s="99" t="n">
        <v>0</v>
      </c>
      <c r="M836" s="99" t="n">
        <v>0</v>
      </c>
      <c r="N836" s="99" t="n">
        <v>0</v>
      </c>
      <c r="O836" s="99" t="n">
        <v>0</v>
      </c>
      <c r="P836" s="102"/>
      <c r="Q836" s="108"/>
      <c r="R836" s="108"/>
      <c r="S836" s="108"/>
      <c r="T836" s="106"/>
      <c r="U836" s="106"/>
      <c r="V836" s="106"/>
      <c r="W836" s="106"/>
      <c r="X836" s="107"/>
      <c r="Y836" s="108"/>
      <c r="Z836" s="108"/>
      <c r="AA836" s="108"/>
      <c r="AB836" s="106"/>
      <c r="AC836" s="106"/>
      <c r="AD836" s="106"/>
      <c r="AE836" s="106"/>
      <c r="AF836" s="107"/>
    </row>
    <row r="837" customFormat="false" ht="8.45" hidden="false" customHeight="true" outlineLevel="0" collapsed="false">
      <c r="A837" s="91" t="str">
        <f aca="false">VLOOKUP($C837&amp;$B837,$A$2030:$G$2565,2,0)</f>
        <v>19.004.000.002 </v>
      </c>
      <c r="B837" s="115" t="n">
        <v>335</v>
      </c>
      <c r="C837" s="97" t="s">
        <v>813</v>
      </c>
      <c r="D837" s="97" t="s">
        <v>1101</v>
      </c>
      <c r="E837" s="98" t="n">
        <v>17</v>
      </c>
      <c r="F837" s="97" t="s">
        <v>708</v>
      </c>
      <c r="G837" s="97" t="s">
        <v>761</v>
      </c>
      <c r="H837" s="99" t="n">
        <v>0</v>
      </c>
      <c r="I837" s="118" t="n">
        <v>280.15</v>
      </c>
      <c r="J837" s="100" t="n">
        <v>0</v>
      </c>
      <c r="K837" s="100" t="n">
        <v>0</v>
      </c>
      <c r="L837" s="99" t="n">
        <v>0</v>
      </c>
      <c r="M837" s="99" t="n">
        <v>0</v>
      </c>
      <c r="N837" s="99" t="n">
        <v>0</v>
      </c>
      <c r="O837" s="99" t="n">
        <v>0</v>
      </c>
      <c r="P837" s="102"/>
      <c r="Q837" s="108"/>
      <c r="R837" s="108"/>
      <c r="S837" s="108"/>
      <c r="T837" s="106"/>
      <c r="U837" s="106"/>
      <c r="V837" s="106"/>
      <c r="W837" s="106"/>
      <c r="X837" s="107"/>
      <c r="Y837" s="108"/>
      <c r="Z837" s="108"/>
      <c r="AA837" s="108"/>
      <c r="AB837" s="106"/>
      <c r="AC837" s="106"/>
      <c r="AD837" s="106"/>
      <c r="AE837" s="106"/>
      <c r="AF837" s="107"/>
    </row>
    <row r="838" customFormat="false" ht="8.45" hidden="false" customHeight="true" outlineLevel="0" collapsed="false">
      <c r="A838" s="91" t="str">
        <f aca="false">VLOOKUP($C838&amp;$B838,$A$2030:$G$2565,2,0)</f>
        <v>19.004.000.003 </v>
      </c>
      <c r="B838" s="115" t="n">
        <v>336</v>
      </c>
      <c r="C838" s="97" t="s">
        <v>815</v>
      </c>
      <c r="D838" s="97" t="s">
        <v>1095</v>
      </c>
      <c r="E838" s="98" t="n">
        <v>17</v>
      </c>
      <c r="F838" s="97" t="s">
        <v>708</v>
      </c>
      <c r="G838" s="97" t="s">
        <v>761</v>
      </c>
      <c r="H838" s="99" t="n">
        <v>0.01</v>
      </c>
      <c r="I838" s="100" t="n">
        <v>1</v>
      </c>
      <c r="J838" s="100" t="n">
        <v>0</v>
      </c>
      <c r="K838" s="100" t="n">
        <v>0</v>
      </c>
      <c r="L838" s="99" t="n">
        <v>0</v>
      </c>
      <c r="M838" s="99" t="n">
        <v>0</v>
      </c>
      <c r="N838" s="99" t="n">
        <v>0</v>
      </c>
      <c r="O838" s="99" t="n">
        <v>0</v>
      </c>
      <c r="P838" s="102"/>
      <c r="Q838" s="108"/>
      <c r="R838" s="108"/>
      <c r="S838" s="108"/>
      <c r="T838" s="106"/>
      <c r="U838" s="106"/>
      <c r="V838" s="106"/>
      <c r="W838" s="106"/>
      <c r="X838" s="107"/>
      <c r="Y838" s="108"/>
      <c r="Z838" s="108"/>
      <c r="AA838" s="108"/>
      <c r="AB838" s="106"/>
      <c r="AC838" s="106"/>
      <c r="AD838" s="106"/>
      <c r="AE838" s="106"/>
      <c r="AF838" s="107"/>
    </row>
    <row r="839" customFormat="false" ht="8.45" hidden="false" customHeight="true" outlineLevel="0" collapsed="false">
      <c r="A839" s="91" t="str">
        <f aca="false">VLOOKUP($C839&amp;$B839,$A$2030:$G$2565,2,0)</f>
        <v>19.005 </v>
      </c>
      <c r="B839" s="94" t="n">
        <v>337</v>
      </c>
      <c r="C839" s="93" t="s">
        <v>817</v>
      </c>
      <c r="D839" s="93"/>
      <c r="E839" s="113" t="n">
        <v>41</v>
      </c>
      <c r="F839" s="93" t="s">
        <v>292</v>
      </c>
      <c r="G839" s="93" t="s">
        <v>246</v>
      </c>
      <c r="H839" s="95"/>
      <c r="I839" s="95"/>
      <c r="J839" s="95"/>
      <c r="K839" s="95"/>
      <c r="L839" s="95"/>
      <c r="M839" s="95"/>
      <c r="N839" s="95"/>
      <c r="O839" s="95"/>
      <c r="P839" s="95"/>
      <c r="Q839" s="108"/>
      <c r="R839" s="108"/>
      <c r="S839" s="108"/>
      <c r="T839" s="106"/>
      <c r="U839" s="106"/>
      <c r="V839" s="106"/>
      <c r="W839" s="106"/>
      <c r="X839" s="107"/>
      <c r="Y839" s="108"/>
      <c r="Z839" s="108"/>
      <c r="AA839" s="108"/>
      <c r="AB839" s="106"/>
      <c r="AC839" s="106"/>
      <c r="AD839" s="106"/>
      <c r="AE839" s="106"/>
      <c r="AF839" s="107"/>
    </row>
    <row r="840" customFormat="false" ht="8.45" hidden="false" customHeight="true" outlineLevel="0" collapsed="false">
      <c r="A840" s="91" t="str">
        <f aca="false">VLOOKUP($C840&amp;$B840,$A$2030:$G$2565,2,0)</f>
        <v>19.005.000.001 </v>
      </c>
      <c r="B840" s="115" t="n">
        <v>338</v>
      </c>
      <c r="C840" s="97" t="s">
        <v>819</v>
      </c>
      <c r="D840" s="97" t="s">
        <v>1098</v>
      </c>
      <c r="E840" s="98" t="n">
        <v>41</v>
      </c>
      <c r="F840" s="97" t="s">
        <v>292</v>
      </c>
      <c r="G840" s="97" t="s">
        <v>246</v>
      </c>
      <c r="H840" s="99" t="n">
        <v>0.02</v>
      </c>
      <c r="I840" s="118" t="n">
        <v>429.77</v>
      </c>
      <c r="J840" s="100" t="n">
        <v>214.885</v>
      </c>
      <c r="K840" s="100" t="n">
        <v>429.77</v>
      </c>
      <c r="L840" s="99" t="n">
        <v>50</v>
      </c>
      <c r="M840" s="99" t="n">
        <v>100</v>
      </c>
      <c r="N840" s="99" t="n">
        <v>0.01</v>
      </c>
      <c r="O840" s="99" t="n">
        <v>0.02</v>
      </c>
      <c r="P840" s="102" t="n">
        <v>-21</v>
      </c>
      <c r="Q840" s="108"/>
      <c r="R840" s="108"/>
      <c r="S840" s="108"/>
      <c r="T840" s="106"/>
      <c r="U840" s="106"/>
      <c r="V840" s="106"/>
      <c r="W840" s="106"/>
      <c r="X840" s="107"/>
      <c r="Y840" s="108"/>
      <c r="Z840" s="108"/>
      <c r="AA840" s="108"/>
      <c r="AB840" s="106"/>
      <c r="AC840" s="106"/>
      <c r="AD840" s="106"/>
      <c r="AE840" s="106"/>
      <c r="AF840" s="107"/>
    </row>
    <row r="841" customFormat="false" ht="8.45" hidden="false" customHeight="true" outlineLevel="0" collapsed="false">
      <c r="A841" s="91" t="str">
        <f aca="false">VLOOKUP($C841&amp;$B841,$A$2030:$G$2565,2,0)</f>
        <v>19.006 </v>
      </c>
      <c r="B841" s="94" t="n">
        <v>339</v>
      </c>
      <c r="C841" s="93" t="s">
        <v>821</v>
      </c>
      <c r="D841" s="93"/>
      <c r="E841" s="113" t="n">
        <v>69</v>
      </c>
      <c r="F841" s="93" t="s">
        <v>822</v>
      </c>
      <c r="G841" s="93" t="s">
        <v>461</v>
      </c>
      <c r="H841" s="95"/>
      <c r="I841" s="95"/>
      <c r="J841" s="95"/>
      <c r="K841" s="95"/>
      <c r="L841" s="95"/>
      <c r="M841" s="95"/>
      <c r="N841" s="95"/>
      <c r="O841" s="95"/>
      <c r="P841" s="95"/>
      <c r="Q841" s="108"/>
      <c r="R841" s="108"/>
      <c r="S841" s="108"/>
      <c r="T841" s="106"/>
      <c r="U841" s="106"/>
      <c r="V841" s="106"/>
      <c r="W841" s="106"/>
      <c r="X841" s="107"/>
      <c r="Y841" s="108"/>
      <c r="Z841" s="108"/>
      <c r="AA841" s="108"/>
      <c r="AB841" s="106"/>
      <c r="AC841" s="106"/>
      <c r="AD841" s="106"/>
      <c r="AE841" s="106"/>
      <c r="AF841" s="107"/>
    </row>
    <row r="842" customFormat="false" ht="8.45" hidden="false" customHeight="true" outlineLevel="0" collapsed="false">
      <c r="A842" s="91" t="str">
        <f aca="false">VLOOKUP($C842&amp;$B842,$A$2030:$G$2565,2,0)</f>
        <v>19.006.000.001 </v>
      </c>
      <c r="B842" s="115" t="n">
        <v>340</v>
      </c>
      <c r="C842" s="97" t="s">
        <v>824</v>
      </c>
      <c r="D842" s="97" t="s">
        <v>1098</v>
      </c>
      <c r="E842" s="98" t="n">
        <v>64</v>
      </c>
      <c r="F842" s="97" t="s">
        <v>352</v>
      </c>
      <c r="G842" s="97" t="s">
        <v>461</v>
      </c>
      <c r="H842" s="99" t="n">
        <v>0.05</v>
      </c>
      <c r="I842" s="118" t="n">
        <v>307.33</v>
      </c>
      <c r="J842" s="100" t="n">
        <v>0</v>
      </c>
      <c r="K842" s="100" t="n">
        <v>0</v>
      </c>
      <c r="L842" s="99" t="n">
        <v>0</v>
      </c>
      <c r="M842" s="99" t="n">
        <v>0</v>
      </c>
      <c r="N842" s="99" t="n">
        <v>0</v>
      </c>
      <c r="O842" s="99" t="n">
        <v>0</v>
      </c>
      <c r="P842" s="102"/>
      <c r="Q842" s="108"/>
      <c r="R842" s="108"/>
      <c r="S842" s="108"/>
      <c r="T842" s="106"/>
      <c r="U842" s="106"/>
      <c r="V842" s="106"/>
      <c r="W842" s="106"/>
      <c r="X842" s="107"/>
      <c r="Y842" s="108"/>
      <c r="Z842" s="108"/>
      <c r="AA842" s="108"/>
      <c r="AB842" s="106"/>
      <c r="AC842" s="106"/>
      <c r="AD842" s="106"/>
      <c r="AE842" s="106"/>
      <c r="AF842" s="107"/>
    </row>
    <row r="843" customFormat="false" ht="8.45" hidden="false" customHeight="true" outlineLevel="0" collapsed="false">
      <c r="A843" s="91" t="str">
        <f aca="false">VLOOKUP($C843&amp;$B843,$A$2030:$G$2565,2,0)</f>
        <v>19.006.000.002 </v>
      </c>
      <c r="B843" s="115" t="n">
        <v>341</v>
      </c>
      <c r="C843" s="97" t="s">
        <v>826</v>
      </c>
      <c r="D843" s="97" t="s">
        <v>1098</v>
      </c>
      <c r="E843" s="98" t="n">
        <v>24</v>
      </c>
      <c r="F843" s="97" t="s">
        <v>428</v>
      </c>
      <c r="G843" s="97" t="s">
        <v>300</v>
      </c>
      <c r="H843" s="99" t="n">
        <v>0.01</v>
      </c>
      <c r="I843" s="118" t="n">
        <v>523.55</v>
      </c>
      <c r="J843" s="100" t="n">
        <v>0</v>
      </c>
      <c r="K843" s="100" t="n">
        <v>0</v>
      </c>
      <c r="L843" s="99" t="n">
        <v>0</v>
      </c>
      <c r="M843" s="99" t="n">
        <v>0</v>
      </c>
      <c r="N843" s="99" t="n">
        <v>0</v>
      </c>
      <c r="O843" s="99" t="n">
        <v>0</v>
      </c>
      <c r="P843" s="102"/>
      <c r="Q843" s="108"/>
      <c r="R843" s="108"/>
      <c r="S843" s="108"/>
      <c r="T843" s="106"/>
      <c r="U843" s="106"/>
      <c r="V843" s="106"/>
      <c r="W843" s="106"/>
      <c r="X843" s="107"/>
      <c r="Y843" s="108"/>
      <c r="Z843" s="108"/>
      <c r="AA843" s="108"/>
      <c r="AB843" s="106"/>
      <c r="AC843" s="106"/>
      <c r="AD843" s="106"/>
      <c r="AE843" s="106"/>
      <c r="AF843" s="107"/>
    </row>
    <row r="844" customFormat="false" ht="8.45" hidden="false" customHeight="true" outlineLevel="0" collapsed="false">
      <c r="A844" s="91" t="str">
        <f aca="false">VLOOKUP($C844&amp;$B844,$A$2030:$G$2565,2,0)</f>
        <v>19.006.000.003 </v>
      </c>
      <c r="B844" s="115" t="n">
        <v>342</v>
      </c>
      <c r="C844" s="97" t="s">
        <v>828</v>
      </c>
      <c r="D844" s="97" t="s">
        <v>1101</v>
      </c>
      <c r="E844" s="98" t="n">
        <v>24</v>
      </c>
      <c r="F844" s="97" t="s">
        <v>428</v>
      </c>
      <c r="G844" s="97" t="s">
        <v>300</v>
      </c>
      <c r="H844" s="99" t="n">
        <v>0</v>
      </c>
      <c r="I844" s="117" t="n">
        <v>25.22</v>
      </c>
      <c r="J844" s="100" t="n">
        <v>0</v>
      </c>
      <c r="K844" s="100" t="n">
        <v>0</v>
      </c>
      <c r="L844" s="99" t="n">
        <v>0</v>
      </c>
      <c r="M844" s="99" t="n">
        <v>0</v>
      </c>
      <c r="N844" s="99" t="n">
        <v>0</v>
      </c>
      <c r="O844" s="99" t="n">
        <v>0</v>
      </c>
      <c r="P844" s="102"/>
      <c r="Q844" s="108"/>
      <c r="R844" s="108"/>
      <c r="S844" s="108"/>
      <c r="T844" s="106"/>
      <c r="U844" s="106"/>
      <c r="V844" s="106"/>
      <c r="W844" s="106"/>
      <c r="X844" s="107"/>
      <c r="Y844" s="108"/>
      <c r="Z844" s="108"/>
      <c r="AA844" s="108"/>
      <c r="AB844" s="106"/>
      <c r="AC844" s="106"/>
      <c r="AD844" s="106"/>
      <c r="AE844" s="106"/>
      <c r="AF844" s="107"/>
    </row>
    <row r="845" customFormat="false" ht="8.45" hidden="false" customHeight="true" outlineLevel="0" collapsed="false">
      <c r="A845" s="91" t="str">
        <f aca="false">VLOOKUP($C845&amp;$B845,$A$2030:$G$2565,2,0)</f>
        <v>19.006.000.004 </v>
      </c>
      <c r="B845" s="115" t="n">
        <v>343</v>
      </c>
      <c r="C845" s="97" t="s">
        <v>830</v>
      </c>
      <c r="D845" s="97" t="s">
        <v>1098</v>
      </c>
      <c r="E845" s="98" t="n">
        <v>24</v>
      </c>
      <c r="F845" s="97" t="s">
        <v>822</v>
      </c>
      <c r="G845" s="97" t="s">
        <v>44</v>
      </c>
      <c r="H845" s="99" t="n">
        <v>0.07</v>
      </c>
      <c r="I845" s="119" t="n">
        <v>2687.61</v>
      </c>
      <c r="J845" s="100" t="n">
        <v>0</v>
      </c>
      <c r="K845" s="100" t="n">
        <v>0</v>
      </c>
      <c r="L845" s="99" t="n">
        <v>0</v>
      </c>
      <c r="M845" s="99" t="n">
        <v>0</v>
      </c>
      <c r="N845" s="99" t="n">
        <v>0</v>
      </c>
      <c r="O845" s="99" t="n">
        <v>0</v>
      </c>
      <c r="P845" s="102"/>
      <c r="Q845" s="108"/>
      <c r="R845" s="108"/>
      <c r="S845" s="108"/>
      <c r="T845" s="106"/>
      <c r="U845" s="106"/>
      <c r="V845" s="106"/>
      <c r="W845" s="106"/>
      <c r="X845" s="107"/>
      <c r="Y845" s="108"/>
      <c r="Z845" s="108"/>
      <c r="AA845" s="108"/>
      <c r="AB845" s="106"/>
      <c r="AC845" s="106"/>
      <c r="AD845" s="106"/>
      <c r="AE845" s="106"/>
      <c r="AF845" s="107"/>
    </row>
    <row r="846" customFormat="false" ht="8.45" hidden="false" customHeight="true" outlineLevel="0" collapsed="false">
      <c r="A846" s="91" t="str">
        <f aca="false">VLOOKUP($C846&amp;$B846,$A$2030:$G$2565,2,0)</f>
        <v>19.006.000.005 </v>
      </c>
      <c r="B846" s="115" t="n">
        <v>344</v>
      </c>
      <c r="C846" s="97" t="s">
        <v>832</v>
      </c>
      <c r="D846" s="97" t="s">
        <v>1101</v>
      </c>
      <c r="E846" s="98" t="n">
        <v>24</v>
      </c>
      <c r="F846" s="97" t="s">
        <v>822</v>
      </c>
      <c r="G846" s="97" t="s">
        <v>44</v>
      </c>
      <c r="H846" s="99" t="n">
        <v>0</v>
      </c>
      <c r="I846" s="118" t="n">
        <v>353.36</v>
      </c>
      <c r="J846" s="100" t="n">
        <v>0</v>
      </c>
      <c r="K846" s="100" t="n">
        <v>0</v>
      </c>
      <c r="L846" s="99" t="n">
        <v>0</v>
      </c>
      <c r="M846" s="99" t="n">
        <v>0</v>
      </c>
      <c r="N846" s="99" t="n">
        <v>0</v>
      </c>
      <c r="O846" s="99" t="n">
        <v>0</v>
      </c>
      <c r="P846" s="102"/>
      <c r="Q846" s="108"/>
      <c r="R846" s="108"/>
      <c r="S846" s="108"/>
      <c r="T846" s="106"/>
      <c r="U846" s="106"/>
      <c r="V846" s="106"/>
      <c r="W846" s="106"/>
      <c r="X846" s="107"/>
      <c r="Y846" s="108"/>
      <c r="Z846" s="108"/>
      <c r="AA846" s="108"/>
      <c r="AB846" s="106"/>
      <c r="AC846" s="106"/>
      <c r="AD846" s="106"/>
      <c r="AE846" s="106"/>
      <c r="AF846" s="107"/>
    </row>
    <row r="847" customFormat="false" ht="8.45" hidden="false" customHeight="true" outlineLevel="0" collapsed="false">
      <c r="A847" s="91" t="str">
        <f aca="false">VLOOKUP($C847&amp;$B847,$A$2030:$G$2565,2,0)</f>
        <v>19.007 </v>
      </c>
      <c r="B847" s="94" t="n">
        <v>345</v>
      </c>
      <c r="C847" s="93" t="s">
        <v>834</v>
      </c>
      <c r="D847" s="93"/>
      <c r="E847" s="113" t="n">
        <v>17</v>
      </c>
      <c r="F847" s="93" t="s">
        <v>708</v>
      </c>
      <c r="G847" s="93" t="s">
        <v>761</v>
      </c>
      <c r="H847" s="95"/>
      <c r="I847" s="95"/>
      <c r="J847" s="95"/>
      <c r="K847" s="95"/>
      <c r="L847" s="95"/>
      <c r="M847" s="95"/>
      <c r="N847" s="95"/>
      <c r="O847" s="95"/>
      <c r="P847" s="95"/>
      <c r="Q847" s="108"/>
      <c r="R847" s="108"/>
      <c r="S847" s="108"/>
      <c r="T847" s="106"/>
      <c r="U847" s="106"/>
      <c r="V847" s="106"/>
      <c r="W847" s="106"/>
      <c r="X847" s="107"/>
      <c r="Y847" s="108"/>
      <c r="Z847" s="108"/>
      <c r="AA847" s="108"/>
      <c r="AB847" s="106"/>
      <c r="AC847" s="106"/>
      <c r="AD847" s="106"/>
      <c r="AE847" s="106"/>
      <c r="AF847" s="107"/>
    </row>
    <row r="848" customFormat="false" ht="8.45" hidden="false" customHeight="true" outlineLevel="0" collapsed="false">
      <c r="A848" s="91" t="str">
        <f aca="false">VLOOKUP($C848&amp;$B848,$A$2030:$G$2565,2,0)</f>
        <v>19.007.000.001 </v>
      </c>
      <c r="B848" s="115" t="n">
        <v>346</v>
      </c>
      <c r="C848" s="97" t="s">
        <v>836</v>
      </c>
      <c r="D848" s="97" t="s">
        <v>1101</v>
      </c>
      <c r="E848" s="98" t="n">
        <v>17</v>
      </c>
      <c r="F848" s="97" t="s">
        <v>708</v>
      </c>
      <c r="G848" s="97" t="s">
        <v>761</v>
      </c>
      <c r="H848" s="99" t="n">
        <v>0</v>
      </c>
      <c r="I848" s="117" t="n">
        <v>18.36</v>
      </c>
      <c r="J848" s="100" t="n">
        <v>0</v>
      </c>
      <c r="K848" s="100" t="n">
        <v>0</v>
      </c>
      <c r="L848" s="99" t="n">
        <v>0</v>
      </c>
      <c r="M848" s="99" t="n">
        <v>0</v>
      </c>
      <c r="N848" s="99" t="n">
        <v>0</v>
      </c>
      <c r="O848" s="99" t="n">
        <v>0</v>
      </c>
      <c r="P848" s="102"/>
      <c r="Q848" s="108"/>
      <c r="R848" s="108"/>
      <c r="S848" s="108"/>
      <c r="T848" s="106"/>
      <c r="U848" s="106"/>
      <c r="V848" s="106"/>
      <c r="W848" s="106"/>
      <c r="X848" s="107"/>
      <c r="Y848" s="108"/>
      <c r="Z848" s="108"/>
      <c r="AA848" s="108"/>
      <c r="AB848" s="106"/>
      <c r="AC848" s="106"/>
      <c r="AD848" s="106"/>
      <c r="AE848" s="106"/>
      <c r="AF848" s="107"/>
    </row>
    <row r="849" customFormat="false" ht="8.45" hidden="false" customHeight="true" outlineLevel="0" collapsed="false">
      <c r="A849" s="91" t="str">
        <f aca="false">VLOOKUP($C849&amp;$B849,$A$2030:$G$2565,2,0)</f>
        <v>19.007.000.002 </v>
      </c>
      <c r="B849" s="115" t="n">
        <v>347</v>
      </c>
      <c r="C849" s="97" t="s">
        <v>838</v>
      </c>
      <c r="D849" s="97" t="s">
        <v>1098</v>
      </c>
      <c r="E849" s="98" t="n">
        <v>17</v>
      </c>
      <c r="F849" s="97" t="s">
        <v>708</v>
      </c>
      <c r="G849" s="97" t="s">
        <v>761</v>
      </c>
      <c r="H849" s="99" t="n">
        <v>0.11</v>
      </c>
      <c r="I849" s="118" t="n">
        <v>335.56</v>
      </c>
      <c r="J849" s="100" t="n">
        <v>0</v>
      </c>
      <c r="K849" s="100" t="n">
        <v>0</v>
      </c>
      <c r="L849" s="99" t="n">
        <v>0</v>
      </c>
      <c r="M849" s="99" t="n">
        <v>0</v>
      </c>
      <c r="N849" s="99" t="n">
        <v>0</v>
      </c>
      <c r="O849" s="99" t="n">
        <v>0</v>
      </c>
      <c r="P849" s="102"/>
      <c r="Q849" s="108"/>
      <c r="R849" s="108"/>
      <c r="S849" s="108"/>
      <c r="T849" s="106"/>
      <c r="U849" s="106"/>
      <c r="V849" s="106"/>
      <c r="W849" s="106"/>
      <c r="X849" s="107"/>
      <c r="Y849" s="108"/>
      <c r="Z849" s="108"/>
      <c r="AA849" s="108"/>
      <c r="AB849" s="106"/>
      <c r="AC849" s="106"/>
      <c r="AD849" s="106"/>
      <c r="AE849" s="106"/>
      <c r="AF849" s="107"/>
    </row>
    <row r="850" customFormat="false" ht="8.45" hidden="false" customHeight="true" outlineLevel="0" collapsed="false">
      <c r="A850" s="91" t="str">
        <f aca="false">VLOOKUP($C850&amp;$B850,$A$2030:$G$2565,2,0)</f>
        <v>19.008 </v>
      </c>
      <c r="B850" s="94" t="n">
        <v>348</v>
      </c>
      <c r="C850" s="93" t="s">
        <v>840</v>
      </c>
      <c r="D850" s="93"/>
      <c r="E850" s="113" t="n">
        <v>99</v>
      </c>
      <c r="F850" s="93" t="s">
        <v>383</v>
      </c>
      <c r="G850" s="93" t="s">
        <v>761</v>
      </c>
      <c r="H850" s="95"/>
      <c r="I850" s="95"/>
      <c r="J850" s="95"/>
      <c r="K850" s="95"/>
      <c r="L850" s="95"/>
      <c r="M850" s="95"/>
      <c r="N850" s="95"/>
      <c r="O850" s="95"/>
      <c r="P850" s="95"/>
      <c r="Q850" s="108"/>
      <c r="R850" s="108"/>
      <c r="S850" s="108"/>
      <c r="T850" s="106"/>
      <c r="U850" s="106"/>
      <c r="V850" s="106"/>
      <c r="W850" s="106"/>
      <c r="X850" s="107"/>
      <c r="Y850" s="108"/>
      <c r="Z850" s="108"/>
      <c r="AA850" s="108"/>
      <c r="AB850" s="106"/>
      <c r="AC850" s="106"/>
      <c r="AD850" s="106"/>
      <c r="AE850" s="106"/>
      <c r="AF850" s="107"/>
    </row>
    <row r="851" customFormat="false" ht="8.45" hidden="false" customHeight="true" outlineLevel="0" collapsed="false">
      <c r="A851" s="91" t="str">
        <f aca="false">VLOOKUP($C851&amp;$B851,$A$2030:$G$2565,2,0)</f>
        <v>19.008.000.001 </v>
      </c>
      <c r="B851" s="115" t="n">
        <v>349</v>
      </c>
      <c r="C851" s="97" t="s">
        <v>842</v>
      </c>
      <c r="D851" s="97" t="s">
        <v>1101</v>
      </c>
      <c r="E851" s="98" t="n">
        <v>24</v>
      </c>
      <c r="F851" s="97" t="s">
        <v>428</v>
      </c>
      <c r="G851" s="97" t="s">
        <v>300</v>
      </c>
      <c r="H851" s="99" t="n">
        <v>0</v>
      </c>
      <c r="I851" s="118" t="n">
        <v>218.7</v>
      </c>
      <c r="J851" s="100" t="n">
        <v>0</v>
      </c>
      <c r="K851" s="100" t="n">
        <v>0</v>
      </c>
      <c r="L851" s="99" t="n">
        <v>0</v>
      </c>
      <c r="M851" s="99" t="n">
        <v>0</v>
      </c>
      <c r="N851" s="99" t="n">
        <v>0</v>
      </c>
      <c r="O851" s="99" t="n">
        <v>0</v>
      </c>
      <c r="P851" s="102"/>
      <c r="Q851" s="108"/>
      <c r="R851" s="108"/>
      <c r="S851" s="108"/>
      <c r="T851" s="106"/>
      <c r="U851" s="106"/>
      <c r="V851" s="106"/>
      <c r="W851" s="106"/>
      <c r="X851" s="107"/>
      <c r="Y851" s="108"/>
      <c r="Z851" s="108"/>
      <c r="AA851" s="108"/>
      <c r="AB851" s="106"/>
      <c r="AC851" s="106"/>
      <c r="AD851" s="106"/>
      <c r="AE851" s="106"/>
      <c r="AF851" s="107"/>
    </row>
    <row r="852" customFormat="false" ht="8.45" hidden="false" customHeight="true" outlineLevel="0" collapsed="false">
      <c r="A852" s="91" t="str">
        <f aca="false">VLOOKUP($C852&amp;$B852,$A$2030:$G$2565,2,0)</f>
        <v>19.008.000.002 </v>
      </c>
      <c r="B852" s="115" t="n">
        <v>350</v>
      </c>
      <c r="C852" s="97" t="s">
        <v>844</v>
      </c>
      <c r="D852" s="97" t="s">
        <v>1098</v>
      </c>
      <c r="E852" s="98" t="n">
        <v>24</v>
      </c>
      <c r="F852" s="97" t="s">
        <v>428</v>
      </c>
      <c r="G852" s="97" t="s">
        <v>300</v>
      </c>
      <c r="H852" s="99" t="n">
        <v>0</v>
      </c>
      <c r="I852" s="118" t="n">
        <v>143.57</v>
      </c>
      <c r="J852" s="100" t="n">
        <v>0</v>
      </c>
      <c r="K852" s="100" t="n">
        <v>0</v>
      </c>
      <c r="L852" s="99" t="n">
        <v>0</v>
      </c>
      <c r="M852" s="99" t="n">
        <v>0</v>
      </c>
      <c r="N852" s="99" t="n">
        <v>0</v>
      </c>
      <c r="O852" s="99" t="n">
        <v>0</v>
      </c>
      <c r="P852" s="102"/>
      <c r="Q852" s="108"/>
      <c r="R852" s="108"/>
      <c r="S852" s="108"/>
      <c r="T852" s="106"/>
      <c r="U852" s="106"/>
      <c r="V852" s="106"/>
      <c r="W852" s="106"/>
      <c r="X852" s="107"/>
      <c r="Y852" s="108"/>
      <c r="Z852" s="108"/>
      <c r="AA852" s="108"/>
      <c r="AB852" s="106"/>
      <c r="AC852" s="106"/>
      <c r="AD852" s="106"/>
      <c r="AE852" s="106"/>
      <c r="AF852" s="107"/>
    </row>
    <row r="853" customFormat="false" ht="8.45" hidden="false" customHeight="true" outlineLevel="0" collapsed="false">
      <c r="A853" s="91" t="str">
        <f aca="false">VLOOKUP($C853&amp;$B853,$A$2030:$G$2565,2,0)</f>
        <v>19.008.000.003 </v>
      </c>
      <c r="B853" s="115" t="n">
        <v>351</v>
      </c>
      <c r="C853" s="97" t="s">
        <v>846</v>
      </c>
      <c r="D853" s="97" t="s">
        <v>1098</v>
      </c>
      <c r="E853" s="98" t="n">
        <v>20</v>
      </c>
      <c r="F853" s="97" t="s">
        <v>58</v>
      </c>
      <c r="G853" s="97" t="s">
        <v>44</v>
      </c>
      <c r="H853" s="99" t="n">
        <v>0</v>
      </c>
      <c r="I853" s="118" t="n">
        <v>118.8</v>
      </c>
      <c r="J853" s="100" t="n">
        <v>0</v>
      </c>
      <c r="K853" s="100" t="n">
        <v>99.8514</v>
      </c>
      <c r="L853" s="99" t="n">
        <v>0</v>
      </c>
      <c r="M853" s="99" t="n">
        <v>84.05</v>
      </c>
      <c r="N853" s="99" t="n">
        <v>0</v>
      </c>
      <c r="O853" s="99" t="n">
        <v>0</v>
      </c>
      <c r="P853" s="102" t="n">
        <v>-17</v>
      </c>
      <c r="Q853" s="108"/>
      <c r="R853" s="108"/>
      <c r="S853" s="108"/>
      <c r="T853" s="106"/>
      <c r="U853" s="106"/>
      <c r="V853" s="106"/>
      <c r="W853" s="106"/>
      <c r="X853" s="107"/>
      <c r="Y853" s="108"/>
      <c r="Z853" s="108"/>
      <c r="AA853" s="108"/>
      <c r="AB853" s="106"/>
      <c r="AC853" s="106"/>
      <c r="AD853" s="106"/>
      <c r="AE853" s="106"/>
      <c r="AF853" s="107"/>
    </row>
    <row r="854" customFormat="false" ht="8.45" hidden="false" customHeight="true" outlineLevel="0" collapsed="false">
      <c r="A854" s="91" t="str">
        <f aca="false">VLOOKUP($C854&amp;$B854,$A$2030:$G$2565,2,0)</f>
        <v>19.008.000.004 </v>
      </c>
      <c r="B854" s="115" t="n">
        <v>352</v>
      </c>
      <c r="C854" s="97" t="s">
        <v>848</v>
      </c>
      <c r="D854" s="97" t="s">
        <v>1098</v>
      </c>
      <c r="E854" s="98" t="n">
        <v>24</v>
      </c>
      <c r="F854" s="97" t="s">
        <v>822</v>
      </c>
      <c r="G854" s="97" t="s">
        <v>44</v>
      </c>
      <c r="H854" s="99" t="n">
        <v>0.05</v>
      </c>
      <c r="I854" s="119" t="n">
        <v>1249.74</v>
      </c>
      <c r="J854" s="100" t="n">
        <v>0</v>
      </c>
      <c r="K854" s="100" t="n">
        <v>0</v>
      </c>
      <c r="L854" s="99" t="n">
        <v>0</v>
      </c>
      <c r="M854" s="99" t="n">
        <v>0</v>
      </c>
      <c r="N854" s="99" t="n">
        <v>0</v>
      </c>
      <c r="O854" s="99" t="n">
        <v>0</v>
      </c>
      <c r="P854" s="102"/>
      <c r="Q854" s="108"/>
      <c r="R854" s="108"/>
      <c r="S854" s="108"/>
      <c r="T854" s="106"/>
      <c r="U854" s="106"/>
      <c r="V854" s="106"/>
      <c r="W854" s="106"/>
      <c r="X854" s="107"/>
      <c r="Y854" s="108"/>
      <c r="Z854" s="108"/>
      <c r="AA854" s="108"/>
      <c r="AB854" s="106"/>
      <c r="AC854" s="106"/>
      <c r="AD854" s="106"/>
      <c r="AE854" s="106"/>
      <c r="AF854" s="107"/>
    </row>
    <row r="855" customFormat="false" ht="8.45" hidden="false" customHeight="true" outlineLevel="0" collapsed="false">
      <c r="A855" s="91" t="str">
        <f aca="false">VLOOKUP($C855&amp;$B855,$A$2030:$G$2565,2,0)</f>
        <v>19.008.000.005 </v>
      </c>
      <c r="B855" s="115" t="n">
        <v>353</v>
      </c>
      <c r="C855" s="97" t="s">
        <v>850</v>
      </c>
      <c r="D855" s="97" t="s">
        <v>1095</v>
      </c>
      <c r="E855" s="98" t="n">
        <v>99</v>
      </c>
      <c r="F855" s="97" t="s">
        <v>383</v>
      </c>
      <c r="G855" s="97" t="s">
        <v>761</v>
      </c>
      <c r="H855" s="99" t="n">
        <v>1.55</v>
      </c>
      <c r="I855" s="100" t="n">
        <v>1</v>
      </c>
      <c r="J855" s="100" t="n">
        <v>0</v>
      </c>
      <c r="K855" s="100" t="n">
        <v>0</v>
      </c>
      <c r="L855" s="99" t="n">
        <v>0</v>
      </c>
      <c r="M855" s="99" t="n">
        <v>0</v>
      </c>
      <c r="N855" s="99" t="n">
        <v>0</v>
      </c>
      <c r="O855" s="99" t="n">
        <v>0</v>
      </c>
      <c r="P855" s="102"/>
      <c r="Q855" s="108"/>
      <c r="R855" s="108"/>
      <c r="S855" s="108"/>
      <c r="T855" s="106"/>
      <c r="U855" s="106"/>
      <c r="V855" s="106"/>
      <c r="W855" s="106"/>
      <c r="X855" s="107"/>
      <c r="Y855" s="108"/>
      <c r="Z855" s="108"/>
      <c r="AA855" s="108"/>
      <c r="AB855" s="106"/>
      <c r="AC855" s="106"/>
      <c r="AD855" s="106"/>
      <c r="AE855" s="106"/>
      <c r="AF855" s="107"/>
    </row>
    <row r="856" customFormat="false" ht="8.45" hidden="false" customHeight="true" outlineLevel="0" collapsed="false">
      <c r="A856" s="91" t="str">
        <f aca="false">VLOOKUP($C856&amp;$B856,$A$2030:$G$2565,2,0)</f>
        <v>20 </v>
      </c>
      <c r="B856" s="94" t="n">
        <v>354</v>
      </c>
      <c r="C856" s="93" t="s">
        <v>852</v>
      </c>
      <c r="D856" s="93"/>
      <c r="E856" s="113" t="n">
        <v>99</v>
      </c>
      <c r="F856" s="93" t="s">
        <v>501</v>
      </c>
      <c r="G856" s="93" t="s">
        <v>461</v>
      </c>
      <c r="H856" s="95"/>
      <c r="I856" s="95"/>
      <c r="J856" s="95"/>
      <c r="K856" s="95"/>
      <c r="L856" s="95"/>
      <c r="M856" s="95"/>
      <c r="N856" s="95"/>
      <c r="O856" s="95"/>
      <c r="P856" s="95"/>
      <c r="Q856" s="108"/>
      <c r="R856" s="108"/>
      <c r="S856" s="108"/>
      <c r="T856" s="106"/>
      <c r="U856" s="106"/>
      <c r="V856" s="106"/>
      <c r="W856" s="106"/>
      <c r="X856" s="107"/>
      <c r="Y856" s="108"/>
      <c r="Z856" s="108"/>
      <c r="AA856" s="108"/>
      <c r="AB856" s="106"/>
      <c r="AC856" s="106"/>
      <c r="AD856" s="106"/>
      <c r="AE856" s="106"/>
      <c r="AF856" s="107"/>
    </row>
    <row r="857" customFormat="false" ht="8.45" hidden="false" customHeight="true" outlineLevel="0" collapsed="false">
      <c r="A857" s="91" t="str">
        <f aca="false">VLOOKUP($C857&amp;$B857,$A$2030:$G$2565,2,0)</f>
        <v>20.001 </v>
      </c>
      <c r="B857" s="94" t="n">
        <v>355</v>
      </c>
      <c r="C857" s="93" t="s">
        <v>854</v>
      </c>
      <c r="D857" s="93"/>
      <c r="E857" s="113" t="n">
        <v>22</v>
      </c>
      <c r="F857" s="93" t="s">
        <v>708</v>
      </c>
      <c r="G857" s="93" t="s">
        <v>461</v>
      </c>
      <c r="H857" s="95"/>
      <c r="I857" s="95"/>
      <c r="J857" s="95"/>
      <c r="K857" s="95"/>
      <c r="L857" s="95"/>
      <c r="M857" s="95"/>
      <c r="N857" s="95"/>
      <c r="O857" s="95"/>
      <c r="P857" s="95"/>
      <c r="Q857" s="108"/>
      <c r="R857" s="108"/>
      <c r="S857" s="108"/>
      <c r="T857" s="106"/>
      <c r="U857" s="106"/>
      <c r="V857" s="106"/>
      <c r="W857" s="106"/>
      <c r="X857" s="107"/>
      <c r="Y857" s="108"/>
      <c r="Z857" s="108"/>
      <c r="AA857" s="108"/>
      <c r="AB857" s="106"/>
      <c r="AC857" s="106"/>
      <c r="AD857" s="106"/>
      <c r="AE857" s="106"/>
      <c r="AF857" s="107"/>
    </row>
    <row r="858" customFormat="false" ht="8.45" hidden="false" customHeight="true" outlineLevel="0" collapsed="false">
      <c r="A858" s="91" t="str">
        <f aca="false">VLOOKUP($C858&amp;$B858,$A$2030:$G$2565,2,0)</f>
        <v>20.001.000.001 </v>
      </c>
      <c r="B858" s="115" t="n">
        <v>356</v>
      </c>
      <c r="C858" s="97" t="s">
        <v>856</v>
      </c>
      <c r="D858" s="97" t="s">
        <v>1098</v>
      </c>
      <c r="E858" s="98" t="n">
        <v>22</v>
      </c>
      <c r="F858" s="97" t="s">
        <v>708</v>
      </c>
      <c r="G858" s="97" t="s">
        <v>461</v>
      </c>
      <c r="H858" s="99" t="n">
        <v>0.02</v>
      </c>
      <c r="I858" s="118" t="n">
        <v>126.24</v>
      </c>
      <c r="J858" s="100" t="n">
        <v>0</v>
      </c>
      <c r="K858" s="100" t="n">
        <v>0</v>
      </c>
      <c r="L858" s="99" t="n">
        <v>0</v>
      </c>
      <c r="M858" s="99" t="n">
        <v>0</v>
      </c>
      <c r="N858" s="99" t="n">
        <v>0</v>
      </c>
      <c r="O858" s="99" t="n">
        <v>0</v>
      </c>
      <c r="P858" s="102"/>
      <c r="Q858" s="108"/>
      <c r="R858" s="108"/>
      <c r="S858" s="108"/>
      <c r="T858" s="106"/>
      <c r="U858" s="106"/>
      <c r="V858" s="106"/>
      <c r="W858" s="106"/>
      <c r="X858" s="107"/>
      <c r="Y858" s="108"/>
      <c r="Z858" s="108"/>
      <c r="AA858" s="108"/>
      <c r="AB858" s="106"/>
      <c r="AC858" s="106"/>
      <c r="AD858" s="106"/>
      <c r="AE858" s="106"/>
      <c r="AF858" s="107"/>
    </row>
    <row r="859" customFormat="false" ht="8.45" hidden="false" customHeight="true" outlineLevel="0" collapsed="false">
      <c r="A859" s="91" t="str">
        <f aca="false">VLOOKUP($C859&amp;$B859,$A$2030:$G$2565,2,0)</f>
        <v>20.001.000.002 </v>
      </c>
      <c r="B859" s="115" t="n">
        <v>357</v>
      </c>
      <c r="C859" s="97" t="s">
        <v>858</v>
      </c>
      <c r="D859" s="97" t="s">
        <v>1095</v>
      </c>
      <c r="E859" s="98" t="n">
        <v>22</v>
      </c>
      <c r="F859" s="97" t="s">
        <v>708</v>
      </c>
      <c r="G859" s="97" t="s">
        <v>461</v>
      </c>
      <c r="H859" s="99" t="n">
        <v>0.16</v>
      </c>
      <c r="I859" s="100" t="n">
        <v>1</v>
      </c>
      <c r="J859" s="100" t="n">
        <v>0</v>
      </c>
      <c r="K859" s="100" t="n">
        <v>0</v>
      </c>
      <c r="L859" s="99" t="n">
        <v>0</v>
      </c>
      <c r="M859" s="99" t="n">
        <v>0</v>
      </c>
      <c r="N859" s="99" t="n">
        <v>0</v>
      </c>
      <c r="O859" s="99" t="n">
        <v>0</v>
      </c>
      <c r="P859" s="102"/>
      <c r="Q859" s="108"/>
      <c r="R859" s="108"/>
      <c r="S859" s="108"/>
      <c r="T859" s="106"/>
      <c r="U859" s="106"/>
      <c r="V859" s="106"/>
      <c r="W859" s="106"/>
      <c r="X859" s="107"/>
      <c r="Y859" s="108"/>
      <c r="Z859" s="108"/>
      <c r="AA859" s="108"/>
      <c r="AB859" s="106"/>
      <c r="AC859" s="106"/>
      <c r="AD859" s="106"/>
      <c r="AE859" s="106"/>
      <c r="AF859" s="107"/>
    </row>
    <row r="860" customFormat="false" ht="8.45" hidden="false" customHeight="true" outlineLevel="0" collapsed="false">
      <c r="A860" s="91" t="str">
        <f aca="false">VLOOKUP($C860&amp;$B860,$A$2030:$G$2565,2,0)</f>
        <v>20.002 </v>
      </c>
      <c r="B860" s="94" t="n">
        <v>358</v>
      </c>
      <c r="C860" s="93" t="s">
        <v>860</v>
      </c>
      <c r="D860" s="93"/>
      <c r="E860" s="113" t="n">
        <v>22</v>
      </c>
      <c r="F860" s="93" t="s">
        <v>708</v>
      </c>
      <c r="G860" s="93" t="s">
        <v>461</v>
      </c>
      <c r="H860" s="95"/>
      <c r="I860" s="95"/>
      <c r="J860" s="95"/>
      <c r="K860" s="95"/>
      <c r="L860" s="95"/>
      <c r="M860" s="95"/>
      <c r="N860" s="95"/>
      <c r="O860" s="95"/>
      <c r="P860" s="95"/>
      <c r="Q860" s="108"/>
      <c r="R860" s="108"/>
      <c r="S860" s="108"/>
      <c r="T860" s="106"/>
      <c r="U860" s="106"/>
      <c r="V860" s="106"/>
      <c r="W860" s="106"/>
      <c r="X860" s="107"/>
      <c r="Y860" s="108"/>
      <c r="Z860" s="108"/>
      <c r="AA860" s="108"/>
      <c r="AB860" s="106"/>
      <c r="AC860" s="106"/>
      <c r="AD860" s="106"/>
      <c r="AE860" s="106"/>
      <c r="AF860" s="107"/>
    </row>
    <row r="861" customFormat="false" ht="8.45" hidden="false" customHeight="true" outlineLevel="0" collapsed="false">
      <c r="A861" s="91" t="str">
        <f aca="false">VLOOKUP($C861&amp;$B861,$A$2030:$G$2565,2,0)</f>
        <v>20.002.000.001 </v>
      </c>
      <c r="B861" s="115" t="n">
        <v>359</v>
      </c>
      <c r="C861" s="97" t="s">
        <v>862</v>
      </c>
      <c r="D861" s="97" t="s">
        <v>1098</v>
      </c>
      <c r="E861" s="98" t="n">
        <v>22</v>
      </c>
      <c r="F861" s="97" t="s">
        <v>708</v>
      </c>
      <c r="G861" s="97" t="s">
        <v>461</v>
      </c>
      <c r="H861" s="99" t="n">
        <v>0.14</v>
      </c>
      <c r="I861" s="119" t="n">
        <v>1756.68</v>
      </c>
      <c r="J861" s="100" t="n">
        <v>0</v>
      </c>
      <c r="K861" s="100" t="n">
        <v>0</v>
      </c>
      <c r="L861" s="99" t="n">
        <v>0</v>
      </c>
      <c r="M861" s="99" t="n">
        <v>0</v>
      </c>
      <c r="N861" s="99" t="n">
        <v>0</v>
      </c>
      <c r="O861" s="99" t="n">
        <v>0</v>
      </c>
      <c r="P861" s="102"/>
      <c r="Q861" s="108"/>
      <c r="R861" s="108"/>
      <c r="S861" s="108"/>
      <c r="T861" s="106"/>
      <c r="U861" s="106"/>
      <c r="V861" s="106"/>
      <c r="W861" s="106"/>
      <c r="X861" s="107"/>
      <c r="Y861" s="108"/>
      <c r="Z861" s="108"/>
      <c r="AA861" s="108"/>
      <c r="AB861" s="106"/>
      <c r="AC861" s="106"/>
      <c r="AD861" s="106"/>
      <c r="AE861" s="106"/>
      <c r="AF861" s="107"/>
    </row>
    <row r="862" customFormat="false" ht="8.45" hidden="false" customHeight="true" outlineLevel="0" collapsed="false">
      <c r="A862" s="91" t="str">
        <f aca="false">VLOOKUP($C862&amp;$B862,$A$2030:$G$2565,2,0)</f>
        <v>20.002.000.002 </v>
      </c>
      <c r="B862" s="115" t="n">
        <v>360</v>
      </c>
      <c r="C862" s="97" t="s">
        <v>864</v>
      </c>
      <c r="D862" s="97" t="s">
        <v>1095</v>
      </c>
      <c r="E862" s="98" t="n">
        <v>22</v>
      </c>
      <c r="F862" s="97" t="s">
        <v>708</v>
      </c>
      <c r="G862" s="97" t="s">
        <v>461</v>
      </c>
      <c r="H862" s="99" t="n">
        <v>0.08</v>
      </c>
      <c r="I862" s="100" t="n">
        <v>1</v>
      </c>
      <c r="J862" s="100" t="n">
        <v>0</v>
      </c>
      <c r="K862" s="100" t="n">
        <v>0</v>
      </c>
      <c r="L862" s="99" t="n">
        <v>0</v>
      </c>
      <c r="M862" s="99" t="n">
        <v>0</v>
      </c>
      <c r="N862" s="99" t="n">
        <v>0</v>
      </c>
      <c r="O862" s="99" t="n">
        <v>0</v>
      </c>
      <c r="P862" s="102"/>
      <c r="Q862" s="108"/>
      <c r="R862" s="108"/>
      <c r="S862" s="108"/>
      <c r="T862" s="106"/>
      <c r="U862" s="106"/>
      <c r="V862" s="106"/>
      <c r="W862" s="106"/>
      <c r="X862" s="107"/>
      <c r="Y862" s="108"/>
      <c r="Z862" s="108"/>
      <c r="AA862" s="108"/>
      <c r="AB862" s="106"/>
      <c r="AC862" s="106"/>
      <c r="AD862" s="106"/>
      <c r="AE862" s="106"/>
      <c r="AF862" s="107"/>
    </row>
    <row r="863" customFormat="false" ht="8.45" hidden="false" customHeight="true" outlineLevel="0" collapsed="false">
      <c r="A863" s="91" t="str">
        <f aca="false">VLOOKUP($C863&amp;$B863,$A$2030:$G$2565,2,0)</f>
        <v>20.003 </v>
      </c>
      <c r="B863" s="94" t="n">
        <v>361</v>
      </c>
      <c r="C863" s="93" t="s">
        <v>866</v>
      </c>
      <c r="D863" s="93"/>
      <c r="E863" s="113" t="n">
        <v>99</v>
      </c>
      <c r="F863" s="93" t="s">
        <v>501</v>
      </c>
      <c r="G863" s="93" t="s">
        <v>461</v>
      </c>
      <c r="H863" s="95"/>
      <c r="I863" s="95"/>
      <c r="J863" s="95"/>
      <c r="K863" s="95"/>
      <c r="L863" s="95"/>
      <c r="M863" s="95"/>
      <c r="N863" s="95"/>
      <c r="O863" s="95"/>
      <c r="P863" s="95"/>
      <c r="Q863" s="108"/>
      <c r="R863" s="108"/>
      <c r="S863" s="108"/>
      <c r="T863" s="106"/>
      <c r="U863" s="106"/>
      <c r="V863" s="106"/>
      <c r="W863" s="106"/>
      <c r="X863" s="107"/>
      <c r="Y863" s="108"/>
      <c r="Z863" s="108"/>
      <c r="AA863" s="108"/>
      <c r="AB863" s="106"/>
      <c r="AC863" s="106"/>
      <c r="AD863" s="106"/>
      <c r="AE863" s="106"/>
      <c r="AF863" s="107"/>
    </row>
    <row r="864" customFormat="false" ht="8.45" hidden="false" customHeight="true" outlineLevel="0" collapsed="false">
      <c r="A864" s="91" t="str">
        <f aca="false">VLOOKUP($C864&amp;$B864,$A$2030:$G$2565,2,0)</f>
        <v>20.003.000.001 </v>
      </c>
      <c r="B864" s="115" t="n">
        <v>362</v>
      </c>
      <c r="C864" s="97" t="s">
        <v>868</v>
      </c>
      <c r="D864" s="97" t="s">
        <v>1096</v>
      </c>
      <c r="E864" s="98" t="n">
        <v>13</v>
      </c>
      <c r="F864" s="97" t="s">
        <v>537</v>
      </c>
      <c r="G864" s="97" t="s">
        <v>461</v>
      </c>
      <c r="H864" s="99" t="n">
        <v>0</v>
      </c>
      <c r="I864" s="117" t="n">
        <v>22</v>
      </c>
      <c r="J864" s="100" t="n">
        <v>0</v>
      </c>
      <c r="K864" s="100" t="n">
        <v>0</v>
      </c>
      <c r="L864" s="99" t="n">
        <v>0</v>
      </c>
      <c r="M864" s="99" t="n">
        <v>0</v>
      </c>
      <c r="N864" s="99" t="n">
        <v>0</v>
      </c>
      <c r="O864" s="99" t="n">
        <v>0</v>
      </c>
      <c r="P864" s="102"/>
      <c r="Q864" s="108"/>
      <c r="R864" s="108"/>
      <c r="S864" s="108"/>
      <c r="T864" s="106"/>
      <c r="U864" s="106"/>
      <c r="V864" s="106"/>
      <c r="W864" s="106"/>
      <c r="X864" s="107"/>
      <c r="Y864" s="108"/>
      <c r="Z864" s="108"/>
      <c r="AA864" s="108"/>
      <c r="AB864" s="106"/>
      <c r="AC864" s="106"/>
      <c r="AD864" s="106"/>
      <c r="AE864" s="106"/>
      <c r="AF864" s="107"/>
    </row>
    <row r="865" customFormat="false" ht="8.45" hidden="false" customHeight="true" outlineLevel="0" collapsed="false">
      <c r="A865" s="91" t="str">
        <f aca="false">VLOOKUP($C865&amp;$B865,$A$2030:$G$2565,2,0)</f>
        <v>20.003.000.002 </v>
      </c>
      <c r="B865" s="115" t="n">
        <v>363</v>
      </c>
      <c r="C865" s="97" t="s">
        <v>870</v>
      </c>
      <c r="D865" s="97" t="s">
        <v>1096</v>
      </c>
      <c r="E865" s="98" t="n">
        <v>13</v>
      </c>
      <c r="F865" s="97" t="s">
        <v>537</v>
      </c>
      <c r="G865" s="97" t="s">
        <v>461</v>
      </c>
      <c r="H865" s="99" t="n">
        <v>0.06</v>
      </c>
      <c r="I865" s="100" t="n">
        <v>1</v>
      </c>
      <c r="J865" s="100" t="n">
        <v>0</v>
      </c>
      <c r="K865" s="100" t="n">
        <v>0</v>
      </c>
      <c r="L865" s="99" t="n">
        <v>0</v>
      </c>
      <c r="M865" s="99" t="n">
        <v>0</v>
      </c>
      <c r="N865" s="99" t="n">
        <v>0</v>
      </c>
      <c r="O865" s="99" t="n">
        <v>0</v>
      </c>
      <c r="P865" s="102"/>
      <c r="Q865" s="108"/>
      <c r="R865" s="108"/>
      <c r="S865" s="108"/>
      <c r="T865" s="106"/>
      <c r="U865" s="106"/>
      <c r="V865" s="106"/>
      <c r="W865" s="106"/>
      <c r="X865" s="107"/>
      <c r="Y865" s="108"/>
      <c r="Z865" s="108"/>
      <c r="AA865" s="108"/>
      <c r="AB865" s="106"/>
      <c r="AC865" s="106"/>
      <c r="AD865" s="106"/>
      <c r="AE865" s="106"/>
      <c r="AF865" s="107"/>
    </row>
    <row r="866" customFormat="false" ht="8.45" hidden="false" customHeight="true" outlineLevel="0" collapsed="false">
      <c r="A866" s="91" t="str">
        <f aca="false">VLOOKUP($C866&amp;$B866,$A$2030:$G$2565,2,0)</f>
        <v>20.003.000.003 </v>
      </c>
      <c r="B866" s="115" t="n">
        <v>364</v>
      </c>
      <c r="C866" s="97" t="s">
        <v>872</v>
      </c>
      <c r="D866" s="97" t="s">
        <v>1095</v>
      </c>
      <c r="E866" s="98" t="n">
        <v>13</v>
      </c>
      <c r="F866" s="97" t="s">
        <v>537</v>
      </c>
      <c r="G866" s="97" t="s">
        <v>461</v>
      </c>
      <c r="H866" s="99" t="n">
        <v>0.52</v>
      </c>
      <c r="I866" s="100" t="n">
        <v>1</v>
      </c>
      <c r="J866" s="100" t="n">
        <v>0</v>
      </c>
      <c r="K866" s="100" t="n">
        <v>0</v>
      </c>
      <c r="L866" s="99" t="n">
        <v>0</v>
      </c>
      <c r="M866" s="99" t="n">
        <v>0</v>
      </c>
      <c r="N866" s="99" t="n">
        <v>0</v>
      </c>
      <c r="O866" s="99" t="n">
        <v>0</v>
      </c>
      <c r="P866" s="102"/>
      <c r="Q866" s="108"/>
      <c r="R866" s="108"/>
      <c r="S866" s="108"/>
      <c r="T866" s="106"/>
      <c r="U866" s="106"/>
      <c r="V866" s="106"/>
      <c r="W866" s="106"/>
      <c r="X866" s="107"/>
      <c r="Y866" s="108"/>
      <c r="Z866" s="108"/>
      <c r="AA866" s="108"/>
      <c r="AB866" s="106"/>
      <c r="AC866" s="106"/>
      <c r="AD866" s="106"/>
      <c r="AE866" s="106"/>
      <c r="AF866" s="107"/>
    </row>
    <row r="867" customFormat="false" ht="8.45" hidden="false" customHeight="true" outlineLevel="0" collapsed="false">
      <c r="A867" s="91" t="str">
        <f aca="false">VLOOKUP($C867&amp;$B867,$A$2030:$G$2565,2,0)</f>
        <v>20.003.000.004 </v>
      </c>
      <c r="B867" s="115" t="n">
        <v>365</v>
      </c>
      <c r="C867" s="97" t="s">
        <v>874</v>
      </c>
      <c r="D867" s="97" t="s">
        <v>1096</v>
      </c>
      <c r="E867" s="98" t="n">
        <v>13</v>
      </c>
      <c r="F867" s="97" t="s">
        <v>537</v>
      </c>
      <c r="G867" s="97" t="s">
        <v>461</v>
      </c>
      <c r="H867" s="99" t="n">
        <v>0</v>
      </c>
      <c r="I867" s="100" t="n">
        <v>1</v>
      </c>
      <c r="J867" s="100" t="n">
        <v>0</v>
      </c>
      <c r="K867" s="100" t="n">
        <v>0</v>
      </c>
      <c r="L867" s="99" t="n">
        <v>0</v>
      </c>
      <c r="M867" s="99" t="n">
        <v>0</v>
      </c>
      <c r="N867" s="99" t="n">
        <v>0</v>
      </c>
      <c r="O867" s="99" t="n">
        <v>0</v>
      </c>
      <c r="P867" s="102"/>
      <c r="Q867" s="108"/>
      <c r="R867" s="108"/>
      <c r="S867" s="108"/>
      <c r="T867" s="106"/>
      <c r="U867" s="106"/>
      <c r="V867" s="106"/>
      <c r="W867" s="106"/>
      <c r="X867" s="107"/>
      <c r="Y867" s="108"/>
      <c r="Z867" s="108"/>
      <c r="AA867" s="108"/>
      <c r="AB867" s="106"/>
      <c r="AC867" s="106"/>
      <c r="AD867" s="106"/>
      <c r="AE867" s="106"/>
      <c r="AF867" s="107"/>
    </row>
    <row r="868" customFormat="false" ht="8.45" hidden="false" customHeight="true" outlineLevel="0" collapsed="false">
      <c r="A868" s="91" t="str">
        <f aca="false">VLOOKUP($C868&amp;$B868,$A$2030:$G$2565,2,0)</f>
        <v>20.003.000.005 </v>
      </c>
      <c r="B868" s="115" t="n">
        <v>366</v>
      </c>
      <c r="C868" s="97" t="s">
        <v>876</v>
      </c>
      <c r="D868" s="97" t="s">
        <v>1096</v>
      </c>
      <c r="E868" s="98" t="n">
        <v>12</v>
      </c>
      <c r="F868" s="97" t="s">
        <v>501</v>
      </c>
      <c r="G868" s="97" t="s">
        <v>231</v>
      </c>
      <c r="H868" s="99" t="n">
        <v>0.09</v>
      </c>
      <c r="I868" s="100" t="n">
        <v>5</v>
      </c>
      <c r="J868" s="100" t="n">
        <v>0</v>
      </c>
      <c r="K868" s="100" t="n">
        <v>0</v>
      </c>
      <c r="L868" s="99" t="n">
        <v>0</v>
      </c>
      <c r="M868" s="99" t="n">
        <v>0</v>
      </c>
      <c r="N868" s="99" t="n">
        <v>0</v>
      </c>
      <c r="O868" s="99" t="n">
        <v>0</v>
      </c>
      <c r="P868" s="102"/>
      <c r="Q868" s="108"/>
      <c r="R868" s="108"/>
      <c r="S868" s="108"/>
      <c r="T868" s="106"/>
      <c r="U868" s="106"/>
      <c r="V868" s="106"/>
      <c r="W868" s="106"/>
      <c r="X868" s="107"/>
      <c r="Y868" s="108"/>
      <c r="Z868" s="108"/>
      <c r="AA868" s="108"/>
      <c r="AB868" s="106"/>
      <c r="AC868" s="106"/>
      <c r="AD868" s="106"/>
      <c r="AE868" s="106"/>
      <c r="AF868" s="107"/>
    </row>
    <row r="869" customFormat="false" ht="8.45" hidden="false" customHeight="true" outlineLevel="0" collapsed="false">
      <c r="A869" s="91" t="str">
        <f aca="false">VLOOKUP($C869&amp;$B869,$A$2030:$G$2565,2,0)</f>
        <v>20.003.000.006 </v>
      </c>
      <c r="B869" s="115" t="n">
        <v>367</v>
      </c>
      <c r="C869" s="97" t="s">
        <v>878</v>
      </c>
      <c r="D869" s="97" t="s">
        <v>1095</v>
      </c>
      <c r="E869" s="98" t="n">
        <v>17</v>
      </c>
      <c r="F869" s="97" t="s">
        <v>708</v>
      </c>
      <c r="G869" s="97" t="s">
        <v>761</v>
      </c>
      <c r="H869" s="99" t="n">
        <v>0.01</v>
      </c>
      <c r="I869" s="100" t="n">
        <v>1</v>
      </c>
      <c r="J869" s="100" t="n">
        <v>0</v>
      </c>
      <c r="K869" s="100" t="n">
        <v>0</v>
      </c>
      <c r="L869" s="99" t="n">
        <v>0</v>
      </c>
      <c r="M869" s="99" t="n">
        <v>0</v>
      </c>
      <c r="N869" s="99" t="n">
        <v>0</v>
      </c>
      <c r="O869" s="99" t="n">
        <v>0</v>
      </c>
      <c r="P869" s="102"/>
      <c r="Q869" s="108"/>
      <c r="R869" s="108"/>
      <c r="S869" s="108"/>
      <c r="T869" s="106"/>
      <c r="U869" s="106"/>
      <c r="V869" s="106"/>
      <c r="W869" s="106"/>
      <c r="X869" s="107"/>
      <c r="Y869" s="108"/>
      <c r="Z869" s="108"/>
      <c r="AA869" s="108"/>
      <c r="AB869" s="106"/>
      <c r="AC869" s="106"/>
      <c r="AD869" s="106"/>
      <c r="AE869" s="106"/>
      <c r="AF869" s="107"/>
    </row>
    <row r="870" customFormat="false" ht="8.45" hidden="false" customHeight="true" outlineLevel="0" collapsed="false">
      <c r="A870" s="91" t="str">
        <f aca="false">VLOOKUP($C870&amp;$B870,$A$2030:$G$2565,2,0)</f>
        <v>20.003.000.007 </v>
      </c>
      <c r="B870" s="115" t="n">
        <v>368</v>
      </c>
      <c r="C870" s="97" t="s">
        <v>880</v>
      </c>
      <c r="D870" s="97" t="s">
        <v>1095</v>
      </c>
      <c r="E870" s="98" t="n">
        <v>17</v>
      </c>
      <c r="F870" s="97" t="s">
        <v>708</v>
      </c>
      <c r="G870" s="97" t="s">
        <v>761</v>
      </c>
      <c r="H870" s="99" t="n">
        <v>0.3</v>
      </c>
      <c r="I870" s="100" t="n">
        <v>1</v>
      </c>
      <c r="J870" s="100" t="n">
        <v>0</v>
      </c>
      <c r="K870" s="100" t="n">
        <v>0</v>
      </c>
      <c r="L870" s="99" t="n">
        <v>0</v>
      </c>
      <c r="M870" s="99" t="n">
        <v>0</v>
      </c>
      <c r="N870" s="99" t="n">
        <v>0</v>
      </c>
      <c r="O870" s="99" t="n">
        <v>0</v>
      </c>
      <c r="P870" s="102"/>
      <c r="Q870" s="108"/>
      <c r="R870" s="108"/>
      <c r="S870" s="108"/>
      <c r="T870" s="106"/>
      <c r="U870" s="106"/>
      <c r="V870" s="106"/>
      <c r="W870" s="106"/>
      <c r="X870" s="107"/>
      <c r="Y870" s="108"/>
      <c r="Z870" s="108"/>
      <c r="AA870" s="108"/>
      <c r="AB870" s="106"/>
      <c r="AC870" s="106"/>
      <c r="AD870" s="106"/>
      <c r="AE870" s="106"/>
      <c r="AF870" s="107"/>
    </row>
    <row r="871" customFormat="false" ht="8.45" hidden="false" customHeight="true" outlineLevel="0" collapsed="false">
      <c r="A871" s="91" t="str">
        <f aca="false">VLOOKUP($C871&amp;$B871,$A$2030:$G$2565,2,0)</f>
        <v>20.003.000.008 </v>
      </c>
      <c r="B871" s="115" t="n">
        <v>369</v>
      </c>
      <c r="C871" s="97" t="s">
        <v>882</v>
      </c>
      <c r="D871" s="97" t="s">
        <v>1096</v>
      </c>
      <c r="E871" s="98" t="n">
        <v>17</v>
      </c>
      <c r="F871" s="97" t="s">
        <v>708</v>
      </c>
      <c r="G871" s="97" t="s">
        <v>761</v>
      </c>
      <c r="H871" s="99" t="n">
        <v>0.06</v>
      </c>
      <c r="I871" s="100" t="n">
        <v>3</v>
      </c>
      <c r="J871" s="100" t="n">
        <v>0</v>
      </c>
      <c r="K871" s="100" t="n">
        <v>0</v>
      </c>
      <c r="L871" s="99" t="n">
        <v>0</v>
      </c>
      <c r="M871" s="99" t="n">
        <v>0</v>
      </c>
      <c r="N871" s="99" t="n">
        <v>0</v>
      </c>
      <c r="O871" s="99" t="n">
        <v>0</v>
      </c>
      <c r="P871" s="102"/>
      <c r="Q871" s="108"/>
      <c r="R871" s="108"/>
      <c r="S871" s="108"/>
      <c r="T871" s="106"/>
      <c r="U871" s="106"/>
      <c r="V871" s="106"/>
      <c r="W871" s="106"/>
      <c r="X871" s="107"/>
      <c r="Y871" s="108"/>
      <c r="Z871" s="108"/>
      <c r="AA871" s="108"/>
      <c r="AB871" s="106"/>
      <c r="AC871" s="106"/>
      <c r="AD871" s="106"/>
      <c r="AE871" s="106"/>
      <c r="AF871" s="107"/>
    </row>
    <row r="872" customFormat="false" ht="8.45" hidden="false" customHeight="true" outlineLevel="0" collapsed="false">
      <c r="A872" s="91" t="str">
        <f aca="false">VLOOKUP($C872&amp;$B872,$A$2030:$G$2565,2,0)</f>
        <v>20.003.000.009 </v>
      </c>
      <c r="B872" s="115" t="n">
        <v>370</v>
      </c>
      <c r="C872" s="97" t="s">
        <v>884</v>
      </c>
      <c r="D872" s="97" t="s">
        <v>1098</v>
      </c>
      <c r="E872" s="98" t="n">
        <v>17</v>
      </c>
      <c r="F872" s="97" t="s">
        <v>708</v>
      </c>
      <c r="G872" s="97" t="s">
        <v>761</v>
      </c>
      <c r="H872" s="99" t="n">
        <v>0.02</v>
      </c>
      <c r="I872" s="117" t="n">
        <v>11.75</v>
      </c>
      <c r="J872" s="100" t="n">
        <v>0</v>
      </c>
      <c r="K872" s="100" t="n">
        <v>0</v>
      </c>
      <c r="L872" s="99" t="n">
        <v>0</v>
      </c>
      <c r="M872" s="99" t="n">
        <v>0</v>
      </c>
      <c r="N872" s="99" t="n">
        <v>0</v>
      </c>
      <c r="O872" s="99" t="n">
        <v>0</v>
      </c>
      <c r="P872" s="102"/>
      <c r="Q872" s="108"/>
      <c r="R872" s="108"/>
      <c r="S872" s="108"/>
      <c r="T872" s="106"/>
      <c r="U872" s="106"/>
      <c r="V872" s="106"/>
      <c r="W872" s="106"/>
      <c r="X872" s="107"/>
      <c r="Y872" s="108"/>
      <c r="Z872" s="108"/>
      <c r="AA872" s="108"/>
      <c r="AB872" s="106"/>
      <c r="AC872" s="106"/>
      <c r="AD872" s="106"/>
      <c r="AE872" s="106"/>
      <c r="AF872" s="107"/>
    </row>
    <row r="873" customFormat="false" ht="8.45" hidden="false" customHeight="true" outlineLevel="0" collapsed="false">
      <c r="A873" s="91" t="str">
        <f aca="false">VLOOKUP($C873&amp;$B873,$A$2030:$G$2565,2,0)</f>
        <v>20.003.000.010 </v>
      </c>
      <c r="B873" s="115" t="n">
        <v>371</v>
      </c>
      <c r="C873" s="97" t="s">
        <v>886</v>
      </c>
      <c r="D873" s="97" t="s">
        <v>1101</v>
      </c>
      <c r="E873" s="98" t="n">
        <v>23</v>
      </c>
      <c r="F873" s="97" t="s">
        <v>402</v>
      </c>
      <c r="G873" s="97" t="s">
        <v>397</v>
      </c>
      <c r="H873" s="99" t="n">
        <v>0</v>
      </c>
      <c r="I873" s="100" t="n">
        <v>7</v>
      </c>
      <c r="J873" s="100" t="n">
        <v>0</v>
      </c>
      <c r="K873" s="100" t="n">
        <v>0</v>
      </c>
      <c r="L873" s="99" t="n">
        <v>0</v>
      </c>
      <c r="M873" s="99" t="n">
        <v>0</v>
      </c>
      <c r="N873" s="99" t="n">
        <v>0</v>
      </c>
      <c r="O873" s="99" t="n">
        <v>0</v>
      </c>
      <c r="P873" s="102"/>
      <c r="Q873" s="108"/>
      <c r="R873" s="108"/>
      <c r="S873" s="108"/>
      <c r="T873" s="106"/>
      <c r="U873" s="106"/>
      <c r="V873" s="106"/>
      <c r="W873" s="106"/>
      <c r="X873" s="107"/>
      <c r="Y873" s="108"/>
      <c r="Z873" s="108"/>
      <c r="AA873" s="108"/>
      <c r="AB873" s="106"/>
      <c r="AC873" s="106"/>
      <c r="AD873" s="106"/>
      <c r="AE873" s="106"/>
      <c r="AF873" s="107"/>
    </row>
    <row r="874" customFormat="false" ht="8.45" hidden="false" customHeight="true" outlineLevel="0" collapsed="false">
      <c r="A874" s="91" t="str">
        <f aca="false">VLOOKUP($C874&amp;$B874,$A$2030:$G$2565,2,0)</f>
        <v>20.003.000.011 </v>
      </c>
      <c r="B874" s="115" t="n">
        <v>372</v>
      </c>
      <c r="C874" s="97" t="s">
        <v>888</v>
      </c>
      <c r="D874" s="97" t="s">
        <v>1101</v>
      </c>
      <c r="E874" s="98" t="n">
        <v>23</v>
      </c>
      <c r="F874" s="97" t="s">
        <v>402</v>
      </c>
      <c r="G874" s="97" t="s">
        <v>397</v>
      </c>
      <c r="H874" s="99" t="n">
        <v>0</v>
      </c>
      <c r="I874" s="100" t="n">
        <v>4.35</v>
      </c>
      <c r="J874" s="100" t="n">
        <v>0</v>
      </c>
      <c r="K874" s="100" t="n">
        <v>0</v>
      </c>
      <c r="L874" s="99" t="n">
        <v>0</v>
      </c>
      <c r="M874" s="99" t="n">
        <v>0</v>
      </c>
      <c r="N874" s="99" t="n">
        <v>0</v>
      </c>
      <c r="O874" s="99" t="n">
        <v>0</v>
      </c>
      <c r="P874" s="102"/>
      <c r="Q874" s="108"/>
      <c r="R874" s="108"/>
      <c r="S874" s="108"/>
      <c r="T874" s="106"/>
      <c r="U874" s="106"/>
      <c r="V874" s="106"/>
      <c r="W874" s="106"/>
      <c r="X874" s="107"/>
      <c r="Y874" s="108"/>
      <c r="Z874" s="108"/>
      <c r="AA874" s="108"/>
      <c r="AB874" s="106"/>
      <c r="AC874" s="106"/>
      <c r="AD874" s="106"/>
      <c r="AE874" s="106"/>
      <c r="AF874" s="107"/>
    </row>
    <row r="875" customFormat="false" ht="8.45" hidden="false" customHeight="true" outlineLevel="0" collapsed="false">
      <c r="A875" s="91" t="str">
        <f aca="false">VLOOKUP($C875&amp;$B875,$A$2030:$G$2565,2,0)</f>
        <v>20.003.000.012 </v>
      </c>
      <c r="B875" s="115" t="n">
        <v>373</v>
      </c>
      <c r="C875" s="97" t="s">
        <v>890</v>
      </c>
      <c r="D875" s="97" t="s">
        <v>1098</v>
      </c>
      <c r="E875" s="98" t="n">
        <v>17</v>
      </c>
      <c r="F875" s="97" t="s">
        <v>708</v>
      </c>
      <c r="G875" s="97" t="s">
        <v>761</v>
      </c>
      <c r="H875" s="99" t="n">
        <v>0.24</v>
      </c>
      <c r="I875" s="118" t="n">
        <v>841.6</v>
      </c>
      <c r="J875" s="100" t="n">
        <v>0</v>
      </c>
      <c r="K875" s="100" t="n">
        <v>0</v>
      </c>
      <c r="L875" s="99" t="n">
        <v>0</v>
      </c>
      <c r="M875" s="99" t="n">
        <v>0</v>
      </c>
      <c r="N875" s="99" t="n">
        <v>0</v>
      </c>
      <c r="O875" s="99" t="n">
        <v>0</v>
      </c>
      <c r="P875" s="102"/>
      <c r="Q875" s="108"/>
      <c r="R875" s="108"/>
      <c r="S875" s="108"/>
      <c r="T875" s="106"/>
      <c r="U875" s="106"/>
      <c r="V875" s="106"/>
      <c r="W875" s="106"/>
      <c r="X875" s="107"/>
      <c r="Y875" s="108"/>
      <c r="Z875" s="108"/>
      <c r="AA875" s="108"/>
      <c r="AB875" s="106"/>
      <c r="AC875" s="106"/>
      <c r="AD875" s="106"/>
      <c r="AE875" s="106"/>
      <c r="AF875" s="107"/>
    </row>
    <row r="876" customFormat="false" ht="8.45" hidden="false" customHeight="true" outlineLevel="0" collapsed="false">
      <c r="A876" s="91" t="str">
        <f aca="false">VLOOKUP($C876&amp;$B876,$A$2030:$G$2565,2,0)</f>
        <v>20.003.000.013 </v>
      </c>
      <c r="B876" s="115" t="n">
        <v>374</v>
      </c>
      <c r="C876" s="97" t="s">
        <v>892</v>
      </c>
      <c r="D876" s="97" t="s">
        <v>1099</v>
      </c>
      <c r="E876" s="98" t="n">
        <v>17</v>
      </c>
      <c r="F876" s="97" t="s">
        <v>708</v>
      </c>
      <c r="G876" s="97" t="s">
        <v>761</v>
      </c>
      <c r="H876" s="99" t="n">
        <v>0.16</v>
      </c>
      <c r="I876" s="118" t="n">
        <v>310</v>
      </c>
      <c r="J876" s="100" t="n">
        <v>0</v>
      </c>
      <c r="K876" s="100" t="n">
        <v>0</v>
      </c>
      <c r="L876" s="99" t="n">
        <v>0</v>
      </c>
      <c r="M876" s="99" t="n">
        <v>0</v>
      </c>
      <c r="N876" s="99" t="n">
        <v>0</v>
      </c>
      <c r="O876" s="99" t="n">
        <v>0</v>
      </c>
      <c r="P876" s="102"/>
      <c r="Q876" s="108"/>
      <c r="R876" s="108"/>
      <c r="S876" s="108"/>
      <c r="T876" s="106"/>
      <c r="U876" s="106"/>
      <c r="V876" s="106"/>
      <c r="W876" s="106"/>
      <c r="X876" s="107"/>
      <c r="Y876" s="108"/>
      <c r="Z876" s="108"/>
      <c r="AA876" s="108"/>
      <c r="AB876" s="106"/>
      <c r="AC876" s="106"/>
      <c r="AD876" s="106"/>
      <c r="AE876" s="106"/>
      <c r="AF876" s="107"/>
    </row>
    <row r="877" customFormat="false" ht="8.45" hidden="false" customHeight="true" outlineLevel="0" collapsed="false">
      <c r="A877" s="91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108"/>
      <c r="R877" s="108"/>
      <c r="S877" s="108"/>
      <c r="T877" s="106"/>
      <c r="U877" s="106"/>
      <c r="V877" s="106"/>
      <c r="W877" s="106"/>
      <c r="X877" s="107"/>
      <c r="Y877" s="108"/>
      <c r="Z877" s="108"/>
      <c r="AA877" s="108"/>
      <c r="AB877" s="106"/>
      <c r="AC877" s="106"/>
      <c r="AD877" s="106"/>
      <c r="AE877" s="106"/>
      <c r="AF877" s="107"/>
    </row>
    <row r="878" customFormat="false" ht="8.45" hidden="false" customHeight="true" outlineLevel="0" collapsed="false">
      <c r="A878" s="91" t="str">
        <f aca="false">VLOOKUP($C878&amp;$B878,$A$2030:$G$2565,2,0)</f>
        <v>01 </v>
      </c>
      <c r="B878" s="92" t="n">
        <v>1</v>
      </c>
      <c r="C878" s="93" t="s">
        <v>897</v>
      </c>
      <c r="D878" s="93"/>
      <c r="E878" s="94" t="n">
        <v>447</v>
      </c>
      <c r="F878" s="93" t="s">
        <v>73</v>
      </c>
      <c r="G878" s="93" t="s">
        <v>461</v>
      </c>
      <c r="H878" s="95"/>
      <c r="I878" s="95"/>
      <c r="J878" s="95"/>
      <c r="K878" s="95"/>
      <c r="L878" s="95"/>
      <c r="M878" s="95"/>
      <c r="N878" s="95"/>
      <c r="O878" s="95"/>
      <c r="P878" s="95"/>
      <c r="Q878" s="108"/>
      <c r="R878" s="108"/>
      <c r="S878" s="108"/>
      <c r="T878" s="106"/>
      <c r="U878" s="106"/>
      <c r="V878" s="106"/>
      <c r="W878" s="106"/>
      <c r="X878" s="107"/>
      <c r="Y878" s="108"/>
      <c r="Z878" s="108"/>
      <c r="AA878" s="108"/>
      <c r="AB878" s="106"/>
      <c r="AC878" s="106"/>
      <c r="AD878" s="106"/>
      <c r="AE878" s="106"/>
      <c r="AF878" s="107"/>
    </row>
    <row r="879" customFormat="false" ht="8.45" hidden="false" customHeight="true" outlineLevel="0" collapsed="false">
      <c r="A879" s="91" t="str">
        <f aca="false">VLOOKUP($C879&amp;$B879,$A$2030:$G$2565,2,0)</f>
        <v>01.000.000.001 </v>
      </c>
      <c r="B879" s="96" t="n">
        <v>2</v>
      </c>
      <c r="C879" s="97" t="s">
        <v>898</v>
      </c>
      <c r="D879" s="97" t="s">
        <v>1095</v>
      </c>
      <c r="E879" s="115" t="n">
        <v>447</v>
      </c>
      <c r="F879" s="97" t="s">
        <v>73</v>
      </c>
      <c r="G879" s="97" t="s">
        <v>461</v>
      </c>
      <c r="H879" s="99" t="n">
        <v>0.01</v>
      </c>
      <c r="I879" s="100" t="n">
        <v>1</v>
      </c>
      <c r="J879" s="100" t="n">
        <v>0.094</v>
      </c>
      <c r="K879" s="100" t="n">
        <v>0</v>
      </c>
      <c r="L879" s="99" t="n">
        <v>9.4</v>
      </c>
      <c r="M879" s="99" t="n">
        <v>0</v>
      </c>
      <c r="N879" s="99" t="n">
        <v>0</v>
      </c>
      <c r="O879" s="99" t="n">
        <v>0</v>
      </c>
      <c r="P879" s="102" t="s">
        <v>1132</v>
      </c>
      <c r="Q879" s="108"/>
      <c r="R879" s="108"/>
      <c r="S879" s="108"/>
      <c r="T879" s="106"/>
      <c r="U879" s="106"/>
      <c r="V879" s="106"/>
      <c r="W879" s="106"/>
      <c r="X879" s="107"/>
      <c r="Y879" s="108"/>
      <c r="Z879" s="108"/>
      <c r="AA879" s="108"/>
      <c r="AB879" s="106"/>
      <c r="AC879" s="106"/>
      <c r="AD879" s="106"/>
      <c r="AE879" s="106"/>
      <c r="AF879" s="107"/>
    </row>
    <row r="880" customFormat="false" ht="8.45" hidden="false" customHeight="true" outlineLevel="0" collapsed="false">
      <c r="A880" s="91" t="str">
        <f aca="false">VLOOKUP($C880&amp;$B880,$A$2030:$G$2565,2,0)</f>
        <v>01.000.000.002 </v>
      </c>
      <c r="B880" s="96" t="n">
        <v>3</v>
      </c>
      <c r="C880" s="97" t="s">
        <v>899</v>
      </c>
      <c r="D880" s="97" t="s">
        <v>1095</v>
      </c>
      <c r="E880" s="98" t="n">
        <v>22</v>
      </c>
      <c r="F880" s="97" t="s">
        <v>708</v>
      </c>
      <c r="G880" s="97" t="s">
        <v>461</v>
      </c>
      <c r="H880" s="99" t="n">
        <v>0.26</v>
      </c>
      <c r="I880" s="100" t="n">
        <v>1</v>
      </c>
      <c r="J880" s="100" t="n">
        <v>0.094</v>
      </c>
      <c r="K880" s="100" t="n">
        <v>0</v>
      </c>
      <c r="L880" s="99" t="n">
        <v>9.4</v>
      </c>
      <c r="M880" s="99" t="n">
        <v>0</v>
      </c>
      <c r="N880" s="99" t="n">
        <v>0.02</v>
      </c>
      <c r="O880" s="99" t="n">
        <v>0</v>
      </c>
      <c r="P880" s="102" t="s">
        <v>1132</v>
      </c>
      <c r="Q880" s="108"/>
      <c r="R880" s="108"/>
      <c r="S880" s="108"/>
      <c r="T880" s="106"/>
      <c r="U880" s="106"/>
      <c r="V880" s="106"/>
      <c r="W880" s="106"/>
      <c r="X880" s="107"/>
      <c r="Y880" s="108"/>
      <c r="Z880" s="108"/>
      <c r="AA880" s="108"/>
      <c r="AB880" s="106"/>
      <c r="AC880" s="106"/>
      <c r="AD880" s="106"/>
      <c r="AE880" s="106"/>
      <c r="AF880" s="107"/>
    </row>
    <row r="881" customFormat="false" ht="8.45" hidden="false" customHeight="true" outlineLevel="0" collapsed="false">
      <c r="A881" s="91" t="str">
        <f aca="false">VLOOKUP($C881&amp;$B881,$A$2030:$G$2565,2,0)</f>
        <v>01.000.000.003 </v>
      </c>
      <c r="B881" s="96" t="n">
        <v>4</v>
      </c>
      <c r="C881" s="97" t="s">
        <v>900</v>
      </c>
      <c r="D881" s="97" t="s">
        <v>1095</v>
      </c>
      <c r="E881" s="98" t="n">
        <v>22</v>
      </c>
      <c r="F881" s="97" t="s">
        <v>708</v>
      </c>
      <c r="G881" s="97" t="s">
        <v>461</v>
      </c>
      <c r="H881" s="102"/>
      <c r="I881" s="100" t="n">
        <v>1</v>
      </c>
      <c r="J881" s="100" t="n">
        <v>0.094</v>
      </c>
      <c r="K881" s="100" t="n">
        <v>0</v>
      </c>
      <c r="L881" s="99" t="n">
        <v>9.4</v>
      </c>
      <c r="M881" s="99" t="n">
        <v>0</v>
      </c>
      <c r="N881" s="99" t="n">
        <v>0.12</v>
      </c>
      <c r="O881" s="99" t="n">
        <v>0</v>
      </c>
      <c r="P881" s="102" t="s">
        <v>1132</v>
      </c>
      <c r="Q881" s="108"/>
      <c r="R881" s="108"/>
      <c r="S881" s="108"/>
      <c r="T881" s="106"/>
      <c r="U881" s="106"/>
      <c r="V881" s="106"/>
      <c r="W881" s="106"/>
      <c r="X881" s="107"/>
      <c r="Y881" s="108"/>
      <c r="Z881" s="108"/>
      <c r="AA881" s="108"/>
      <c r="AB881" s="106"/>
      <c r="AC881" s="106"/>
      <c r="AD881" s="106"/>
      <c r="AE881" s="106"/>
      <c r="AF881" s="107"/>
    </row>
    <row r="882" customFormat="false" ht="8.45" hidden="false" customHeight="true" outlineLevel="0" collapsed="false">
      <c r="A882" s="91" t="str">
        <f aca="false">VLOOKUP($C882&amp;$B882,$A$2030:$G$2565,2,0)</f>
        <v>01.000.000.004 </v>
      </c>
      <c r="B882" s="96" t="n">
        <v>5</v>
      </c>
      <c r="C882" s="97" t="s">
        <v>901</v>
      </c>
      <c r="D882" s="97" t="s">
        <v>1097</v>
      </c>
      <c r="E882" s="115" t="n">
        <v>447</v>
      </c>
      <c r="F882" s="97" t="s">
        <v>73</v>
      </c>
      <c r="G882" s="97" t="s">
        <v>461</v>
      </c>
      <c r="H882" s="99" t="n">
        <v>0.26</v>
      </c>
      <c r="I882" s="117" t="n">
        <v>25</v>
      </c>
      <c r="J882" s="100" t="n">
        <v>2.35</v>
      </c>
      <c r="K882" s="100" t="n">
        <v>0</v>
      </c>
      <c r="L882" s="99" t="n">
        <v>9.4</v>
      </c>
      <c r="M882" s="99" t="n">
        <v>0</v>
      </c>
      <c r="N882" s="99" t="n">
        <v>0.02</v>
      </c>
      <c r="O882" s="99" t="n">
        <v>0</v>
      </c>
      <c r="P882" s="102" t="s">
        <v>1132</v>
      </c>
      <c r="Q882" s="108"/>
      <c r="R882" s="108"/>
      <c r="S882" s="108"/>
      <c r="T882" s="106"/>
      <c r="U882" s="106"/>
      <c r="V882" s="106"/>
      <c r="W882" s="106"/>
      <c r="X882" s="107"/>
      <c r="Y882" s="108"/>
      <c r="Z882" s="108"/>
      <c r="AA882" s="108"/>
      <c r="AB882" s="106"/>
      <c r="AC882" s="106"/>
      <c r="AD882" s="106"/>
      <c r="AE882" s="106"/>
      <c r="AF882" s="107"/>
    </row>
    <row r="883" customFormat="false" ht="8.45" hidden="false" customHeight="true" outlineLevel="0" collapsed="false">
      <c r="A883" s="91" t="str">
        <f aca="false">VLOOKUP($C883&amp;$B883,$A$2030:$G$2565,2,0)</f>
        <v>01.000.000.005 </v>
      </c>
      <c r="B883" s="96" t="n">
        <v>6</v>
      </c>
      <c r="C883" s="97" t="s">
        <v>902</v>
      </c>
      <c r="D883" s="97" t="s">
        <v>1095</v>
      </c>
      <c r="E883" s="115" t="n">
        <v>447</v>
      </c>
      <c r="F883" s="97" t="s">
        <v>73</v>
      </c>
      <c r="G883" s="97" t="s">
        <v>461</v>
      </c>
      <c r="H883" s="99" t="n">
        <v>0.05</v>
      </c>
      <c r="I883" s="100" t="n">
        <v>1</v>
      </c>
      <c r="J883" s="100" t="n">
        <v>0.094</v>
      </c>
      <c r="K883" s="100" t="n">
        <v>0</v>
      </c>
      <c r="L883" s="99" t="n">
        <v>9.4</v>
      </c>
      <c r="M883" s="99" t="n">
        <v>0</v>
      </c>
      <c r="N883" s="99" t="n">
        <v>0</v>
      </c>
      <c r="O883" s="99" t="n">
        <v>0</v>
      </c>
      <c r="P883" s="102" t="s">
        <v>1132</v>
      </c>
      <c r="Q883" s="108"/>
      <c r="R883" s="108"/>
      <c r="S883" s="108"/>
      <c r="T883" s="106"/>
      <c r="U883" s="106"/>
      <c r="V883" s="106"/>
      <c r="W883" s="106"/>
      <c r="X883" s="107"/>
      <c r="Y883" s="108"/>
      <c r="Z883" s="108"/>
      <c r="AA883" s="108"/>
      <c r="AB883" s="106"/>
      <c r="AC883" s="106"/>
      <c r="AD883" s="106"/>
      <c r="AE883" s="106"/>
      <c r="AF883" s="107"/>
    </row>
    <row r="884" customFormat="false" ht="8.45" hidden="false" customHeight="true" outlineLevel="0" collapsed="false">
      <c r="A884" s="91" t="str">
        <f aca="false">VLOOKUP($C884&amp;$B884,$A$2030:$G$2565,2,0)</f>
        <v>01.000.000.006 </v>
      </c>
      <c r="B884" s="96" t="n">
        <v>7</v>
      </c>
      <c r="C884" s="97" t="s">
        <v>903</v>
      </c>
      <c r="D884" s="97" t="s">
        <v>1095</v>
      </c>
      <c r="E884" s="115" t="n">
        <v>447</v>
      </c>
      <c r="F884" s="97" t="s">
        <v>73</v>
      </c>
      <c r="G884" s="97" t="s">
        <v>461</v>
      </c>
      <c r="H884" s="99" t="n">
        <v>0.52</v>
      </c>
      <c r="I884" s="100" t="n">
        <v>1</v>
      </c>
      <c r="J884" s="100" t="n">
        <v>0.094</v>
      </c>
      <c r="K884" s="100" t="n">
        <v>0</v>
      </c>
      <c r="L884" s="99" t="n">
        <v>9.4</v>
      </c>
      <c r="M884" s="99" t="n">
        <v>0</v>
      </c>
      <c r="N884" s="99" t="n">
        <v>0</v>
      </c>
      <c r="O884" s="99" t="n">
        <v>0</v>
      </c>
      <c r="P884" s="102" t="s">
        <v>1132</v>
      </c>
      <c r="Q884" s="108"/>
      <c r="R884" s="108"/>
      <c r="S884" s="108"/>
      <c r="T884" s="106"/>
      <c r="U884" s="106"/>
      <c r="V884" s="106"/>
      <c r="W884" s="106"/>
      <c r="X884" s="107"/>
      <c r="Y884" s="108"/>
      <c r="Z884" s="108"/>
      <c r="AA884" s="108"/>
      <c r="AB884" s="106"/>
      <c r="AC884" s="106"/>
      <c r="AD884" s="106"/>
      <c r="AE884" s="106"/>
      <c r="AF884" s="107"/>
    </row>
    <row r="885" customFormat="false" ht="8.45" hidden="false" customHeight="true" outlineLevel="0" collapsed="false">
      <c r="A885" s="91" t="str">
        <f aca="false">VLOOKUP($C885&amp;$B885,$A$2030:$G$2565,2,0)</f>
        <v>01.000.000.007 </v>
      </c>
      <c r="B885" s="96" t="n">
        <v>8</v>
      </c>
      <c r="C885" s="97" t="s">
        <v>904</v>
      </c>
      <c r="D885" s="97" t="s">
        <v>1096</v>
      </c>
      <c r="E885" s="98" t="n">
        <v>21</v>
      </c>
      <c r="F885" s="97" t="s">
        <v>73</v>
      </c>
      <c r="G885" s="97" t="s">
        <v>77</v>
      </c>
      <c r="H885" s="99" t="n">
        <v>0.02</v>
      </c>
      <c r="I885" s="100" t="n">
        <v>1</v>
      </c>
      <c r="J885" s="100" t="n">
        <v>0.094</v>
      </c>
      <c r="K885" s="100" t="n">
        <v>0</v>
      </c>
      <c r="L885" s="99" t="n">
        <v>9.4</v>
      </c>
      <c r="M885" s="99" t="n">
        <v>0</v>
      </c>
      <c r="N885" s="99" t="n">
        <v>0</v>
      </c>
      <c r="O885" s="99" t="n">
        <v>0</v>
      </c>
      <c r="P885" s="102" t="s">
        <v>1132</v>
      </c>
      <c r="Q885" s="108"/>
      <c r="R885" s="108"/>
      <c r="S885" s="108"/>
      <c r="T885" s="106"/>
      <c r="U885" s="106"/>
      <c r="V885" s="106"/>
      <c r="W885" s="106"/>
      <c r="X885" s="107"/>
      <c r="Y885" s="108"/>
      <c r="Z885" s="108"/>
      <c r="AA885" s="108"/>
      <c r="AB885" s="106"/>
      <c r="AC885" s="106"/>
      <c r="AD885" s="106"/>
      <c r="AE885" s="106"/>
      <c r="AF885" s="107"/>
    </row>
    <row r="886" customFormat="false" ht="8.45" hidden="false" customHeight="true" outlineLevel="0" collapsed="false">
      <c r="A886" s="91" t="str">
        <f aca="false">VLOOKUP($C886&amp;$B886,$A$2030:$G$2565,2,0)</f>
        <v>01.000.000.008 </v>
      </c>
      <c r="B886" s="96" t="n">
        <v>9</v>
      </c>
      <c r="C886" s="97" t="s">
        <v>905</v>
      </c>
      <c r="D886" s="97" t="s">
        <v>1095</v>
      </c>
      <c r="E886" s="98" t="n">
        <v>22</v>
      </c>
      <c r="F886" s="97" t="s">
        <v>708</v>
      </c>
      <c r="G886" s="97" t="s">
        <v>461</v>
      </c>
      <c r="H886" s="99" t="n">
        <v>0.04</v>
      </c>
      <c r="I886" s="117" t="n">
        <v>21</v>
      </c>
      <c r="J886" s="100" t="n">
        <v>1.974</v>
      </c>
      <c r="K886" s="100" t="n">
        <v>0</v>
      </c>
      <c r="L886" s="99" t="n">
        <v>9.4</v>
      </c>
      <c r="M886" s="99" t="n">
        <v>0</v>
      </c>
      <c r="N886" s="99" t="n">
        <v>0.04</v>
      </c>
      <c r="O886" s="99" t="n">
        <v>0</v>
      </c>
      <c r="P886" s="102" t="s">
        <v>1132</v>
      </c>
      <c r="Q886" s="108"/>
      <c r="R886" s="108"/>
      <c r="S886" s="108"/>
      <c r="T886" s="106"/>
      <c r="U886" s="106"/>
      <c r="V886" s="106"/>
      <c r="W886" s="106"/>
      <c r="X886" s="107"/>
      <c r="Y886" s="108"/>
      <c r="Z886" s="108"/>
      <c r="AA886" s="108"/>
      <c r="AB886" s="106"/>
      <c r="AC886" s="106"/>
      <c r="AD886" s="106"/>
      <c r="AE886" s="106"/>
      <c r="AF886" s="107"/>
    </row>
    <row r="887" customFormat="false" ht="8.45" hidden="false" customHeight="true" outlineLevel="0" collapsed="false">
      <c r="A887" s="91" t="str">
        <f aca="false">VLOOKUP($C887&amp;$B887,$A$2030:$G$2565,2,0)</f>
        <v>01.000.000.009 </v>
      </c>
      <c r="B887" s="98" t="n">
        <v>10</v>
      </c>
      <c r="C887" s="97" t="s">
        <v>906</v>
      </c>
      <c r="D887" s="97" t="s">
        <v>1097</v>
      </c>
      <c r="E887" s="115" t="n">
        <v>447</v>
      </c>
      <c r="F887" s="97" t="s">
        <v>73</v>
      </c>
      <c r="G887" s="97" t="s">
        <v>461</v>
      </c>
      <c r="H887" s="99" t="n">
        <v>0.4</v>
      </c>
      <c r="I887" s="95"/>
      <c r="J887" s="95"/>
      <c r="K887" s="95"/>
      <c r="L887" s="95"/>
      <c r="M887" s="95"/>
      <c r="N887" s="95"/>
      <c r="O887" s="95"/>
      <c r="P887" s="95"/>
      <c r="Q887" s="108"/>
      <c r="R887" s="108"/>
      <c r="S887" s="108"/>
      <c r="T887" s="106"/>
      <c r="U887" s="106"/>
      <c r="V887" s="106"/>
      <c r="W887" s="106"/>
      <c r="X887" s="107"/>
      <c r="Y887" s="108"/>
      <c r="Z887" s="108"/>
      <c r="AA887" s="108"/>
      <c r="AB887" s="106"/>
      <c r="AC887" s="106"/>
      <c r="AD887" s="106"/>
      <c r="AE887" s="106"/>
      <c r="AF887" s="107"/>
    </row>
    <row r="888" customFormat="false" ht="8.45" hidden="false" customHeight="true" outlineLevel="0" collapsed="false">
      <c r="A888" s="91" t="str">
        <f aca="false">VLOOKUP($C888&amp;$B888,$A$2030:$G$2565,2,0)</f>
        <v>02 </v>
      </c>
      <c r="B888" s="113" t="n">
        <v>11</v>
      </c>
      <c r="C888" s="93" t="s">
        <v>907</v>
      </c>
      <c r="D888" s="93"/>
      <c r="E888" s="94" t="n">
        <v>447</v>
      </c>
      <c r="F888" s="93" t="s">
        <v>73</v>
      </c>
      <c r="G888" s="93" t="s">
        <v>461</v>
      </c>
      <c r="H888" s="95"/>
      <c r="I888" s="100" t="n">
        <v>1</v>
      </c>
      <c r="J888" s="100" t="n">
        <v>0.094</v>
      </c>
      <c r="K888" s="100" t="n">
        <v>0</v>
      </c>
      <c r="L888" s="99" t="n">
        <v>9.4</v>
      </c>
      <c r="M888" s="99" t="n">
        <v>0</v>
      </c>
      <c r="N888" s="99" t="n">
        <v>0</v>
      </c>
      <c r="O888" s="99" t="n">
        <v>0</v>
      </c>
      <c r="P888" s="102" t="s">
        <v>1132</v>
      </c>
      <c r="Q888" s="108"/>
      <c r="R888" s="108"/>
      <c r="S888" s="108"/>
      <c r="T888" s="106"/>
      <c r="U888" s="106"/>
      <c r="V888" s="106"/>
      <c r="W888" s="106"/>
      <c r="X888" s="107"/>
      <c r="Y888" s="108"/>
      <c r="Z888" s="108"/>
      <c r="AA888" s="108"/>
      <c r="AB888" s="106"/>
      <c r="AC888" s="106"/>
      <c r="AD888" s="106"/>
      <c r="AE888" s="106"/>
      <c r="AF888" s="107"/>
    </row>
    <row r="889" customFormat="false" ht="8.45" hidden="false" customHeight="true" outlineLevel="0" collapsed="false">
      <c r="A889" s="91" t="str">
        <f aca="false">VLOOKUP($C889&amp;$B889,$A$2030:$G$2565,2,0)</f>
        <v>02.000.000.001 </v>
      </c>
      <c r="B889" s="98" t="n">
        <v>12</v>
      </c>
      <c r="C889" s="97" t="s">
        <v>908</v>
      </c>
      <c r="D889" s="97" t="s">
        <v>1095</v>
      </c>
      <c r="E889" s="115" t="n">
        <v>447</v>
      </c>
      <c r="F889" s="97" t="s">
        <v>73</v>
      </c>
      <c r="G889" s="97" t="s">
        <v>461</v>
      </c>
      <c r="H889" s="99" t="n">
        <v>0.03</v>
      </c>
      <c r="I889" s="118" t="n">
        <v>126</v>
      </c>
      <c r="J889" s="117" t="n">
        <v>11.844</v>
      </c>
      <c r="K889" s="100" t="n">
        <v>0</v>
      </c>
      <c r="L889" s="99" t="n">
        <v>9.4</v>
      </c>
      <c r="M889" s="99" t="n">
        <v>0</v>
      </c>
      <c r="N889" s="99" t="n">
        <v>0</v>
      </c>
      <c r="O889" s="99" t="n">
        <v>0</v>
      </c>
      <c r="P889" s="102" t="s">
        <v>1132</v>
      </c>
      <c r="Q889" s="108"/>
      <c r="R889" s="108"/>
      <c r="S889" s="108"/>
      <c r="T889" s="106"/>
      <c r="U889" s="106"/>
      <c r="V889" s="106"/>
      <c r="W889" s="106"/>
      <c r="X889" s="107"/>
      <c r="Y889" s="108"/>
      <c r="Z889" s="108"/>
      <c r="AA889" s="108"/>
      <c r="AB889" s="106"/>
      <c r="AC889" s="106"/>
      <c r="AD889" s="106"/>
      <c r="AE889" s="106"/>
      <c r="AF889" s="107"/>
    </row>
    <row r="890" customFormat="false" ht="8.45" hidden="false" customHeight="true" outlineLevel="0" collapsed="false">
      <c r="A890" s="91" t="str">
        <f aca="false">VLOOKUP($C890&amp;$B890,$A$2030:$G$2565,2,0)</f>
        <v>02.000.000.002 </v>
      </c>
      <c r="B890" s="98" t="n">
        <v>13</v>
      </c>
      <c r="C890" s="97" t="s">
        <v>909</v>
      </c>
      <c r="D890" s="97" t="s">
        <v>1096</v>
      </c>
      <c r="E890" s="115" t="n">
        <v>447</v>
      </c>
      <c r="F890" s="97" t="s">
        <v>73</v>
      </c>
      <c r="G890" s="97" t="s">
        <v>461</v>
      </c>
      <c r="H890" s="99" t="n">
        <v>0.05</v>
      </c>
      <c r="I890" s="117" t="n">
        <v>86.84</v>
      </c>
      <c r="J890" s="100" t="n">
        <v>8.163</v>
      </c>
      <c r="K890" s="100" t="n">
        <v>0</v>
      </c>
      <c r="L890" s="99" t="n">
        <v>9.4</v>
      </c>
      <c r="M890" s="99" t="n">
        <v>0</v>
      </c>
      <c r="N890" s="99" t="n">
        <v>0.02</v>
      </c>
      <c r="O890" s="99" t="n">
        <v>0</v>
      </c>
      <c r="P890" s="102" t="s">
        <v>1132</v>
      </c>
      <c r="Q890" s="108"/>
      <c r="R890" s="108"/>
      <c r="S890" s="108"/>
      <c r="T890" s="106"/>
      <c r="U890" s="106"/>
      <c r="V890" s="106"/>
      <c r="W890" s="106"/>
      <c r="X890" s="107"/>
      <c r="Y890" s="108"/>
      <c r="Z890" s="108"/>
      <c r="AA890" s="108"/>
      <c r="AB890" s="106"/>
      <c r="AC890" s="106"/>
      <c r="AD890" s="106"/>
      <c r="AE890" s="106"/>
      <c r="AF890" s="107"/>
    </row>
    <row r="891" customFormat="false" ht="8.45" hidden="false" customHeight="true" outlineLevel="0" collapsed="false">
      <c r="A891" s="91" t="str">
        <f aca="false">VLOOKUP($C891&amp;$B891,$A$2030:$G$2565,2,0)</f>
        <v>02.000.000.003 </v>
      </c>
      <c r="B891" s="98" t="n">
        <v>14</v>
      </c>
      <c r="C891" s="97" t="s">
        <v>910</v>
      </c>
      <c r="D891" s="97" t="s">
        <v>1101</v>
      </c>
      <c r="E891" s="98" t="n">
        <v>21</v>
      </c>
      <c r="F891" s="97" t="s">
        <v>95</v>
      </c>
      <c r="G891" s="97" t="s">
        <v>125</v>
      </c>
      <c r="H891" s="99" t="n">
        <v>0.18</v>
      </c>
      <c r="I891" s="118" t="n">
        <v>168.39</v>
      </c>
      <c r="J891" s="117" t="n">
        <v>15.8287</v>
      </c>
      <c r="K891" s="100" t="n">
        <v>0</v>
      </c>
      <c r="L891" s="99" t="n">
        <v>9.4</v>
      </c>
      <c r="M891" s="99" t="n">
        <v>0</v>
      </c>
      <c r="N891" s="99" t="n">
        <v>0.02</v>
      </c>
      <c r="O891" s="99" t="n">
        <v>0</v>
      </c>
      <c r="P891" s="102" t="s">
        <v>1132</v>
      </c>
      <c r="Q891" s="108"/>
      <c r="R891" s="108"/>
      <c r="S891" s="108"/>
      <c r="T891" s="106"/>
      <c r="U891" s="106"/>
      <c r="V891" s="106"/>
      <c r="W891" s="106"/>
      <c r="X891" s="107"/>
      <c r="Y891" s="108"/>
      <c r="Z891" s="108"/>
      <c r="AA891" s="108"/>
      <c r="AB891" s="106"/>
      <c r="AC891" s="106"/>
      <c r="AD891" s="106"/>
      <c r="AE891" s="106"/>
      <c r="AF891" s="107"/>
    </row>
    <row r="892" customFormat="false" ht="8.45" hidden="false" customHeight="true" outlineLevel="0" collapsed="false">
      <c r="A892" s="91" t="str">
        <f aca="false">VLOOKUP($C892&amp;$B892,$A$2030:$G$2565,2,0)</f>
        <v>02.000.000.004 </v>
      </c>
      <c r="B892" s="98" t="n">
        <v>15</v>
      </c>
      <c r="C892" s="97" t="s">
        <v>911</v>
      </c>
      <c r="D892" s="97" t="s">
        <v>1101</v>
      </c>
      <c r="E892" s="115" t="n">
        <v>191</v>
      </c>
      <c r="F892" s="97" t="s">
        <v>912</v>
      </c>
      <c r="G892" s="97" t="s">
        <v>277</v>
      </c>
      <c r="H892" s="99" t="n">
        <v>0.23</v>
      </c>
      <c r="I892" s="119" t="n">
        <v>2042.88</v>
      </c>
      <c r="J892" s="118" t="n">
        <v>192.0307</v>
      </c>
      <c r="K892" s="100" t="n">
        <v>0</v>
      </c>
      <c r="L892" s="99" t="n">
        <v>9.4</v>
      </c>
      <c r="M892" s="99" t="n">
        <v>0</v>
      </c>
      <c r="N892" s="99" t="n">
        <v>0</v>
      </c>
      <c r="O892" s="99" t="n">
        <v>0</v>
      </c>
      <c r="P892" s="102" t="s">
        <v>1132</v>
      </c>
      <c r="Q892" s="108"/>
      <c r="R892" s="108"/>
      <c r="S892" s="108"/>
      <c r="T892" s="106"/>
      <c r="U892" s="106"/>
      <c r="V892" s="106"/>
      <c r="W892" s="106"/>
      <c r="X892" s="107"/>
      <c r="Y892" s="108"/>
      <c r="Z892" s="108"/>
      <c r="AA892" s="108"/>
      <c r="AB892" s="106"/>
      <c r="AC892" s="106"/>
      <c r="AD892" s="106"/>
      <c r="AE892" s="106"/>
      <c r="AF892" s="107"/>
    </row>
    <row r="893" customFormat="false" ht="8.45" hidden="false" customHeight="true" outlineLevel="0" collapsed="false">
      <c r="A893" s="91" t="str">
        <f aca="false">VLOOKUP($C893&amp;$B893,$A$2030:$G$2565,2,0)</f>
        <v>02.000.000.005 </v>
      </c>
      <c r="B893" s="98" t="n">
        <v>16</v>
      </c>
      <c r="C893" s="97" t="s">
        <v>913</v>
      </c>
      <c r="D893" s="97" t="s">
        <v>1098</v>
      </c>
      <c r="E893" s="115" t="n">
        <v>171</v>
      </c>
      <c r="F893" s="97" t="s">
        <v>473</v>
      </c>
      <c r="G893" s="97" t="s">
        <v>277</v>
      </c>
      <c r="H893" s="99" t="n">
        <v>0.04</v>
      </c>
      <c r="I893" s="118" t="n">
        <v>136.8</v>
      </c>
      <c r="J893" s="117" t="n">
        <v>12.8592</v>
      </c>
      <c r="K893" s="100" t="n">
        <v>0</v>
      </c>
      <c r="L893" s="99" t="n">
        <v>9.4</v>
      </c>
      <c r="M893" s="99" t="n">
        <v>0</v>
      </c>
      <c r="N893" s="99" t="n">
        <v>0.01</v>
      </c>
      <c r="O893" s="99" t="n">
        <v>0</v>
      </c>
      <c r="P893" s="102" t="s">
        <v>1132</v>
      </c>
      <c r="Q893" s="108"/>
      <c r="R893" s="108"/>
      <c r="S893" s="108"/>
      <c r="T893" s="106"/>
      <c r="U893" s="106"/>
      <c r="V893" s="106"/>
      <c r="W893" s="106"/>
      <c r="X893" s="107"/>
      <c r="Y893" s="108"/>
      <c r="Z893" s="108"/>
      <c r="AA893" s="108"/>
      <c r="AB893" s="106"/>
      <c r="AC893" s="106"/>
      <c r="AD893" s="106"/>
      <c r="AE893" s="106"/>
      <c r="AF893" s="107"/>
    </row>
    <row r="894" customFormat="false" ht="8.45" hidden="false" customHeight="true" outlineLevel="0" collapsed="false">
      <c r="A894" s="91" t="str">
        <f aca="false">VLOOKUP($C894&amp;$B894,$A$2030:$G$2565,2,0)</f>
        <v>02.000.000.006 </v>
      </c>
      <c r="B894" s="98" t="n">
        <v>17</v>
      </c>
      <c r="C894" s="97" t="s">
        <v>914</v>
      </c>
      <c r="D894" s="97" t="s">
        <v>1101</v>
      </c>
      <c r="E894" s="115" t="n">
        <v>277</v>
      </c>
      <c r="F894" s="97" t="s">
        <v>915</v>
      </c>
      <c r="G894" s="97" t="s">
        <v>474</v>
      </c>
      <c r="H894" s="99" t="n">
        <v>0.06</v>
      </c>
      <c r="I894" s="117" t="n">
        <v>20</v>
      </c>
      <c r="J894" s="100" t="n">
        <v>1.88</v>
      </c>
      <c r="K894" s="100" t="n">
        <v>0</v>
      </c>
      <c r="L894" s="99" t="n">
        <v>9.4</v>
      </c>
      <c r="M894" s="99" t="n">
        <v>0</v>
      </c>
      <c r="N894" s="99" t="n">
        <v>0</v>
      </c>
      <c r="O894" s="99" t="n">
        <v>0</v>
      </c>
      <c r="P894" s="102" t="s">
        <v>1132</v>
      </c>
      <c r="Q894" s="108"/>
      <c r="R894" s="108"/>
      <c r="S894" s="108"/>
      <c r="T894" s="106"/>
      <c r="U894" s="106"/>
      <c r="V894" s="106"/>
      <c r="W894" s="106"/>
      <c r="X894" s="107"/>
      <c r="Y894" s="108"/>
      <c r="Z894" s="108"/>
      <c r="AA894" s="108"/>
      <c r="AB894" s="106"/>
      <c r="AC894" s="106"/>
      <c r="AD894" s="106"/>
      <c r="AE894" s="106"/>
      <c r="AF894" s="107"/>
    </row>
    <row r="895" customFormat="false" ht="8.45" hidden="false" customHeight="true" outlineLevel="0" collapsed="false">
      <c r="A895" s="91" t="str">
        <f aca="false">VLOOKUP($C895&amp;$B895,$A$2030:$G$2565,2,0)</f>
        <v>02.000.000.007 </v>
      </c>
      <c r="B895" s="98" t="n">
        <v>18</v>
      </c>
      <c r="C895" s="97" t="s">
        <v>916</v>
      </c>
      <c r="D895" s="97" t="s">
        <v>1096</v>
      </c>
      <c r="E895" s="115" t="n">
        <v>274</v>
      </c>
      <c r="F895" s="97" t="s">
        <v>917</v>
      </c>
      <c r="G895" s="97" t="s">
        <v>246</v>
      </c>
      <c r="H895" s="99" t="n">
        <v>0.03</v>
      </c>
      <c r="I895" s="100" t="n">
        <v>1</v>
      </c>
      <c r="J895" s="100" t="n">
        <v>0.094</v>
      </c>
      <c r="K895" s="100" t="n">
        <v>0</v>
      </c>
      <c r="L895" s="99" t="n">
        <v>9.4</v>
      </c>
      <c r="M895" s="99" t="n">
        <v>0</v>
      </c>
      <c r="N895" s="99" t="n">
        <v>0.01</v>
      </c>
      <c r="O895" s="99" t="n">
        <v>0</v>
      </c>
      <c r="P895" s="102" t="s">
        <v>1132</v>
      </c>
      <c r="Q895" s="108"/>
      <c r="R895" s="108"/>
      <c r="S895" s="108"/>
      <c r="T895" s="106"/>
      <c r="U895" s="106"/>
      <c r="V895" s="106"/>
      <c r="W895" s="106"/>
      <c r="X895" s="107"/>
      <c r="Y895" s="108"/>
      <c r="Z895" s="108"/>
      <c r="AA895" s="108"/>
      <c r="AB895" s="106"/>
      <c r="AC895" s="106"/>
      <c r="AD895" s="106"/>
      <c r="AE895" s="106"/>
      <c r="AF895" s="107"/>
    </row>
    <row r="896" customFormat="false" ht="8.45" hidden="false" customHeight="true" outlineLevel="0" collapsed="false">
      <c r="A896" s="91" t="str">
        <f aca="false">VLOOKUP($C896&amp;$B896,$A$2030:$G$2565,2,0)</f>
        <v>02.000.000.008 </v>
      </c>
      <c r="B896" s="98" t="n">
        <v>19</v>
      </c>
      <c r="C896" s="97" t="s">
        <v>919</v>
      </c>
      <c r="D896" s="97" t="s">
        <v>1095</v>
      </c>
      <c r="E896" s="115" t="n">
        <v>447</v>
      </c>
      <c r="F896" s="97" t="s">
        <v>73</v>
      </c>
      <c r="G896" s="97" t="s">
        <v>461</v>
      </c>
      <c r="H896" s="99" t="n">
        <v>0.06</v>
      </c>
      <c r="I896" s="118" t="n">
        <v>126</v>
      </c>
      <c r="J896" s="117" t="n">
        <v>11.844</v>
      </c>
      <c r="K896" s="100" t="n">
        <v>0</v>
      </c>
      <c r="L896" s="99" t="n">
        <v>9.4</v>
      </c>
      <c r="M896" s="99" t="n">
        <v>0</v>
      </c>
      <c r="N896" s="99" t="n">
        <v>0.01</v>
      </c>
      <c r="O896" s="99" t="n">
        <v>0</v>
      </c>
      <c r="P896" s="102" t="s">
        <v>1132</v>
      </c>
      <c r="Q896" s="108"/>
      <c r="R896" s="108"/>
      <c r="S896" s="108"/>
      <c r="T896" s="106"/>
      <c r="U896" s="106"/>
      <c r="V896" s="106"/>
      <c r="W896" s="106"/>
      <c r="X896" s="107"/>
      <c r="Y896" s="108"/>
      <c r="Z896" s="108"/>
      <c r="AA896" s="108"/>
      <c r="AB896" s="106"/>
      <c r="AC896" s="106"/>
      <c r="AD896" s="106"/>
      <c r="AE896" s="106"/>
      <c r="AF896" s="107"/>
    </row>
    <row r="897" customFormat="false" ht="8.45" hidden="false" customHeight="true" outlineLevel="0" collapsed="false">
      <c r="A897" s="91" t="str">
        <f aca="false">VLOOKUP($C897&amp;$B897,$A$2030:$G$2565,2,0)</f>
        <v>02.000.000.009 </v>
      </c>
      <c r="B897" s="98" t="n">
        <v>20</v>
      </c>
      <c r="C897" s="97" t="s">
        <v>921</v>
      </c>
      <c r="D897" s="97" t="s">
        <v>1096</v>
      </c>
      <c r="E897" s="115" t="n">
        <v>447</v>
      </c>
      <c r="F897" s="97" t="s">
        <v>73</v>
      </c>
      <c r="G897" s="97" t="s">
        <v>461</v>
      </c>
      <c r="H897" s="99" t="n">
        <v>0.08</v>
      </c>
      <c r="I897" s="100" t="n">
        <v>1</v>
      </c>
      <c r="J897" s="100" t="n">
        <v>0.094</v>
      </c>
      <c r="K897" s="100" t="n">
        <v>0</v>
      </c>
      <c r="L897" s="99" t="n">
        <v>9.4</v>
      </c>
      <c r="M897" s="99" t="n">
        <v>0</v>
      </c>
      <c r="N897" s="99" t="n">
        <v>0</v>
      </c>
      <c r="O897" s="99" t="n">
        <v>0</v>
      </c>
      <c r="P897" s="102" t="s">
        <v>1132</v>
      </c>
      <c r="Q897" s="108"/>
      <c r="R897" s="108"/>
      <c r="S897" s="108"/>
      <c r="T897" s="106"/>
      <c r="U897" s="106"/>
      <c r="V897" s="106"/>
      <c r="W897" s="106"/>
      <c r="X897" s="107"/>
      <c r="Y897" s="108"/>
      <c r="Z897" s="108"/>
      <c r="AA897" s="108"/>
      <c r="AB897" s="106"/>
      <c r="AC897" s="106"/>
      <c r="AD897" s="106"/>
      <c r="AE897" s="106"/>
      <c r="AF897" s="107"/>
    </row>
    <row r="898" customFormat="false" ht="8.45" hidden="false" customHeight="true" outlineLevel="0" collapsed="false">
      <c r="A898" s="91" t="str">
        <f aca="false">VLOOKUP($C898&amp;$B898,$A$2030:$G$2565,2,0)</f>
        <v>02.000.000.010 </v>
      </c>
      <c r="B898" s="98" t="n">
        <v>21</v>
      </c>
      <c r="C898" s="97" t="s">
        <v>923</v>
      </c>
      <c r="D898" s="97" t="s">
        <v>1095</v>
      </c>
      <c r="E898" s="115" t="n">
        <v>277</v>
      </c>
      <c r="F898" s="97" t="s">
        <v>915</v>
      </c>
      <c r="G898" s="97" t="s">
        <v>474</v>
      </c>
      <c r="H898" s="99" t="n">
        <v>0.04</v>
      </c>
      <c r="I898" s="95"/>
      <c r="J898" s="95"/>
      <c r="K898" s="95"/>
      <c r="L898" s="95"/>
      <c r="M898" s="95"/>
      <c r="N898" s="95"/>
      <c r="O898" s="95"/>
      <c r="P898" s="95"/>
      <c r="Q898" s="108"/>
      <c r="R898" s="108"/>
      <c r="S898" s="108"/>
      <c r="T898" s="106"/>
      <c r="U898" s="106"/>
      <c r="V898" s="106"/>
      <c r="W898" s="106"/>
      <c r="X898" s="107"/>
      <c r="Y898" s="108"/>
      <c r="Z898" s="108"/>
      <c r="AA898" s="108"/>
      <c r="AB898" s="106"/>
      <c r="AC898" s="106"/>
      <c r="AD898" s="106"/>
      <c r="AE898" s="106"/>
      <c r="AF898" s="107"/>
    </row>
    <row r="899" customFormat="false" ht="8.45" hidden="false" customHeight="true" outlineLevel="0" collapsed="false">
      <c r="A899" s="91" t="str">
        <f aca="false">VLOOKUP($C899&amp;$B899,$A$2030:$G$2565,2,0)</f>
        <v>03 </v>
      </c>
      <c r="B899" s="113" t="n">
        <v>22</v>
      </c>
      <c r="C899" s="93" t="s">
        <v>924</v>
      </c>
      <c r="D899" s="93"/>
      <c r="E899" s="94" t="n">
        <v>447</v>
      </c>
      <c r="F899" s="93" t="s">
        <v>73</v>
      </c>
      <c r="G899" s="93" t="s">
        <v>461</v>
      </c>
      <c r="H899" s="95"/>
      <c r="I899" s="95"/>
      <c r="J899" s="95"/>
      <c r="K899" s="95"/>
      <c r="L899" s="95"/>
      <c r="M899" s="95"/>
      <c r="N899" s="95"/>
      <c r="O899" s="95"/>
      <c r="P899" s="95"/>
      <c r="Q899" s="108"/>
      <c r="R899" s="108"/>
      <c r="S899" s="108"/>
      <c r="T899" s="106"/>
      <c r="U899" s="106"/>
      <c r="V899" s="106"/>
      <c r="W899" s="106"/>
      <c r="X899" s="107"/>
      <c r="Y899" s="108"/>
      <c r="Z899" s="108"/>
      <c r="AA899" s="108"/>
      <c r="AB899" s="106"/>
      <c r="AC899" s="106"/>
      <c r="AD899" s="106"/>
      <c r="AE899" s="106"/>
      <c r="AF899" s="107"/>
    </row>
    <row r="900" customFormat="false" ht="8.45" hidden="false" customHeight="true" outlineLevel="0" collapsed="false">
      <c r="A900" s="91" t="str">
        <f aca="false">VLOOKUP($C900&amp;$B900,$A$2030:$G$2565,2,0)</f>
        <v>03.000.001 </v>
      </c>
      <c r="B900" s="113" t="n">
        <v>23</v>
      </c>
      <c r="C900" s="93" t="s">
        <v>926</v>
      </c>
      <c r="D900" s="93"/>
      <c r="E900" s="94" t="n">
        <v>447</v>
      </c>
      <c r="F900" s="93" t="s">
        <v>73</v>
      </c>
      <c r="G900" s="93" t="s">
        <v>461</v>
      </c>
      <c r="H900" s="95"/>
      <c r="I900" s="117" t="n">
        <v>21</v>
      </c>
      <c r="J900" s="100" t="n">
        <v>1.974</v>
      </c>
      <c r="K900" s="100" t="n">
        <v>0</v>
      </c>
      <c r="L900" s="99" t="n">
        <v>9.4</v>
      </c>
      <c r="M900" s="99" t="n">
        <v>0</v>
      </c>
      <c r="N900" s="99" t="n">
        <v>0.12</v>
      </c>
      <c r="O900" s="99" t="n">
        <v>0</v>
      </c>
      <c r="P900" s="102" t="s">
        <v>1132</v>
      </c>
      <c r="Q900" s="108"/>
      <c r="R900" s="108"/>
      <c r="S900" s="108"/>
      <c r="T900" s="106"/>
      <c r="U900" s="106"/>
      <c r="V900" s="106"/>
      <c r="W900" s="106"/>
      <c r="X900" s="107"/>
      <c r="Y900" s="108"/>
      <c r="Z900" s="108"/>
      <c r="AA900" s="108"/>
      <c r="AB900" s="106"/>
      <c r="AC900" s="106"/>
      <c r="AD900" s="106"/>
      <c r="AE900" s="106"/>
      <c r="AF900" s="107"/>
    </row>
    <row r="901" customFormat="false" ht="8.45" hidden="false" customHeight="true" outlineLevel="0" collapsed="false">
      <c r="A901" s="91" t="str">
        <f aca="false">VLOOKUP($C901&amp;$B901,$A$2030:$G$2565,2,0)</f>
        <v>03.000.001.001 </v>
      </c>
      <c r="B901" s="98" t="n">
        <v>24</v>
      </c>
      <c r="C901" s="97" t="s">
        <v>928</v>
      </c>
      <c r="D901" s="97" t="s">
        <v>1097</v>
      </c>
      <c r="E901" s="115" t="n">
        <v>447</v>
      </c>
      <c r="F901" s="97" t="s">
        <v>73</v>
      </c>
      <c r="G901" s="97" t="s">
        <v>461</v>
      </c>
      <c r="H901" s="99" t="n">
        <v>1.31</v>
      </c>
      <c r="I901" s="117" t="n">
        <v>19</v>
      </c>
      <c r="J901" s="100" t="n">
        <v>1.786</v>
      </c>
      <c r="K901" s="100" t="n">
        <v>0</v>
      </c>
      <c r="L901" s="99" t="n">
        <v>9.4</v>
      </c>
      <c r="M901" s="99" t="n">
        <v>0</v>
      </c>
      <c r="N901" s="99" t="n">
        <v>0.04</v>
      </c>
      <c r="O901" s="99" t="n">
        <v>0</v>
      </c>
      <c r="P901" s="102" t="s">
        <v>1132</v>
      </c>
      <c r="Q901" s="108"/>
      <c r="R901" s="108"/>
      <c r="S901" s="108"/>
      <c r="T901" s="106"/>
      <c r="U901" s="106"/>
      <c r="V901" s="106"/>
      <c r="W901" s="106"/>
      <c r="X901" s="107"/>
      <c r="Y901" s="108"/>
      <c r="Z901" s="108"/>
      <c r="AA901" s="108"/>
      <c r="AB901" s="106"/>
      <c r="AC901" s="106"/>
      <c r="AD901" s="106"/>
      <c r="AE901" s="106"/>
      <c r="AF901" s="107"/>
    </row>
    <row r="902" customFormat="false" ht="8.45" hidden="false" customHeight="true" outlineLevel="0" collapsed="false">
      <c r="A902" s="91" t="str">
        <f aca="false">VLOOKUP($C902&amp;$B902,$A$2030:$G$2565,2,0)</f>
        <v>03.000.001.002 </v>
      </c>
      <c r="B902" s="98" t="n">
        <v>25</v>
      </c>
      <c r="C902" s="97" t="s">
        <v>930</v>
      </c>
      <c r="D902" s="97" t="s">
        <v>1097</v>
      </c>
      <c r="E902" s="115" t="n">
        <v>341</v>
      </c>
      <c r="F902" s="97" t="s">
        <v>931</v>
      </c>
      <c r="G902" s="97" t="s">
        <v>461</v>
      </c>
      <c r="H902" s="99" t="n">
        <v>0.46</v>
      </c>
      <c r="I902" s="117" t="n">
        <v>21</v>
      </c>
      <c r="J902" s="100" t="n">
        <v>1.974</v>
      </c>
      <c r="K902" s="100" t="n">
        <v>0</v>
      </c>
      <c r="L902" s="99" t="n">
        <v>9.4</v>
      </c>
      <c r="M902" s="99" t="n">
        <v>0</v>
      </c>
      <c r="N902" s="99" t="n">
        <v>0.05</v>
      </c>
      <c r="O902" s="99" t="n">
        <v>0</v>
      </c>
      <c r="P902" s="102" t="s">
        <v>1132</v>
      </c>
      <c r="Q902" s="108"/>
      <c r="R902" s="108"/>
      <c r="S902" s="108"/>
      <c r="T902" s="106"/>
      <c r="U902" s="106"/>
      <c r="V902" s="106"/>
      <c r="W902" s="106"/>
      <c r="X902" s="107"/>
      <c r="Y902" s="108"/>
      <c r="Z902" s="108"/>
      <c r="AA902" s="108"/>
      <c r="AB902" s="106"/>
      <c r="AC902" s="106"/>
      <c r="AD902" s="106"/>
      <c r="AE902" s="106"/>
      <c r="AF902" s="107"/>
    </row>
    <row r="903" customFormat="false" ht="8.45" hidden="false" customHeight="true" outlineLevel="0" collapsed="false">
      <c r="A903" s="91" t="str">
        <f aca="false">VLOOKUP($C903&amp;$B903,$A$2030:$G$2565,2,0)</f>
        <v>03.000.001.003 </v>
      </c>
      <c r="B903" s="98" t="n">
        <v>26</v>
      </c>
      <c r="C903" s="97" t="s">
        <v>933</v>
      </c>
      <c r="D903" s="97" t="s">
        <v>1097</v>
      </c>
      <c r="E903" s="115" t="n">
        <v>447</v>
      </c>
      <c r="F903" s="97" t="s">
        <v>73</v>
      </c>
      <c r="G903" s="97" t="s">
        <v>461</v>
      </c>
      <c r="H903" s="99" t="n">
        <v>0.55</v>
      </c>
      <c r="I903" s="117" t="n">
        <v>21</v>
      </c>
      <c r="J903" s="100" t="n">
        <v>1.974</v>
      </c>
      <c r="K903" s="100" t="n">
        <v>0</v>
      </c>
      <c r="L903" s="99" t="n">
        <v>9.4</v>
      </c>
      <c r="M903" s="99" t="n">
        <v>0</v>
      </c>
      <c r="N903" s="99" t="n">
        <v>0.04</v>
      </c>
      <c r="O903" s="99" t="n">
        <v>0</v>
      </c>
      <c r="P903" s="102" t="s">
        <v>1132</v>
      </c>
      <c r="Q903" s="108"/>
      <c r="R903" s="108"/>
      <c r="S903" s="108"/>
      <c r="T903" s="106"/>
      <c r="U903" s="106"/>
      <c r="V903" s="106"/>
      <c r="W903" s="106"/>
      <c r="X903" s="107"/>
      <c r="Y903" s="108"/>
      <c r="Z903" s="108"/>
      <c r="AA903" s="108"/>
      <c r="AB903" s="106"/>
      <c r="AC903" s="106"/>
      <c r="AD903" s="106"/>
      <c r="AE903" s="106"/>
      <c r="AF903" s="107"/>
    </row>
    <row r="904" customFormat="false" ht="8.45" hidden="false" customHeight="true" outlineLevel="0" collapsed="false">
      <c r="A904" s="91" t="str">
        <f aca="false">VLOOKUP($C904&amp;$B904,$A$2030:$G$2565,2,0)</f>
        <v>03.000.001.004 </v>
      </c>
      <c r="B904" s="98" t="n">
        <v>27</v>
      </c>
      <c r="C904" s="97" t="s">
        <v>935</v>
      </c>
      <c r="D904" s="97" t="s">
        <v>1097</v>
      </c>
      <c r="E904" s="115" t="n">
        <v>447</v>
      </c>
      <c r="F904" s="97" t="s">
        <v>73</v>
      </c>
      <c r="G904" s="97" t="s">
        <v>461</v>
      </c>
      <c r="H904" s="99" t="n">
        <v>0.44</v>
      </c>
      <c r="I904" s="117" t="n">
        <v>21</v>
      </c>
      <c r="J904" s="100" t="n">
        <v>1.974</v>
      </c>
      <c r="K904" s="100" t="n">
        <v>0</v>
      </c>
      <c r="L904" s="99" t="n">
        <v>9.4</v>
      </c>
      <c r="M904" s="99" t="n">
        <v>0</v>
      </c>
      <c r="N904" s="99" t="n">
        <v>0.11</v>
      </c>
      <c r="O904" s="99" t="n">
        <v>0</v>
      </c>
      <c r="P904" s="102" t="s">
        <v>1132</v>
      </c>
      <c r="Q904" s="108"/>
      <c r="R904" s="108"/>
      <c r="S904" s="108"/>
      <c r="T904" s="106"/>
      <c r="U904" s="106"/>
      <c r="V904" s="106"/>
      <c r="W904" s="106"/>
      <c r="X904" s="107"/>
      <c r="Y904" s="108"/>
      <c r="Z904" s="108"/>
      <c r="AA904" s="108"/>
      <c r="AB904" s="106"/>
      <c r="AC904" s="106"/>
      <c r="AD904" s="106"/>
      <c r="AE904" s="106"/>
      <c r="AF904" s="107"/>
    </row>
    <row r="905" customFormat="false" ht="8.45" hidden="false" customHeight="true" outlineLevel="0" collapsed="false">
      <c r="A905" s="91" t="str">
        <f aca="false">VLOOKUP($C905&amp;$B905,$A$2030:$G$2565,2,0)</f>
        <v>03.000.001.005 </v>
      </c>
      <c r="B905" s="98" t="n">
        <v>28</v>
      </c>
      <c r="C905" s="97" t="s">
        <v>937</v>
      </c>
      <c r="D905" s="97" t="s">
        <v>1097</v>
      </c>
      <c r="E905" s="115" t="n">
        <v>447</v>
      </c>
      <c r="F905" s="97" t="s">
        <v>73</v>
      </c>
      <c r="G905" s="97" t="s">
        <v>461</v>
      </c>
      <c r="H905" s="99" t="n">
        <v>1.16</v>
      </c>
      <c r="I905" s="117" t="n">
        <v>13</v>
      </c>
      <c r="J905" s="100" t="n">
        <v>1.222</v>
      </c>
      <c r="K905" s="100" t="n">
        <v>0</v>
      </c>
      <c r="L905" s="99" t="n">
        <v>9.4</v>
      </c>
      <c r="M905" s="99" t="n">
        <v>0</v>
      </c>
      <c r="N905" s="99" t="n">
        <v>0.04</v>
      </c>
      <c r="O905" s="99" t="n">
        <v>0</v>
      </c>
      <c r="P905" s="102" t="s">
        <v>1132</v>
      </c>
      <c r="Q905" s="108"/>
      <c r="R905" s="108"/>
      <c r="S905" s="108"/>
      <c r="T905" s="106"/>
      <c r="U905" s="106"/>
      <c r="V905" s="106"/>
      <c r="W905" s="106"/>
      <c r="X905" s="107"/>
      <c r="Y905" s="108"/>
      <c r="Z905" s="108"/>
      <c r="AA905" s="108"/>
      <c r="AB905" s="106"/>
      <c r="AC905" s="106"/>
      <c r="AD905" s="106"/>
      <c r="AE905" s="106"/>
      <c r="AF905" s="107"/>
    </row>
    <row r="906" customFormat="false" ht="8.45" hidden="false" customHeight="true" outlineLevel="0" collapsed="false">
      <c r="A906" s="91" t="str">
        <f aca="false">VLOOKUP($C906&amp;$B906,$A$2030:$G$2565,2,0)</f>
        <v>03.000.001.006 </v>
      </c>
      <c r="B906" s="98" t="n">
        <v>29</v>
      </c>
      <c r="C906" s="97" t="s">
        <v>939</v>
      </c>
      <c r="D906" s="97" t="s">
        <v>1097</v>
      </c>
      <c r="E906" s="115" t="n">
        <v>277</v>
      </c>
      <c r="F906" s="97" t="s">
        <v>696</v>
      </c>
      <c r="G906" s="97" t="s">
        <v>461</v>
      </c>
      <c r="H906" s="99" t="n">
        <v>0.42</v>
      </c>
      <c r="I906" s="117" t="n">
        <v>16</v>
      </c>
      <c r="J906" s="100" t="n">
        <v>1.504</v>
      </c>
      <c r="K906" s="100" t="n">
        <v>0</v>
      </c>
      <c r="L906" s="99" t="n">
        <v>9.4</v>
      </c>
      <c r="M906" s="99" t="n">
        <v>0</v>
      </c>
      <c r="N906" s="99" t="n">
        <v>0.03</v>
      </c>
      <c r="O906" s="99" t="n">
        <v>0</v>
      </c>
      <c r="P906" s="102" t="s">
        <v>1132</v>
      </c>
      <c r="Q906" s="108"/>
      <c r="R906" s="108"/>
      <c r="S906" s="108"/>
      <c r="T906" s="106"/>
      <c r="U906" s="106"/>
      <c r="V906" s="106"/>
      <c r="W906" s="106"/>
      <c r="X906" s="107"/>
      <c r="Y906" s="108"/>
      <c r="Z906" s="108"/>
      <c r="AA906" s="108"/>
      <c r="AB906" s="106"/>
      <c r="AC906" s="106"/>
      <c r="AD906" s="106"/>
      <c r="AE906" s="106"/>
      <c r="AF906" s="107"/>
    </row>
    <row r="907" customFormat="false" ht="8.45" hidden="false" customHeight="true" outlineLevel="0" collapsed="false">
      <c r="A907" s="91" t="str">
        <f aca="false">VLOOKUP($C907&amp;$B907,$A$2030:$G$2565,2,0)</f>
        <v>03.000.001.007 </v>
      </c>
      <c r="B907" s="98" t="n">
        <v>30</v>
      </c>
      <c r="C907" s="97" t="s">
        <v>941</v>
      </c>
      <c r="D907" s="97" t="s">
        <v>1097</v>
      </c>
      <c r="E907" s="115" t="n">
        <v>341</v>
      </c>
      <c r="F907" s="97" t="s">
        <v>931</v>
      </c>
      <c r="G907" s="97" t="s">
        <v>461</v>
      </c>
      <c r="H907" s="99" t="n">
        <v>0.28</v>
      </c>
      <c r="I907" s="117" t="n">
        <v>21</v>
      </c>
      <c r="J907" s="100" t="n">
        <v>1.974</v>
      </c>
      <c r="K907" s="100" t="n">
        <v>0</v>
      </c>
      <c r="L907" s="99" t="n">
        <v>9.4</v>
      </c>
      <c r="M907" s="99" t="n">
        <v>0</v>
      </c>
      <c r="N907" s="99" t="n">
        <v>0.03</v>
      </c>
      <c r="O907" s="99" t="n">
        <v>0</v>
      </c>
      <c r="P907" s="102" t="s">
        <v>1132</v>
      </c>
      <c r="Q907" s="108"/>
      <c r="R907" s="108"/>
      <c r="S907" s="108"/>
      <c r="T907" s="106"/>
      <c r="U907" s="106"/>
      <c r="V907" s="106"/>
      <c r="W907" s="106"/>
      <c r="X907" s="107"/>
      <c r="Y907" s="108"/>
      <c r="Z907" s="108"/>
      <c r="AA907" s="108"/>
      <c r="AB907" s="106"/>
      <c r="AC907" s="106"/>
      <c r="AD907" s="106"/>
      <c r="AE907" s="106"/>
      <c r="AF907" s="107"/>
    </row>
    <row r="908" customFormat="false" ht="8.45" hidden="false" customHeight="true" outlineLevel="0" collapsed="false">
      <c r="A908" s="91" t="str">
        <f aca="false">VLOOKUP($C908&amp;$B908,$A$2030:$G$2565,2,0)</f>
        <v>03.000.001.008 </v>
      </c>
      <c r="B908" s="98" t="n">
        <v>31</v>
      </c>
      <c r="C908" s="97" t="s">
        <v>943</v>
      </c>
      <c r="D908" s="97" t="s">
        <v>1097</v>
      </c>
      <c r="E908" s="115" t="n">
        <v>447</v>
      </c>
      <c r="F908" s="97" t="s">
        <v>73</v>
      </c>
      <c r="G908" s="97" t="s">
        <v>461</v>
      </c>
      <c r="H908" s="99" t="n">
        <v>0.32</v>
      </c>
      <c r="I908" s="95"/>
      <c r="J908" s="95"/>
      <c r="K908" s="95"/>
      <c r="L908" s="95"/>
      <c r="M908" s="95"/>
      <c r="N908" s="95"/>
      <c r="O908" s="95"/>
      <c r="P908" s="95"/>
      <c r="Q908" s="108"/>
      <c r="R908" s="108"/>
      <c r="S908" s="108"/>
      <c r="T908" s="106"/>
      <c r="U908" s="106"/>
      <c r="V908" s="106"/>
      <c r="W908" s="106"/>
      <c r="X908" s="107"/>
      <c r="Y908" s="108"/>
      <c r="Z908" s="108"/>
      <c r="AA908" s="108"/>
      <c r="AB908" s="106"/>
      <c r="AC908" s="106"/>
      <c r="AD908" s="106"/>
      <c r="AE908" s="106"/>
      <c r="AF908" s="107"/>
    </row>
    <row r="909" customFormat="false" ht="8.45" hidden="false" customHeight="true" outlineLevel="0" collapsed="false">
      <c r="A909" s="91" t="str">
        <f aca="false">VLOOKUP($C909&amp;$B909,$A$2030:$G$2565,2,0)</f>
        <v>03.000.002 </v>
      </c>
      <c r="B909" s="113" t="n">
        <v>32</v>
      </c>
      <c r="C909" s="93" t="s">
        <v>945</v>
      </c>
      <c r="D909" s="93"/>
      <c r="E909" s="94" t="n">
        <v>447</v>
      </c>
      <c r="F909" s="93" t="s">
        <v>73</v>
      </c>
      <c r="G909" s="93" t="s">
        <v>461</v>
      </c>
      <c r="H909" s="95"/>
      <c r="I909" s="117" t="n">
        <v>35</v>
      </c>
      <c r="J909" s="100" t="n">
        <v>3.29</v>
      </c>
      <c r="K909" s="100" t="n">
        <v>0</v>
      </c>
      <c r="L909" s="99" t="n">
        <v>9.4</v>
      </c>
      <c r="M909" s="99" t="n">
        <v>0</v>
      </c>
      <c r="N909" s="99" t="n">
        <v>0.06</v>
      </c>
      <c r="O909" s="99" t="n">
        <v>0</v>
      </c>
      <c r="P909" s="102" t="s">
        <v>1132</v>
      </c>
      <c r="Q909" s="108"/>
      <c r="R909" s="108"/>
      <c r="S909" s="108"/>
      <c r="T909" s="106"/>
      <c r="U909" s="106"/>
      <c r="V909" s="106"/>
      <c r="W909" s="106"/>
      <c r="X909" s="107"/>
      <c r="Y909" s="108"/>
      <c r="Z909" s="108"/>
      <c r="AA909" s="108"/>
      <c r="AB909" s="106"/>
      <c r="AC909" s="106"/>
      <c r="AD909" s="106"/>
      <c r="AE909" s="106"/>
      <c r="AF909" s="107"/>
    </row>
    <row r="910" customFormat="false" ht="8.45" hidden="false" customHeight="true" outlineLevel="0" collapsed="false">
      <c r="A910" s="91" t="str">
        <f aca="false">VLOOKUP($C910&amp;$B910,$A$2030:$G$2565,2,0)</f>
        <v>03.000.002.001 </v>
      </c>
      <c r="B910" s="98" t="n">
        <v>33</v>
      </c>
      <c r="C910" s="97" t="s">
        <v>947</v>
      </c>
      <c r="D910" s="97" t="s">
        <v>1097</v>
      </c>
      <c r="E910" s="115" t="n">
        <v>447</v>
      </c>
      <c r="F910" s="97" t="s">
        <v>73</v>
      </c>
      <c r="G910" s="97" t="s">
        <v>461</v>
      </c>
      <c r="H910" s="99" t="n">
        <v>0.62</v>
      </c>
      <c r="I910" s="117" t="n">
        <v>42</v>
      </c>
      <c r="J910" s="100" t="n">
        <v>3.948</v>
      </c>
      <c r="K910" s="100" t="n">
        <v>0</v>
      </c>
      <c r="L910" s="99" t="n">
        <v>9.4</v>
      </c>
      <c r="M910" s="99" t="n">
        <v>0</v>
      </c>
      <c r="N910" s="99" t="n">
        <v>0.05</v>
      </c>
      <c r="O910" s="99" t="n">
        <v>0</v>
      </c>
      <c r="P910" s="102" t="s">
        <v>1132</v>
      </c>
      <c r="Q910" s="108"/>
      <c r="R910" s="108"/>
      <c r="S910" s="108"/>
      <c r="T910" s="106"/>
      <c r="U910" s="106"/>
      <c r="V910" s="106"/>
      <c r="W910" s="106"/>
      <c r="X910" s="107"/>
      <c r="Y910" s="108"/>
      <c r="Z910" s="108"/>
      <c r="AA910" s="108"/>
      <c r="AB910" s="106"/>
      <c r="AC910" s="106"/>
      <c r="AD910" s="106"/>
      <c r="AE910" s="106"/>
      <c r="AF910" s="107"/>
    </row>
    <row r="911" customFormat="false" ht="8.45" hidden="false" customHeight="true" outlineLevel="0" collapsed="false">
      <c r="A911" s="91" t="str">
        <f aca="false">VLOOKUP($C911&amp;$B911,$A$2030:$G$2565,2,0)</f>
        <v>03.000.002.002 </v>
      </c>
      <c r="B911" s="98" t="n">
        <v>34</v>
      </c>
      <c r="C911" s="97" t="s">
        <v>949</v>
      </c>
      <c r="D911" s="97" t="s">
        <v>1097</v>
      </c>
      <c r="E911" s="115" t="n">
        <v>447</v>
      </c>
      <c r="F911" s="97" t="s">
        <v>73</v>
      </c>
      <c r="G911" s="97" t="s">
        <v>461</v>
      </c>
      <c r="H911" s="99" t="n">
        <v>0.48</v>
      </c>
      <c r="I911" s="117" t="n">
        <v>15</v>
      </c>
      <c r="J911" s="100" t="n">
        <v>1.41</v>
      </c>
      <c r="K911" s="100" t="n">
        <v>0</v>
      </c>
      <c r="L911" s="99" t="n">
        <v>9.4</v>
      </c>
      <c r="M911" s="99" t="n">
        <v>0</v>
      </c>
      <c r="N911" s="99" t="n">
        <v>0.02</v>
      </c>
      <c r="O911" s="99" t="n">
        <v>0</v>
      </c>
      <c r="P911" s="102" t="s">
        <v>1132</v>
      </c>
      <c r="Q911" s="108"/>
      <c r="R911" s="108"/>
      <c r="S911" s="108"/>
      <c r="T911" s="106"/>
      <c r="U911" s="106"/>
      <c r="V911" s="106"/>
      <c r="W911" s="106"/>
      <c r="X911" s="107"/>
      <c r="Y911" s="108"/>
      <c r="Z911" s="108"/>
      <c r="AA911" s="108"/>
      <c r="AB911" s="106"/>
      <c r="AC911" s="106"/>
      <c r="AD911" s="106"/>
      <c r="AE911" s="106"/>
      <c r="AF911" s="107"/>
    </row>
    <row r="912" customFormat="false" ht="8.45" hidden="false" customHeight="true" outlineLevel="0" collapsed="false">
      <c r="A912" s="91" t="str">
        <f aca="false">VLOOKUP($C912&amp;$B912,$A$2030:$G$2565,2,0)</f>
        <v>03.000.002.003 </v>
      </c>
      <c r="B912" s="98" t="n">
        <v>35</v>
      </c>
      <c r="C912" s="97" t="s">
        <v>951</v>
      </c>
      <c r="D912" s="97" t="s">
        <v>1097</v>
      </c>
      <c r="E912" s="115" t="n">
        <v>319</v>
      </c>
      <c r="F912" s="97" t="s">
        <v>952</v>
      </c>
      <c r="G912" s="97" t="s">
        <v>461</v>
      </c>
      <c r="H912" s="99" t="n">
        <v>0.17</v>
      </c>
      <c r="I912" s="117" t="n">
        <v>14</v>
      </c>
      <c r="J912" s="100" t="n">
        <v>1.316</v>
      </c>
      <c r="K912" s="100" t="n">
        <v>0</v>
      </c>
      <c r="L912" s="99" t="n">
        <v>9.4</v>
      </c>
      <c r="M912" s="99" t="n">
        <v>0</v>
      </c>
      <c r="N912" s="99" t="n">
        <v>0.02</v>
      </c>
      <c r="O912" s="99" t="n">
        <v>0</v>
      </c>
      <c r="P912" s="102" t="s">
        <v>1132</v>
      </c>
      <c r="Q912" s="108"/>
      <c r="R912" s="108"/>
      <c r="S912" s="108"/>
      <c r="T912" s="106"/>
      <c r="U912" s="106"/>
      <c r="V912" s="106"/>
      <c r="W912" s="106"/>
      <c r="X912" s="107"/>
      <c r="Y912" s="108"/>
      <c r="Z912" s="108"/>
      <c r="AA912" s="108"/>
      <c r="AB912" s="106"/>
      <c r="AC912" s="106"/>
      <c r="AD912" s="106"/>
      <c r="AE912" s="106"/>
      <c r="AF912" s="107"/>
    </row>
    <row r="913" customFormat="false" ht="8.45" hidden="false" customHeight="true" outlineLevel="0" collapsed="false">
      <c r="A913" s="91" t="str">
        <f aca="false">VLOOKUP($C913&amp;$B913,$A$2030:$G$2565,2,0)</f>
        <v>03.000.002.004 </v>
      </c>
      <c r="B913" s="98" t="n">
        <v>36</v>
      </c>
      <c r="C913" s="97" t="s">
        <v>954</v>
      </c>
      <c r="D913" s="97" t="s">
        <v>1097</v>
      </c>
      <c r="E913" s="115" t="n">
        <v>105</v>
      </c>
      <c r="F913" s="97" t="s">
        <v>931</v>
      </c>
      <c r="G913" s="97" t="s">
        <v>74</v>
      </c>
      <c r="H913" s="99" t="n">
        <v>0.24</v>
      </c>
      <c r="I913" s="100" t="n">
        <v>5</v>
      </c>
      <c r="J913" s="100" t="n">
        <v>0.47</v>
      </c>
      <c r="K913" s="100" t="n">
        <v>0</v>
      </c>
      <c r="L913" s="99" t="n">
        <v>9.4</v>
      </c>
      <c r="M913" s="99" t="n">
        <v>0</v>
      </c>
      <c r="N913" s="99" t="n">
        <v>0.01</v>
      </c>
      <c r="O913" s="99" t="n">
        <v>0</v>
      </c>
      <c r="P913" s="102" t="s">
        <v>1132</v>
      </c>
      <c r="Q913" s="108"/>
      <c r="R913" s="108"/>
      <c r="S913" s="108"/>
      <c r="T913" s="106"/>
      <c r="U913" s="106"/>
      <c r="V913" s="106"/>
      <c r="W913" s="106"/>
      <c r="X913" s="107"/>
      <c r="Y913" s="108"/>
      <c r="Z913" s="108"/>
      <c r="AA913" s="108"/>
      <c r="AB913" s="106"/>
      <c r="AC913" s="106"/>
      <c r="AD913" s="106"/>
      <c r="AE913" s="106"/>
      <c r="AF913" s="107"/>
    </row>
    <row r="914" customFormat="false" ht="8.45" hidden="false" customHeight="true" outlineLevel="0" collapsed="false">
      <c r="A914" s="91" t="str">
        <f aca="false">VLOOKUP($C914&amp;$B914,$A$2030:$G$2565,2,0)</f>
        <v>03.000.002.005 </v>
      </c>
      <c r="B914" s="98" t="n">
        <v>37</v>
      </c>
      <c r="C914" s="97" t="s">
        <v>956</v>
      </c>
      <c r="D914" s="97" t="s">
        <v>1097</v>
      </c>
      <c r="E914" s="115" t="n">
        <v>105</v>
      </c>
      <c r="F914" s="97" t="s">
        <v>931</v>
      </c>
      <c r="G914" s="97" t="s">
        <v>74</v>
      </c>
      <c r="H914" s="99" t="n">
        <v>0.08</v>
      </c>
      <c r="I914" s="117" t="n">
        <v>16</v>
      </c>
      <c r="J914" s="100" t="n">
        <v>1.504</v>
      </c>
      <c r="K914" s="100" t="n">
        <v>0</v>
      </c>
      <c r="L914" s="99" t="n">
        <v>9.4</v>
      </c>
      <c r="M914" s="99" t="n">
        <v>0</v>
      </c>
      <c r="N914" s="99" t="n">
        <v>0.03</v>
      </c>
      <c r="O914" s="99" t="n">
        <v>0</v>
      </c>
      <c r="P914" s="102" t="s">
        <v>1132</v>
      </c>
      <c r="Q914" s="108"/>
      <c r="R914" s="108"/>
      <c r="S914" s="108"/>
      <c r="T914" s="106"/>
      <c r="U914" s="106"/>
      <c r="V914" s="106"/>
      <c r="W914" s="106"/>
      <c r="X914" s="107"/>
      <c r="Y914" s="108"/>
      <c r="Z914" s="108"/>
      <c r="AA914" s="108"/>
      <c r="AB914" s="106"/>
      <c r="AC914" s="106"/>
      <c r="AD914" s="106"/>
      <c r="AE914" s="106"/>
      <c r="AF914" s="107"/>
    </row>
    <row r="915" customFormat="false" ht="8.45" hidden="false" customHeight="true" outlineLevel="0" collapsed="false">
      <c r="A915" s="91" t="str">
        <f aca="false">VLOOKUP($C915&amp;$B915,$A$2030:$G$2565,2,0)</f>
        <v>03.000.002.006 </v>
      </c>
      <c r="B915" s="98" t="n">
        <v>38</v>
      </c>
      <c r="C915" s="97" t="s">
        <v>958</v>
      </c>
      <c r="D915" s="97" t="s">
        <v>1097</v>
      </c>
      <c r="E915" s="115" t="n">
        <v>337</v>
      </c>
      <c r="F915" s="97" t="s">
        <v>917</v>
      </c>
      <c r="G915" s="97" t="s">
        <v>44</v>
      </c>
      <c r="H915" s="99" t="n">
        <v>0.27</v>
      </c>
      <c r="I915" s="117" t="n">
        <v>14</v>
      </c>
      <c r="J915" s="100" t="n">
        <v>1.316</v>
      </c>
      <c r="K915" s="100" t="n">
        <v>0</v>
      </c>
      <c r="L915" s="99" t="n">
        <v>9.4</v>
      </c>
      <c r="M915" s="99" t="n">
        <v>0</v>
      </c>
      <c r="N915" s="99" t="n">
        <v>0.04</v>
      </c>
      <c r="O915" s="99" t="n">
        <v>0</v>
      </c>
      <c r="P915" s="102" t="s">
        <v>1132</v>
      </c>
      <c r="Q915" s="108"/>
      <c r="R915" s="108"/>
      <c r="S915" s="108"/>
      <c r="T915" s="106"/>
      <c r="U915" s="106"/>
      <c r="V915" s="106"/>
      <c r="W915" s="106"/>
      <c r="X915" s="107"/>
      <c r="Y915" s="108"/>
      <c r="Z915" s="108"/>
      <c r="AA915" s="108"/>
      <c r="AB915" s="106"/>
      <c r="AC915" s="106"/>
      <c r="AD915" s="106"/>
      <c r="AE915" s="106"/>
      <c r="AF915" s="107"/>
    </row>
    <row r="916" customFormat="false" ht="8.45" hidden="false" customHeight="true" outlineLevel="0" collapsed="false">
      <c r="A916" s="91" t="str">
        <f aca="false">VLOOKUP($C916&amp;$B916,$A$2030:$G$2565,2,0)</f>
        <v>03.000.002.007 </v>
      </c>
      <c r="B916" s="98" t="n">
        <v>39</v>
      </c>
      <c r="C916" s="97" t="s">
        <v>960</v>
      </c>
      <c r="D916" s="97" t="s">
        <v>1097</v>
      </c>
      <c r="E916" s="115" t="n">
        <v>299</v>
      </c>
      <c r="F916" s="97" t="s">
        <v>107</v>
      </c>
      <c r="G916" s="97" t="s">
        <v>461</v>
      </c>
      <c r="H916" s="99" t="n">
        <v>0.4</v>
      </c>
      <c r="I916" s="117" t="n">
        <v>19</v>
      </c>
      <c r="J916" s="100" t="n">
        <v>1.786</v>
      </c>
      <c r="K916" s="100" t="n">
        <v>0</v>
      </c>
      <c r="L916" s="99" t="n">
        <v>9.4</v>
      </c>
      <c r="M916" s="99" t="n">
        <v>0</v>
      </c>
      <c r="N916" s="99" t="n">
        <v>0.04</v>
      </c>
      <c r="O916" s="99" t="n">
        <v>0</v>
      </c>
      <c r="P916" s="102" t="s">
        <v>1132</v>
      </c>
      <c r="Q916" s="108"/>
      <c r="R916" s="108"/>
      <c r="S916" s="108"/>
      <c r="T916" s="106"/>
      <c r="U916" s="106"/>
      <c r="V916" s="106"/>
      <c r="W916" s="106"/>
      <c r="X916" s="107"/>
      <c r="Y916" s="108"/>
      <c r="Z916" s="108"/>
      <c r="AA916" s="108"/>
      <c r="AB916" s="106"/>
      <c r="AC916" s="106"/>
      <c r="AD916" s="106"/>
      <c r="AE916" s="106"/>
      <c r="AF916" s="107"/>
    </row>
    <row r="917" customFormat="false" ht="8.45" hidden="false" customHeight="true" outlineLevel="0" collapsed="false">
      <c r="A917" s="91" t="str">
        <f aca="false">VLOOKUP($C917&amp;$B917,$A$2030:$G$2565,2,0)</f>
        <v>03.000.002.008 </v>
      </c>
      <c r="B917" s="98" t="n">
        <v>40</v>
      </c>
      <c r="C917" s="97" t="s">
        <v>962</v>
      </c>
      <c r="D917" s="97" t="s">
        <v>1097</v>
      </c>
      <c r="E917" s="115" t="n">
        <v>405</v>
      </c>
      <c r="F917" s="97" t="s">
        <v>915</v>
      </c>
      <c r="G917" s="97" t="s">
        <v>461</v>
      </c>
      <c r="H917" s="99" t="n">
        <v>0.39</v>
      </c>
      <c r="I917" s="100" t="n">
        <v>7</v>
      </c>
      <c r="J917" s="100" t="n">
        <v>0.658</v>
      </c>
      <c r="K917" s="100" t="n">
        <v>0</v>
      </c>
      <c r="L917" s="99" t="n">
        <v>9.4</v>
      </c>
      <c r="M917" s="99" t="n">
        <v>0</v>
      </c>
      <c r="N917" s="99" t="n">
        <v>0.02</v>
      </c>
      <c r="O917" s="99" t="n">
        <v>0</v>
      </c>
      <c r="P917" s="102" t="s">
        <v>1132</v>
      </c>
      <c r="Q917" s="108"/>
      <c r="R917" s="108"/>
      <c r="S917" s="108"/>
      <c r="T917" s="106"/>
      <c r="U917" s="106"/>
      <c r="V917" s="106"/>
      <c r="W917" s="106"/>
      <c r="X917" s="107"/>
      <c r="Y917" s="108"/>
      <c r="Z917" s="108"/>
      <c r="AA917" s="108"/>
      <c r="AB917" s="106"/>
      <c r="AC917" s="106"/>
      <c r="AD917" s="106"/>
      <c r="AE917" s="106"/>
      <c r="AF917" s="107"/>
    </row>
    <row r="918" customFormat="false" ht="8.45" hidden="false" customHeight="true" outlineLevel="0" collapsed="false">
      <c r="A918" s="91" t="str">
        <f aca="false">VLOOKUP($C918&amp;$B918,$A$2030:$G$2565,2,0)</f>
        <v>03.000.002.009 </v>
      </c>
      <c r="B918" s="98" t="n">
        <v>41</v>
      </c>
      <c r="C918" s="97" t="s">
        <v>964</v>
      </c>
      <c r="D918" s="97" t="s">
        <v>1097</v>
      </c>
      <c r="E918" s="115" t="n">
        <v>447</v>
      </c>
      <c r="F918" s="97" t="s">
        <v>73</v>
      </c>
      <c r="G918" s="97" t="s">
        <v>461</v>
      </c>
      <c r="H918" s="99" t="n">
        <v>0.2</v>
      </c>
      <c r="I918" s="100" t="n">
        <v>0</v>
      </c>
      <c r="J918" s="100" t="n">
        <v>0</v>
      </c>
      <c r="K918" s="100" t="n">
        <v>0</v>
      </c>
      <c r="L918" s="99" t="n">
        <v>9.4</v>
      </c>
      <c r="M918" s="99" t="n">
        <v>0</v>
      </c>
      <c r="N918" s="99" t="n">
        <v>0</v>
      </c>
      <c r="O918" s="99" t="n">
        <v>0</v>
      </c>
      <c r="P918" s="102"/>
      <c r="Q918" s="108"/>
      <c r="R918" s="108"/>
      <c r="S918" s="108"/>
      <c r="T918" s="106"/>
      <c r="U918" s="106"/>
      <c r="V918" s="106"/>
      <c r="W918" s="106"/>
      <c r="X918" s="107"/>
      <c r="Y918" s="108"/>
      <c r="Z918" s="108"/>
      <c r="AA918" s="108"/>
      <c r="AB918" s="106"/>
      <c r="AC918" s="106"/>
      <c r="AD918" s="106"/>
      <c r="AE918" s="106"/>
      <c r="AF918" s="107"/>
    </row>
    <row r="919" customFormat="false" ht="8.45" hidden="false" customHeight="true" outlineLevel="0" collapsed="false">
      <c r="A919" s="91" t="str">
        <f aca="false">VLOOKUP($C919&amp;$B919,$A$2030:$G$2565,2,0)</f>
        <v>03.000.002.010 </v>
      </c>
      <c r="B919" s="98" t="n">
        <v>42</v>
      </c>
      <c r="C919" s="97" t="s">
        <v>966</v>
      </c>
      <c r="D919" s="97" t="s">
        <v>1095</v>
      </c>
      <c r="E919" s="115" t="n">
        <v>447</v>
      </c>
      <c r="F919" s="97" t="s">
        <v>73</v>
      </c>
      <c r="G919" s="97" t="s">
        <v>461</v>
      </c>
      <c r="H919" s="102"/>
      <c r="I919" s="100" t="n">
        <v>0</v>
      </c>
      <c r="J919" s="100" t="n">
        <v>0</v>
      </c>
      <c r="K919" s="100" t="n">
        <v>0</v>
      </c>
      <c r="L919" s="99" t="n">
        <v>9.4</v>
      </c>
      <c r="M919" s="99" t="n">
        <v>0</v>
      </c>
      <c r="N919" s="99" t="n">
        <v>0</v>
      </c>
      <c r="O919" s="99" t="n">
        <v>0</v>
      </c>
      <c r="P919" s="102"/>
      <c r="Q919" s="108"/>
      <c r="R919" s="108"/>
      <c r="S919" s="108"/>
      <c r="T919" s="106"/>
      <c r="U919" s="106"/>
      <c r="V919" s="106"/>
      <c r="W919" s="106"/>
      <c r="X919" s="107"/>
      <c r="Y919" s="108"/>
      <c r="Z919" s="108"/>
      <c r="AA919" s="108"/>
      <c r="AB919" s="106"/>
      <c r="AC919" s="106"/>
      <c r="AD919" s="106"/>
      <c r="AE919" s="106"/>
      <c r="AF919" s="107"/>
    </row>
    <row r="920" customFormat="false" ht="8.45" hidden="false" customHeight="true" outlineLevel="0" collapsed="false">
      <c r="A920" s="91" t="str">
        <f aca="false">VLOOKUP($C920&amp;$B920,$A$2030:$G$2565,2,0)</f>
        <v>03.000.002.011 </v>
      </c>
      <c r="B920" s="98" t="n">
        <v>43</v>
      </c>
      <c r="C920" s="97" t="s">
        <v>968</v>
      </c>
      <c r="D920" s="97" t="s">
        <v>1095</v>
      </c>
      <c r="E920" s="115" t="n">
        <v>447</v>
      </c>
      <c r="F920" s="97" t="s">
        <v>73</v>
      </c>
      <c r="G920" s="97" t="s">
        <v>461</v>
      </c>
      <c r="H920" s="102"/>
      <c r="I920" s="95"/>
      <c r="J920" s="95"/>
      <c r="K920" s="95"/>
      <c r="L920" s="95"/>
      <c r="M920" s="95"/>
      <c r="N920" s="95"/>
      <c r="O920" s="95"/>
      <c r="P920" s="95"/>
      <c r="Q920" s="108"/>
      <c r="R920" s="108"/>
      <c r="S920" s="108"/>
      <c r="T920" s="106"/>
      <c r="U920" s="106"/>
      <c r="V920" s="106"/>
      <c r="W920" s="106"/>
      <c r="X920" s="107"/>
      <c r="Y920" s="108"/>
      <c r="Z920" s="108"/>
      <c r="AA920" s="108"/>
      <c r="AB920" s="106"/>
      <c r="AC920" s="106"/>
      <c r="AD920" s="106"/>
      <c r="AE920" s="106"/>
      <c r="AF920" s="107"/>
    </row>
    <row r="921" customFormat="false" ht="8.45" hidden="false" customHeight="true" outlineLevel="0" collapsed="false">
      <c r="A921" s="91" t="str">
        <f aca="false">VLOOKUP($C921&amp;$B921,$A$2030:$G$2565,2,0)</f>
        <v>03.000.003 </v>
      </c>
      <c r="B921" s="113" t="n">
        <v>44</v>
      </c>
      <c r="C921" s="93" t="s">
        <v>970</v>
      </c>
      <c r="D921" s="93"/>
      <c r="E921" s="94" t="n">
        <v>447</v>
      </c>
      <c r="F921" s="93" t="s">
        <v>73</v>
      </c>
      <c r="G921" s="93" t="s">
        <v>461</v>
      </c>
      <c r="H921" s="95"/>
      <c r="I921" s="117" t="n">
        <v>33</v>
      </c>
      <c r="J921" s="100" t="n">
        <v>3.102</v>
      </c>
      <c r="K921" s="100" t="n">
        <v>0</v>
      </c>
      <c r="L921" s="99" t="n">
        <v>9.4</v>
      </c>
      <c r="M921" s="99" t="n">
        <v>0</v>
      </c>
      <c r="N921" s="99" t="n">
        <v>0</v>
      </c>
      <c r="O921" s="99" t="n">
        <v>0</v>
      </c>
      <c r="P921" s="102" t="s">
        <v>1132</v>
      </c>
      <c r="Q921" s="108"/>
      <c r="R921" s="108"/>
      <c r="S921" s="108"/>
      <c r="T921" s="106"/>
      <c r="U921" s="106"/>
      <c r="V921" s="106"/>
      <c r="W921" s="106"/>
      <c r="X921" s="107"/>
      <c r="Y921" s="108"/>
      <c r="Z921" s="108"/>
      <c r="AA921" s="108"/>
      <c r="AB921" s="106"/>
      <c r="AC921" s="106"/>
      <c r="AD921" s="106"/>
      <c r="AE921" s="106"/>
      <c r="AF921" s="107"/>
    </row>
    <row r="922" customFormat="false" ht="8.45" hidden="false" customHeight="true" outlineLevel="0" collapsed="false">
      <c r="A922" s="91" t="str">
        <f aca="false">VLOOKUP($C922&amp;$B922,$A$2030:$G$2565,2,0)</f>
        <v>03.000.003.001 </v>
      </c>
      <c r="B922" s="98" t="n">
        <v>45</v>
      </c>
      <c r="C922" s="97" t="s">
        <v>972</v>
      </c>
      <c r="D922" s="97" t="s">
        <v>1096</v>
      </c>
      <c r="E922" s="115" t="n">
        <v>447</v>
      </c>
      <c r="F922" s="97" t="s">
        <v>73</v>
      </c>
      <c r="G922" s="97" t="s">
        <v>461</v>
      </c>
      <c r="H922" s="99" t="n">
        <v>0.04</v>
      </c>
      <c r="I922" s="118" t="n">
        <v>378</v>
      </c>
      <c r="J922" s="117" t="n">
        <v>35.532</v>
      </c>
      <c r="K922" s="100" t="n">
        <v>0</v>
      </c>
      <c r="L922" s="99" t="n">
        <v>9.4</v>
      </c>
      <c r="M922" s="99" t="n">
        <v>0</v>
      </c>
      <c r="N922" s="99" t="n">
        <v>0.04</v>
      </c>
      <c r="O922" s="99" t="n">
        <v>0</v>
      </c>
      <c r="P922" s="102" t="s">
        <v>1132</v>
      </c>
      <c r="Q922" s="108"/>
      <c r="R922" s="108"/>
      <c r="S922" s="108"/>
      <c r="T922" s="106"/>
      <c r="U922" s="106"/>
      <c r="V922" s="106"/>
      <c r="W922" s="106"/>
      <c r="X922" s="107"/>
      <c r="Y922" s="108"/>
      <c r="Z922" s="108"/>
      <c r="AA922" s="108"/>
      <c r="AB922" s="106"/>
      <c r="AC922" s="106"/>
      <c r="AD922" s="106"/>
      <c r="AE922" s="106"/>
      <c r="AF922" s="107"/>
    </row>
    <row r="923" customFormat="false" ht="8.45" hidden="false" customHeight="true" outlineLevel="0" collapsed="false">
      <c r="A923" s="91" t="str">
        <f aca="false">VLOOKUP($C923&amp;$B923,$A$2030:$G$2565,2,0)</f>
        <v>03.000.003.002 </v>
      </c>
      <c r="B923" s="98" t="n">
        <v>46</v>
      </c>
      <c r="C923" s="97" t="s">
        <v>974</v>
      </c>
      <c r="D923" s="97" t="s">
        <v>1096</v>
      </c>
      <c r="E923" s="115" t="n">
        <v>447</v>
      </c>
      <c r="F923" s="97" t="s">
        <v>73</v>
      </c>
      <c r="G923" s="97" t="s">
        <v>461</v>
      </c>
      <c r="H923" s="99" t="n">
        <v>0.42</v>
      </c>
      <c r="I923" s="120" t="n">
        <v>24948</v>
      </c>
      <c r="J923" s="119" t="n">
        <v>2345.112</v>
      </c>
      <c r="K923" s="100" t="n">
        <v>0</v>
      </c>
      <c r="L923" s="99" t="n">
        <v>9.4</v>
      </c>
      <c r="M923" s="99" t="n">
        <v>0</v>
      </c>
      <c r="N923" s="99" t="n">
        <v>0.11</v>
      </c>
      <c r="O923" s="99" t="n">
        <v>0</v>
      </c>
      <c r="P923" s="102" t="s">
        <v>1132</v>
      </c>
      <c r="Q923" s="108"/>
      <c r="R923" s="108"/>
      <c r="S923" s="108"/>
      <c r="T923" s="106"/>
      <c r="U923" s="106"/>
      <c r="V923" s="106"/>
      <c r="W923" s="106"/>
      <c r="X923" s="107"/>
      <c r="Y923" s="108"/>
      <c r="Z923" s="108"/>
      <c r="AA923" s="108"/>
      <c r="AB923" s="106"/>
      <c r="AC923" s="106"/>
      <c r="AD923" s="106"/>
      <c r="AE923" s="106"/>
      <c r="AF923" s="107"/>
    </row>
    <row r="924" customFormat="false" ht="8.45" hidden="false" customHeight="true" outlineLevel="0" collapsed="false">
      <c r="A924" s="91" t="str">
        <f aca="false">VLOOKUP($C924&amp;$B924,$A$2030:$G$2565,2,0)</f>
        <v>03.000.003.003 </v>
      </c>
      <c r="B924" s="98" t="n">
        <v>47</v>
      </c>
      <c r="C924" s="97" t="s">
        <v>976</v>
      </c>
      <c r="D924" s="97" t="s">
        <v>1096</v>
      </c>
      <c r="E924" s="115" t="n">
        <v>447</v>
      </c>
      <c r="F924" s="97" t="s">
        <v>73</v>
      </c>
      <c r="G924" s="97" t="s">
        <v>461</v>
      </c>
      <c r="H924" s="99" t="n">
        <v>1.17</v>
      </c>
      <c r="I924" s="119" t="n">
        <v>8316</v>
      </c>
      <c r="J924" s="118" t="n">
        <v>781.704</v>
      </c>
      <c r="K924" s="100" t="n">
        <v>0</v>
      </c>
      <c r="L924" s="99" t="n">
        <v>9.4</v>
      </c>
      <c r="M924" s="99" t="n">
        <v>0</v>
      </c>
      <c r="N924" s="99" t="n">
        <v>0.01</v>
      </c>
      <c r="O924" s="99" t="n">
        <v>0</v>
      </c>
      <c r="P924" s="102" t="s">
        <v>1132</v>
      </c>
      <c r="Q924" s="108"/>
      <c r="R924" s="108"/>
      <c r="S924" s="108"/>
      <c r="T924" s="106"/>
      <c r="U924" s="106"/>
      <c r="V924" s="106"/>
      <c r="W924" s="106"/>
      <c r="X924" s="107"/>
      <c r="Y924" s="108"/>
      <c r="Z924" s="108"/>
      <c r="AA924" s="108"/>
      <c r="AB924" s="106"/>
      <c r="AC924" s="106"/>
      <c r="AD924" s="106"/>
      <c r="AE924" s="106"/>
      <c r="AF924" s="107"/>
    </row>
    <row r="925" customFormat="false" ht="8.45" hidden="false" customHeight="true" outlineLevel="0" collapsed="false">
      <c r="A925" s="91" t="str">
        <f aca="false">VLOOKUP($C925&amp;$B925,$A$2030:$G$2565,2,0)</f>
        <v>03.000.003.004 </v>
      </c>
      <c r="B925" s="98" t="n">
        <v>48</v>
      </c>
      <c r="C925" s="97" t="s">
        <v>978</v>
      </c>
      <c r="D925" s="97" t="s">
        <v>1096</v>
      </c>
      <c r="E925" s="115" t="n">
        <v>447</v>
      </c>
      <c r="F925" s="97" t="s">
        <v>73</v>
      </c>
      <c r="G925" s="97" t="s">
        <v>461</v>
      </c>
      <c r="H925" s="99" t="n">
        <v>0.13</v>
      </c>
      <c r="I925" s="118" t="n">
        <v>327</v>
      </c>
      <c r="J925" s="117" t="n">
        <v>30.738</v>
      </c>
      <c r="K925" s="100" t="n">
        <v>0</v>
      </c>
      <c r="L925" s="99" t="n">
        <v>9.4</v>
      </c>
      <c r="M925" s="99" t="n">
        <v>0</v>
      </c>
      <c r="N925" s="99" t="n">
        <v>0.01</v>
      </c>
      <c r="O925" s="99" t="n">
        <v>0</v>
      </c>
      <c r="P925" s="102" t="s">
        <v>1132</v>
      </c>
      <c r="Q925" s="108"/>
      <c r="R925" s="108"/>
      <c r="S925" s="108"/>
      <c r="T925" s="106"/>
      <c r="U925" s="106"/>
      <c r="V925" s="106"/>
      <c r="W925" s="106"/>
      <c r="X925" s="107"/>
      <c r="Y925" s="108"/>
      <c r="Z925" s="108"/>
      <c r="AA925" s="108"/>
      <c r="AB925" s="106"/>
      <c r="AC925" s="106"/>
      <c r="AD925" s="106"/>
      <c r="AE925" s="106"/>
      <c r="AF925" s="107"/>
    </row>
    <row r="926" customFormat="false" ht="8.45" hidden="false" customHeight="true" outlineLevel="0" collapsed="false">
      <c r="A926" s="91" t="str">
        <f aca="false">VLOOKUP($C926&amp;$B926,$A$2030:$G$2565,2,0)</f>
        <v>03.000.003.005 </v>
      </c>
      <c r="B926" s="98" t="n">
        <v>49</v>
      </c>
      <c r="C926" s="97" t="s">
        <v>980</v>
      </c>
      <c r="D926" s="97" t="s">
        <v>1096</v>
      </c>
      <c r="E926" s="115" t="n">
        <v>447</v>
      </c>
      <c r="F926" s="97" t="s">
        <v>73</v>
      </c>
      <c r="G926" s="97" t="s">
        <v>461</v>
      </c>
      <c r="H926" s="99" t="n">
        <v>0.08</v>
      </c>
      <c r="I926" s="95"/>
      <c r="J926" s="95"/>
      <c r="K926" s="95"/>
      <c r="L926" s="95"/>
      <c r="M926" s="95"/>
      <c r="N926" s="95"/>
      <c r="O926" s="95"/>
      <c r="P926" s="95"/>
      <c r="Q926" s="108"/>
      <c r="R926" s="108"/>
      <c r="S926" s="108"/>
      <c r="T926" s="106"/>
      <c r="U926" s="106"/>
      <c r="V926" s="106"/>
      <c r="W926" s="106"/>
      <c r="X926" s="107"/>
      <c r="Y926" s="108"/>
      <c r="Z926" s="108"/>
      <c r="AA926" s="108"/>
      <c r="AB926" s="106"/>
      <c r="AC926" s="106"/>
      <c r="AD926" s="106"/>
      <c r="AE926" s="106"/>
      <c r="AF926" s="107"/>
    </row>
    <row r="927" customFormat="false" ht="8.45" hidden="false" customHeight="true" outlineLevel="0" collapsed="false">
      <c r="A927" s="91" t="str">
        <f aca="false">VLOOKUP($C927&amp;$B927,$A$2030:$G$2565,2,0)</f>
        <v>04 </v>
      </c>
      <c r="B927" s="113" t="n">
        <v>50</v>
      </c>
      <c r="C927" s="93" t="s">
        <v>981</v>
      </c>
      <c r="D927" s="93"/>
      <c r="E927" s="94" t="n">
        <v>447</v>
      </c>
      <c r="F927" s="93" t="s">
        <v>73</v>
      </c>
      <c r="G927" s="93" t="s">
        <v>461</v>
      </c>
      <c r="H927" s="95"/>
      <c r="I927" s="117" t="n">
        <v>15</v>
      </c>
      <c r="J927" s="100" t="n">
        <v>1.41</v>
      </c>
      <c r="K927" s="100" t="n">
        <v>0</v>
      </c>
      <c r="L927" s="99" t="n">
        <v>9.4</v>
      </c>
      <c r="M927" s="99" t="n">
        <v>0</v>
      </c>
      <c r="N927" s="99" t="n">
        <v>0</v>
      </c>
      <c r="O927" s="99" t="n">
        <v>0</v>
      </c>
      <c r="P927" s="102" t="s">
        <v>1132</v>
      </c>
      <c r="Q927" s="108"/>
      <c r="R927" s="108"/>
      <c r="S927" s="108"/>
      <c r="T927" s="106"/>
      <c r="U927" s="106"/>
      <c r="V927" s="106"/>
      <c r="W927" s="106"/>
      <c r="X927" s="107"/>
      <c r="Y927" s="108"/>
      <c r="Z927" s="108"/>
      <c r="AA927" s="108"/>
      <c r="AB927" s="106"/>
      <c r="AC927" s="106"/>
      <c r="AD927" s="106"/>
      <c r="AE927" s="106"/>
      <c r="AF927" s="107"/>
    </row>
    <row r="928" customFormat="false" ht="8.45" hidden="false" customHeight="true" outlineLevel="0" collapsed="false">
      <c r="A928" s="91" t="str">
        <f aca="false">VLOOKUP($C928&amp;$B928,$A$2030:$G$2565,2,0)</f>
        <v>04.000.000.001 </v>
      </c>
      <c r="B928" s="98" t="n">
        <v>51</v>
      </c>
      <c r="C928" s="97" t="s">
        <v>982</v>
      </c>
      <c r="D928" s="97" t="s">
        <v>1097</v>
      </c>
      <c r="E928" s="115" t="n">
        <v>299</v>
      </c>
      <c r="F928" s="97" t="s">
        <v>107</v>
      </c>
      <c r="G928" s="97" t="s">
        <v>461</v>
      </c>
      <c r="H928" s="99" t="n">
        <v>0.04</v>
      </c>
      <c r="I928" s="117" t="n">
        <v>16</v>
      </c>
      <c r="J928" s="100" t="n">
        <v>1.504</v>
      </c>
      <c r="K928" s="100" t="n">
        <v>0</v>
      </c>
      <c r="L928" s="99" t="n">
        <v>9.4</v>
      </c>
      <c r="M928" s="99" t="n">
        <v>0</v>
      </c>
      <c r="N928" s="99" t="n">
        <v>0</v>
      </c>
      <c r="O928" s="99" t="n">
        <v>0</v>
      </c>
      <c r="P928" s="102" t="s">
        <v>1132</v>
      </c>
      <c r="Q928" s="108"/>
      <c r="R928" s="108"/>
      <c r="S928" s="108"/>
      <c r="T928" s="106"/>
      <c r="U928" s="106"/>
      <c r="V928" s="106"/>
      <c r="W928" s="106"/>
      <c r="X928" s="107"/>
      <c r="Y928" s="108"/>
      <c r="Z928" s="108"/>
      <c r="AA928" s="108"/>
      <c r="AB928" s="106"/>
      <c r="AC928" s="106"/>
      <c r="AD928" s="106"/>
      <c r="AE928" s="106"/>
      <c r="AF928" s="107"/>
    </row>
    <row r="929" customFormat="false" ht="8.45" hidden="false" customHeight="true" outlineLevel="0" collapsed="false">
      <c r="A929" s="91" t="str">
        <f aca="false">VLOOKUP($C929&amp;$B929,$A$2030:$G$2565,2,0)</f>
        <v>04.000.000.002 </v>
      </c>
      <c r="B929" s="98" t="n">
        <v>52</v>
      </c>
      <c r="C929" s="97" t="s">
        <v>983</v>
      </c>
      <c r="D929" s="97" t="s">
        <v>1097</v>
      </c>
      <c r="E929" s="115" t="n">
        <v>447</v>
      </c>
      <c r="F929" s="97" t="s">
        <v>73</v>
      </c>
      <c r="G929" s="97" t="s">
        <v>461</v>
      </c>
      <c r="H929" s="99" t="n">
        <v>0.02</v>
      </c>
      <c r="I929" s="100" t="n">
        <v>5</v>
      </c>
      <c r="J929" s="100" t="n">
        <v>0.47</v>
      </c>
      <c r="K929" s="100" t="n">
        <v>0</v>
      </c>
      <c r="L929" s="99" t="n">
        <v>9.4</v>
      </c>
      <c r="M929" s="99" t="n">
        <v>0</v>
      </c>
      <c r="N929" s="99" t="n">
        <v>0</v>
      </c>
      <c r="O929" s="99" t="n">
        <v>0</v>
      </c>
      <c r="P929" s="102" t="s">
        <v>1132</v>
      </c>
      <c r="Q929" s="108"/>
      <c r="R929" s="108"/>
      <c r="S929" s="108"/>
      <c r="T929" s="106"/>
      <c r="U929" s="106"/>
      <c r="V929" s="106"/>
      <c r="W929" s="106"/>
      <c r="X929" s="107"/>
      <c r="Y929" s="108"/>
      <c r="Z929" s="108"/>
      <c r="AA929" s="108"/>
      <c r="AB929" s="106"/>
      <c r="AC929" s="106"/>
      <c r="AD929" s="106"/>
      <c r="AE929" s="106"/>
      <c r="AF929" s="107"/>
    </row>
    <row r="930" customFormat="false" ht="8.45" hidden="false" customHeight="true" outlineLevel="0" collapsed="false">
      <c r="A930" s="91" t="str">
        <f aca="false">VLOOKUP($C930&amp;$B930,$A$2030:$G$2565,2,0)</f>
        <v>04.000.000.003 </v>
      </c>
      <c r="B930" s="98" t="n">
        <v>53</v>
      </c>
      <c r="C930" s="97" t="s">
        <v>985</v>
      </c>
      <c r="D930" s="97" t="s">
        <v>1096</v>
      </c>
      <c r="E930" s="115" t="n">
        <v>105</v>
      </c>
      <c r="F930" s="97" t="s">
        <v>931</v>
      </c>
      <c r="G930" s="97" t="s">
        <v>74</v>
      </c>
      <c r="H930" s="99" t="n">
        <v>0.02</v>
      </c>
      <c r="I930" s="100" t="n">
        <v>1</v>
      </c>
      <c r="J930" s="100" t="n">
        <v>0.094</v>
      </c>
      <c r="K930" s="100" t="n">
        <v>0</v>
      </c>
      <c r="L930" s="99" t="n">
        <v>9.4</v>
      </c>
      <c r="M930" s="99" t="n">
        <v>0</v>
      </c>
      <c r="N930" s="99" t="n">
        <v>0</v>
      </c>
      <c r="O930" s="99" t="n">
        <v>0</v>
      </c>
      <c r="P930" s="102" t="s">
        <v>1132</v>
      </c>
      <c r="Q930" s="108"/>
      <c r="R930" s="108"/>
      <c r="S930" s="108"/>
      <c r="T930" s="106"/>
      <c r="U930" s="106"/>
      <c r="V930" s="106"/>
      <c r="W930" s="106"/>
      <c r="X930" s="107"/>
      <c r="Y930" s="108"/>
      <c r="Z930" s="108"/>
      <c r="AA930" s="108"/>
      <c r="AB930" s="106"/>
      <c r="AC930" s="106"/>
      <c r="AD930" s="106"/>
      <c r="AE930" s="106"/>
      <c r="AF930" s="107"/>
    </row>
    <row r="931" customFormat="false" ht="8.45" hidden="false" customHeight="true" outlineLevel="0" collapsed="false">
      <c r="A931" s="91" t="str">
        <f aca="false">VLOOKUP($C931&amp;$B931,$A$2030:$G$2565,2,0)</f>
        <v>04.000.000.004 </v>
      </c>
      <c r="B931" s="98" t="n">
        <v>54</v>
      </c>
      <c r="C931" s="97" t="s">
        <v>987</v>
      </c>
      <c r="D931" s="97" t="s">
        <v>1096</v>
      </c>
      <c r="E931" s="115" t="n">
        <v>447</v>
      </c>
      <c r="F931" s="97" t="s">
        <v>73</v>
      </c>
      <c r="G931" s="97" t="s">
        <v>461</v>
      </c>
      <c r="H931" s="99" t="n">
        <v>0.01</v>
      </c>
      <c r="I931" s="100" t="n">
        <v>2</v>
      </c>
      <c r="J931" s="100" t="n">
        <v>0.188</v>
      </c>
      <c r="K931" s="100" t="n">
        <v>0</v>
      </c>
      <c r="L931" s="99" t="n">
        <v>9.4</v>
      </c>
      <c r="M931" s="99" t="n">
        <v>0</v>
      </c>
      <c r="N931" s="99" t="n">
        <v>0</v>
      </c>
      <c r="O931" s="99" t="n">
        <v>0</v>
      </c>
      <c r="P931" s="102" t="s">
        <v>1132</v>
      </c>
      <c r="Q931" s="108"/>
      <c r="R931" s="108"/>
      <c r="S931" s="108"/>
      <c r="T931" s="106"/>
      <c r="U931" s="106"/>
      <c r="V931" s="106"/>
      <c r="W931" s="106"/>
      <c r="X931" s="107"/>
      <c r="Y931" s="108"/>
      <c r="Z931" s="108"/>
      <c r="AA931" s="108"/>
      <c r="AB931" s="106"/>
      <c r="AC931" s="106"/>
      <c r="AD931" s="106"/>
      <c r="AE931" s="106"/>
      <c r="AF931" s="107"/>
    </row>
    <row r="932" customFormat="false" ht="8.45" hidden="false" customHeight="true" outlineLevel="0" collapsed="false">
      <c r="A932" s="91" t="str">
        <f aca="false">VLOOKUP($C932&amp;$B932,$A$2030:$G$2565,2,0)</f>
        <v>04.000.000.005 </v>
      </c>
      <c r="B932" s="98" t="n">
        <v>55</v>
      </c>
      <c r="C932" s="97" t="s">
        <v>989</v>
      </c>
      <c r="D932" s="97" t="s">
        <v>1097</v>
      </c>
      <c r="E932" s="98" t="n">
        <v>42</v>
      </c>
      <c r="F932" s="97" t="s">
        <v>912</v>
      </c>
      <c r="G932" s="97" t="s">
        <v>235</v>
      </c>
      <c r="H932" s="99" t="n">
        <v>0.01</v>
      </c>
      <c r="I932" s="117" t="n">
        <v>42</v>
      </c>
      <c r="J932" s="100" t="n">
        <v>3.948</v>
      </c>
      <c r="K932" s="100" t="n">
        <v>0</v>
      </c>
      <c r="L932" s="99" t="n">
        <v>9.4</v>
      </c>
      <c r="M932" s="99" t="n">
        <v>0</v>
      </c>
      <c r="N932" s="99" t="n">
        <v>0.01</v>
      </c>
      <c r="O932" s="99" t="n">
        <v>0</v>
      </c>
      <c r="P932" s="102" t="s">
        <v>1132</v>
      </c>
      <c r="Q932" s="108"/>
      <c r="R932" s="108"/>
      <c r="S932" s="108"/>
      <c r="T932" s="106"/>
      <c r="U932" s="106"/>
      <c r="V932" s="106"/>
      <c r="W932" s="106"/>
      <c r="X932" s="107"/>
      <c r="Y932" s="108"/>
      <c r="Z932" s="108"/>
      <c r="AA932" s="108"/>
      <c r="AB932" s="106"/>
      <c r="AC932" s="106"/>
      <c r="AD932" s="106"/>
      <c r="AE932" s="106"/>
      <c r="AF932" s="107"/>
    </row>
    <row r="933" customFormat="false" ht="8.45" hidden="false" customHeight="true" outlineLevel="0" collapsed="false">
      <c r="A933" s="91" t="str">
        <f aca="false">VLOOKUP($C933&amp;$B933,$A$2030:$G$2565,2,0)</f>
        <v>04.000.000.006 </v>
      </c>
      <c r="B933" s="98" t="n">
        <v>56</v>
      </c>
      <c r="C933" s="97" t="s">
        <v>991</v>
      </c>
      <c r="D933" s="97" t="s">
        <v>1097</v>
      </c>
      <c r="E933" s="115" t="n">
        <v>125</v>
      </c>
      <c r="F933" s="97" t="s">
        <v>283</v>
      </c>
      <c r="G933" s="97" t="s">
        <v>44</v>
      </c>
      <c r="H933" s="99" t="n">
        <v>0.13</v>
      </c>
      <c r="I933" s="100" t="n">
        <v>6</v>
      </c>
      <c r="J933" s="100" t="n">
        <v>0.564</v>
      </c>
      <c r="K933" s="100" t="n">
        <v>0</v>
      </c>
      <c r="L933" s="99" t="n">
        <v>9.4</v>
      </c>
      <c r="M933" s="99" t="n">
        <v>0</v>
      </c>
      <c r="N933" s="99" t="n">
        <v>0.01</v>
      </c>
      <c r="O933" s="99" t="n">
        <v>0</v>
      </c>
      <c r="P933" s="102" t="s">
        <v>1132</v>
      </c>
      <c r="Q933" s="108"/>
      <c r="R933" s="108"/>
      <c r="S933" s="108"/>
      <c r="T933" s="106"/>
      <c r="U933" s="106"/>
      <c r="V933" s="106"/>
      <c r="W933" s="106"/>
      <c r="X933" s="107"/>
      <c r="Y933" s="108"/>
      <c r="Z933" s="108"/>
      <c r="AA933" s="108"/>
      <c r="AB933" s="106"/>
      <c r="AC933" s="106"/>
      <c r="AD933" s="106"/>
      <c r="AE933" s="106"/>
      <c r="AF933" s="107"/>
    </row>
    <row r="934" customFormat="false" ht="8.45" hidden="false" customHeight="true" outlineLevel="0" collapsed="false">
      <c r="A934" s="91" t="str">
        <f aca="false">VLOOKUP($C934&amp;$B934,$A$2030:$G$2565,2,0)</f>
        <v>04.000.000.007 </v>
      </c>
      <c r="B934" s="98" t="n">
        <v>57</v>
      </c>
      <c r="C934" s="97" t="s">
        <v>993</v>
      </c>
      <c r="D934" s="97" t="s">
        <v>1096</v>
      </c>
      <c r="E934" s="98" t="n">
        <v>65</v>
      </c>
      <c r="F934" s="97" t="s">
        <v>58</v>
      </c>
      <c r="G934" s="97" t="s">
        <v>461</v>
      </c>
      <c r="H934" s="99" t="n">
        <v>0.06</v>
      </c>
      <c r="I934" s="117" t="n">
        <v>14</v>
      </c>
      <c r="J934" s="100" t="n">
        <v>1.316</v>
      </c>
      <c r="K934" s="100" t="n">
        <v>0</v>
      </c>
      <c r="L934" s="99" t="n">
        <v>9.4</v>
      </c>
      <c r="M934" s="99" t="n">
        <v>0</v>
      </c>
      <c r="N934" s="99" t="n">
        <v>0.1</v>
      </c>
      <c r="O934" s="99" t="n">
        <v>0</v>
      </c>
      <c r="P934" s="102" t="s">
        <v>1132</v>
      </c>
      <c r="Q934" s="108"/>
      <c r="R934" s="108"/>
      <c r="S934" s="108"/>
      <c r="T934" s="106"/>
      <c r="U934" s="106"/>
      <c r="V934" s="106"/>
      <c r="W934" s="106"/>
      <c r="X934" s="107"/>
      <c r="Y934" s="108"/>
      <c r="Z934" s="108"/>
      <c r="AA934" s="108"/>
      <c r="AB934" s="106"/>
      <c r="AC934" s="106"/>
      <c r="AD934" s="106"/>
      <c r="AE934" s="106"/>
      <c r="AF934" s="107"/>
    </row>
    <row r="935" customFormat="false" ht="8.45" hidden="false" customHeight="true" outlineLevel="0" collapsed="false">
      <c r="A935" s="91" t="str">
        <f aca="false">VLOOKUP($C935&amp;$B935,$A$2030:$G$2565,2,0)</f>
        <v>04.000.000.008 </v>
      </c>
      <c r="B935" s="98" t="n">
        <v>58</v>
      </c>
      <c r="C935" s="97" t="s">
        <v>995</v>
      </c>
      <c r="D935" s="97" t="s">
        <v>1097</v>
      </c>
      <c r="E935" s="115" t="n">
        <v>296</v>
      </c>
      <c r="F935" s="97" t="s">
        <v>996</v>
      </c>
      <c r="G935" s="97" t="s">
        <v>406</v>
      </c>
      <c r="H935" s="99" t="n">
        <v>1.09</v>
      </c>
      <c r="I935" s="100" t="n">
        <v>3</v>
      </c>
      <c r="J935" s="100" t="n">
        <v>0.282</v>
      </c>
      <c r="K935" s="100" t="n">
        <v>0</v>
      </c>
      <c r="L935" s="99" t="n">
        <v>9.4</v>
      </c>
      <c r="M935" s="99" t="n">
        <v>0</v>
      </c>
      <c r="N935" s="99" t="n">
        <v>0</v>
      </c>
      <c r="O935" s="99" t="n">
        <v>0</v>
      </c>
      <c r="P935" s="102" t="s">
        <v>1132</v>
      </c>
      <c r="Q935" s="108"/>
      <c r="R935" s="108"/>
      <c r="S935" s="108"/>
      <c r="T935" s="106"/>
      <c r="U935" s="106"/>
      <c r="V935" s="106"/>
      <c r="W935" s="106"/>
      <c r="X935" s="107"/>
      <c r="Y935" s="108"/>
      <c r="Z935" s="108"/>
      <c r="AA935" s="108"/>
      <c r="AB935" s="106"/>
      <c r="AC935" s="106"/>
      <c r="AD935" s="106"/>
      <c r="AE935" s="106"/>
      <c r="AF935" s="107"/>
    </row>
    <row r="936" customFormat="false" ht="8.45" hidden="false" customHeight="true" outlineLevel="0" collapsed="false">
      <c r="A936" s="91" t="str">
        <f aca="false">VLOOKUP($C936&amp;$B936,$A$2030:$G$2565,2,0)</f>
        <v>04.000.000.009 </v>
      </c>
      <c r="B936" s="98" t="n">
        <v>59</v>
      </c>
      <c r="C936" s="97" t="s">
        <v>998</v>
      </c>
      <c r="D936" s="97" t="s">
        <v>1096</v>
      </c>
      <c r="E936" s="115" t="n">
        <v>234</v>
      </c>
      <c r="F936" s="97" t="s">
        <v>95</v>
      </c>
      <c r="G936" s="97" t="s">
        <v>999</v>
      </c>
      <c r="H936" s="99" t="n">
        <v>0.02</v>
      </c>
      <c r="I936" s="100" t="n">
        <v>2</v>
      </c>
      <c r="J936" s="100" t="n">
        <v>0.188</v>
      </c>
      <c r="K936" s="100" t="n">
        <v>0</v>
      </c>
      <c r="L936" s="99" t="n">
        <v>9.4</v>
      </c>
      <c r="M936" s="99" t="n">
        <v>0</v>
      </c>
      <c r="N936" s="99" t="n">
        <v>0</v>
      </c>
      <c r="O936" s="99" t="n">
        <v>0</v>
      </c>
      <c r="P936" s="102" t="s">
        <v>1132</v>
      </c>
      <c r="Q936" s="108"/>
      <c r="R936" s="108"/>
      <c r="S936" s="108"/>
      <c r="T936" s="106"/>
      <c r="U936" s="106"/>
      <c r="V936" s="106"/>
      <c r="W936" s="106"/>
      <c r="X936" s="107"/>
      <c r="Y936" s="108"/>
      <c r="Z936" s="108"/>
      <c r="AA936" s="108"/>
      <c r="AB936" s="106"/>
      <c r="AC936" s="106"/>
      <c r="AD936" s="106"/>
      <c r="AE936" s="106"/>
      <c r="AF936" s="107"/>
    </row>
    <row r="937" customFormat="false" ht="8.45" hidden="false" customHeight="true" outlineLevel="0" collapsed="false">
      <c r="A937" s="91" t="str">
        <f aca="false">VLOOKUP($C937&amp;$B937,$A$2030:$G$2565,2,0)</f>
        <v>04.000.000.010 </v>
      </c>
      <c r="B937" s="98" t="n">
        <v>60</v>
      </c>
      <c r="C937" s="97" t="s">
        <v>1001</v>
      </c>
      <c r="D937" s="97" t="s">
        <v>1096</v>
      </c>
      <c r="E937" s="115" t="n">
        <v>447</v>
      </c>
      <c r="F937" s="97" t="s">
        <v>73</v>
      </c>
      <c r="G937" s="97" t="s">
        <v>461</v>
      </c>
      <c r="H937" s="99" t="n">
        <v>0.01</v>
      </c>
      <c r="I937" s="117" t="n">
        <v>12</v>
      </c>
      <c r="J937" s="100" t="n">
        <v>1.128</v>
      </c>
      <c r="K937" s="100" t="n">
        <v>0</v>
      </c>
      <c r="L937" s="99" t="n">
        <v>9.4</v>
      </c>
      <c r="M937" s="99" t="n">
        <v>0</v>
      </c>
      <c r="N937" s="99" t="n">
        <v>0.02</v>
      </c>
      <c r="O937" s="99" t="n">
        <v>0</v>
      </c>
      <c r="P937" s="102" t="s">
        <v>1132</v>
      </c>
      <c r="Q937" s="108"/>
      <c r="R937" s="108"/>
      <c r="S937" s="108"/>
      <c r="T937" s="106"/>
      <c r="U937" s="106"/>
      <c r="V937" s="106"/>
      <c r="W937" s="106"/>
      <c r="X937" s="107"/>
      <c r="Y937" s="108"/>
      <c r="Z937" s="108"/>
      <c r="AA937" s="108"/>
      <c r="AB937" s="106"/>
      <c r="AC937" s="106"/>
      <c r="AD937" s="106"/>
      <c r="AE937" s="106"/>
      <c r="AF937" s="107"/>
    </row>
    <row r="938" customFormat="false" ht="8.45" hidden="false" customHeight="true" outlineLevel="0" collapsed="false">
      <c r="A938" s="91" t="str">
        <f aca="false">VLOOKUP($C938&amp;$B938,$A$2030:$G$2565,2,0)</f>
        <v>04.000.000.011 </v>
      </c>
      <c r="B938" s="98" t="n">
        <v>61</v>
      </c>
      <c r="C938" s="97" t="s">
        <v>1003</v>
      </c>
      <c r="D938" s="97" t="s">
        <v>1097</v>
      </c>
      <c r="E938" s="115" t="n">
        <v>447</v>
      </c>
      <c r="F938" s="97" t="s">
        <v>73</v>
      </c>
      <c r="G938" s="97" t="s">
        <v>461</v>
      </c>
      <c r="H938" s="99" t="n">
        <v>0.26</v>
      </c>
      <c r="I938" s="117" t="n">
        <v>18</v>
      </c>
      <c r="J938" s="100" t="n">
        <v>1.692</v>
      </c>
      <c r="K938" s="100" t="n">
        <v>0</v>
      </c>
      <c r="L938" s="99" t="n">
        <v>9.4</v>
      </c>
      <c r="M938" s="99" t="n">
        <v>0</v>
      </c>
      <c r="N938" s="99" t="n">
        <v>0</v>
      </c>
      <c r="O938" s="99" t="n">
        <v>0</v>
      </c>
      <c r="P938" s="102" t="s">
        <v>1132</v>
      </c>
      <c r="Q938" s="108"/>
      <c r="R938" s="108"/>
      <c r="S938" s="108"/>
      <c r="T938" s="106"/>
      <c r="U938" s="106"/>
      <c r="V938" s="106"/>
      <c r="W938" s="106"/>
      <c r="X938" s="107"/>
      <c r="Y938" s="108"/>
      <c r="Z938" s="108"/>
      <c r="AA938" s="108"/>
      <c r="AB938" s="106"/>
      <c r="AC938" s="106"/>
      <c r="AD938" s="106"/>
      <c r="AE938" s="106"/>
      <c r="AF938" s="107"/>
    </row>
    <row r="939" customFormat="false" ht="8.45" hidden="false" customHeight="true" outlineLevel="0" collapsed="false">
      <c r="A939" s="91" t="str">
        <f aca="false">VLOOKUP($C939&amp;$B939,$A$2030:$G$2565,2,0)</f>
        <v>04.000.000.012 </v>
      </c>
      <c r="B939" s="98" t="n">
        <v>62</v>
      </c>
      <c r="C939" s="97" t="s">
        <v>1005</v>
      </c>
      <c r="D939" s="97" t="s">
        <v>1097</v>
      </c>
      <c r="E939" s="115" t="n">
        <v>447</v>
      </c>
      <c r="F939" s="97" t="s">
        <v>73</v>
      </c>
      <c r="G939" s="97" t="s">
        <v>461</v>
      </c>
      <c r="H939" s="99" t="n">
        <v>0.03</v>
      </c>
      <c r="I939" s="100" t="n">
        <v>3</v>
      </c>
      <c r="J939" s="100" t="n">
        <v>0.282</v>
      </c>
      <c r="K939" s="100" t="n">
        <v>0</v>
      </c>
      <c r="L939" s="99" t="n">
        <v>9.4</v>
      </c>
      <c r="M939" s="99" t="n">
        <v>0</v>
      </c>
      <c r="N939" s="99" t="n">
        <v>0</v>
      </c>
      <c r="O939" s="99" t="n">
        <v>0</v>
      </c>
      <c r="P939" s="102" t="s">
        <v>1132</v>
      </c>
      <c r="Q939" s="108"/>
      <c r="R939" s="108"/>
      <c r="S939" s="108"/>
      <c r="T939" s="106"/>
      <c r="U939" s="106"/>
      <c r="V939" s="106"/>
      <c r="W939" s="106"/>
      <c r="X939" s="107"/>
      <c r="Y939" s="108"/>
      <c r="Z939" s="108"/>
      <c r="AA939" s="108"/>
      <c r="AB939" s="106"/>
      <c r="AC939" s="106"/>
      <c r="AD939" s="106"/>
      <c r="AE939" s="106"/>
      <c r="AF939" s="107"/>
    </row>
    <row r="940" customFormat="false" ht="8.45" hidden="false" customHeight="true" outlineLevel="0" collapsed="false">
      <c r="A940" s="91" t="str">
        <f aca="false">VLOOKUP($C940&amp;$B940,$A$2030:$G$2565,2,0)</f>
        <v>04.000.000.013 </v>
      </c>
      <c r="B940" s="98" t="n">
        <v>63</v>
      </c>
      <c r="C940" s="97" t="s">
        <v>1007</v>
      </c>
      <c r="D940" s="97" t="s">
        <v>1097</v>
      </c>
      <c r="E940" s="98" t="n">
        <v>62</v>
      </c>
      <c r="F940" s="97" t="s">
        <v>917</v>
      </c>
      <c r="G940" s="97" t="s">
        <v>1008</v>
      </c>
      <c r="H940" s="99" t="n">
        <v>0</v>
      </c>
      <c r="I940" s="100" t="n">
        <v>9</v>
      </c>
      <c r="J940" s="100" t="n">
        <v>0.846</v>
      </c>
      <c r="K940" s="100" t="n">
        <v>0</v>
      </c>
      <c r="L940" s="99" t="n">
        <v>9.4</v>
      </c>
      <c r="M940" s="99" t="n">
        <v>0</v>
      </c>
      <c r="N940" s="99" t="n">
        <v>0</v>
      </c>
      <c r="O940" s="99" t="n">
        <v>0</v>
      </c>
      <c r="P940" s="102" t="s">
        <v>1132</v>
      </c>
      <c r="Q940" s="108"/>
      <c r="R940" s="108"/>
      <c r="S940" s="108"/>
      <c r="T940" s="106"/>
      <c r="U940" s="106"/>
      <c r="V940" s="106"/>
      <c r="W940" s="106"/>
      <c r="X940" s="107"/>
      <c r="Y940" s="108"/>
      <c r="Z940" s="108"/>
      <c r="AA940" s="108"/>
      <c r="AB940" s="106"/>
      <c r="AC940" s="106"/>
      <c r="AD940" s="106"/>
      <c r="AE940" s="106"/>
      <c r="AF940" s="107"/>
    </row>
    <row r="941" customFormat="false" ht="8.45" hidden="false" customHeight="true" outlineLevel="0" collapsed="false">
      <c r="A941" s="91" t="str">
        <f aca="false">VLOOKUP($C941&amp;$B941,$A$2030:$G$2565,2,0)</f>
        <v>04.000.000.014 </v>
      </c>
      <c r="B941" s="98" t="n">
        <v>64</v>
      </c>
      <c r="C941" s="97" t="s">
        <v>1010</v>
      </c>
      <c r="D941" s="97" t="s">
        <v>1097</v>
      </c>
      <c r="E941" s="115" t="n">
        <v>191</v>
      </c>
      <c r="F941" s="97" t="s">
        <v>280</v>
      </c>
      <c r="G941" s="97" t="s">
        <v>461</v>
      </c>
      <c r="H941" s="99" t="n">
        <v>0.01</v>
      </c>
      <c r="I941" s="100" t="n">
        <v>7</v>
      </c>
      <c r="J941" s="100" t="n">
        <v>0.658</v>
      </c>
      <c r="K941" s="100" t="n">
        <v>0</v>
      </c>
      <c r="L941" s="99" t="n">
        <v>9.4</v>
      </c>
      <c r="M941" s="99" t="n">
        <v>0</v>
      </c>
      <c r="N941" s="99" t="n">
        <v>0</v>
      </c>
      <c r="O941" s="99" t="n">
        <v>0</v>
      </c>
      <c r="P941" s="102" t="s">
        <v>1132</v>
      </c>
      <c r="Q941" s="108"/>
      <c r="R941" s="108"/>
      <c r="S941" s="108"/>
      <c r="T941" s="106"/>
      <c r="U941" s="106"/>
      <c r="V941" s="106"/>
      <c r="W941" s="106"/>
      <c r="X941" s="107"/>
      <c r="Y941" s="108"/>
      <c r="Z941" s="108"/>
      <c r="AA941" s="108"/>
      <c r="AB941" s="106"/>
      <c r="AC941" s="106"/>
      <c r="AD941" s="106"/>
      <c r="AE941" s="106"/>
      <c r="AF941" s="107"/>
    </row>
    <row r="942" customFormat="false" ht="8.45" hidden="false" customHeight="true" outlineLevel="0" collapsed="false">
      <c r="A942" s="91" t="str">
        <f aca="false">VLOOKUP($C942&amp;$B942,$A$2030:$G$2565,2,0)</f>
        <v>04.000.000.015 </v>
      </c>
      <c r="B942" s="98" t="n">
        <v>65</v>
      </c>
      <c r="C942" s="97" t="s">
        <v>1012</v>
      </c>
      <c r="D942" s="97" t="s">
        <v>1097</v>
      </c>
      <c r="E942" s="115" t="n">
        <v>447</v>
      </c>
      <c r="F942" s="97" t="s">
        <v>73</v>
      </c>
      <c r="G942" s="97" t="s">
        <v>461</v>
      </c>
      <c r="H942" s="99" t="n">
        <v>0.01</v>
      </c>
      <c r="I942" s="119" t="n">
        <v>2800</v>
      </c>
      <c r="J942" s="118" t="n">
        <v>263.2</v>
      </c>
      <c r="K942" s="100" t="n">
        <v>0</v>
      </c>
      <c r="L942" s="99" t="n">
        <v>9.4</v>
      </c>
      <c r="M942" s="99" t="n">
        <v>0</v>
      </c>
      <c r="N942" s="99" t="n">
        <v>0.01</v>
      </c>
      <c r="O942" s="99" t="n">
        <v>0</v>
      </c>
      <c r="P942" s="102" t="s">
        <v>1132</v>
      </c>
      <c r="Q942" s="108"/>
      <c r="R942" s="108"/>
      <c r="S942" s="108"/>
      <c r="T942" s="106"/>
      <c r="U942" s="106"/>
      <c r="V942" s="106"/>
      <c r="W942" s="106"/>
      <c r="X942" s="107"/>
      <c r="Y942" s="108"/>
      <c r="Z942" s="108"/>
      <c r="AA942" s="108"/>
      <c r="AB942" s="106"/>
      <c r="AC942" s="106"/>
      <c r="AD942" s="106"/>
      <c r="AE942" s="106"/>
      <c r="AF942" s="107"/>
    </row>
    <row r="943" customFormat="false" ht="8.45" hidden="false" customHeight="true" outlineLevel="0" collapsed="false">
      <c r="A943" s="91" t="str">
        <f aca="false">VLOOKUP($C943&amp;$B943,$A$2030:$G$2565,2,0)</f>
        <v>04.000.000.016 </v>
      </c>
      <c r="B943" s="98" t="n">
        <v>66</v>
      </c>
      <c r="C943" s="97" t="s">
        <v>1014</v>
      </c>
      <c r="D943" s="97" t="s">
        <v>1098</v>
      </c>
      <c r="E943" s="115" t="n">
        <v>129</v>
      </c>
      <c r="F943" s="97" t="s">
        <v>559</v>
      </c>
      <c r="G943" s="97" t="s">
        <v>326</v>
      </c>
      <c r="H943" s="99" t="n">
        <v>0.1</v>
      </c>
      <c r="I943" s="118" t="n">
        <v>240</v>
      </c>
      <c r="J943" s="117" t="n">
        <v>22.56</v>
      </c>
      <c r="K943" s="100" t="n">
        <v>0</v>
      </c>
      <c r="L943" s="99" t="n">
        <v>9.4</v>
      </c>
      <c r="M943" s="99" t="n">
        <v>0</v>
      </c>
      <c r="N943" s="99" t="n">
        <v>0.01</v>
      </c>
      <c r="O943" s="99" t="n">
        <v>0</v>
      </c>
      <c r="P943" s="102" t="s">
        <v>1132</v>
      </c>
      <c r="Q943" s="108"/>
      <c r="R943" s="108"/>
      <c r="S943" s="108"/>
      <c r="T943" s="106"/>
      <c r="U943" s="106"/>
      <c r="V943" s="106"/>
      <c r="W943" s="106"/>
      <c r="X943" s="107"/>
      <c r="Y943" s="108"/>
      <c r="Z943" s="108"/>
      <c r="AA943" s="108"/>
      <c r="AB943" s="106"/>
      <c r="AC943" s="106"/>
      <c r="AD943" s="106"/>
      <c r="AE943" s="106"/>
      <c r="AF943" s="107"/>
    </row>
    <row r="944" customFormat="false" ht="8.45" hidden="false" customHeight="true" outlineLevel="0" collapsed="false">
      <c r="A944" s="91" t="str">
        <f aca="false">VLOOKUP($C944&amp;$B944,$A$2030:$G$2565,2,0)</f>
        <v>04.000.000.017 </v>
      </c>
      <c r="B944" s="98" t="n">
        <v>67</v>
      </c>
      <c r="C944" s="97" t="s">
        <v>1016</v>
      </c>
      <c r="D944" s="97" t="s">
        <v>1098</v>
      </c>
      <c r="E944" s="115" t="n">
        <v>276</v>
      </c>
      <c r="F944" s="97" t="s">
        <v>107</v>
      </c>
      <c r="G944" s="97" t="s">
        <v>406</v>
      </c>
      <c r="H944" s="99" t="n">
        <v>0.08</v>
      </c>
      <c r="I944" s="100" t="n">
        <v>1</v>
      </c>
      <c r="J944" s="100" t="n">
        <v>0.094</v>
      </c>
      <c r="K944" s="100" t="n">
        <v>0</v>
      </c>
      <c r="L944" s="99" t="n">
        <v>9.4</v>
      </c>
      <c r="M944" s="99" t="n">
        <v>0</v>
      </c>
      <c r="N944" s="99" t="n">
        <v>0</v>
      </c>
      <c r="O944" s="99" t="n">
        <v>0</v>
      </c>
      <c r="P944" s="102" t="s">
        <v>1132</v>
      </c>
      <c r="Q944" s="108"/>
      <c r="R944" s="108"/>
      <c r="S944" s="108"/>
      <c r="T944" s="106"/>
      <c r="U944" s="106"/>
      <c r="V944" s="106"/>
      <c r="W944" s="106"/>
      <c r="X944" s="107"/>
      <c r="Y944" s="108"/>
      <c r="Z944" s="108"/>
      <c r="AA944" s="108"/>
      <c r="AB944" s="106"/>
      <c r="AC944" s="106"/>
      <c r="AD944" s="106"/>
      <c r="AE944" s="106"/>
      <c r="AF944" s="107"/>
    </row>
    <row r="945" customFormat="false" ht="8.45" hidden="false" customHeight="true" outlineLevel="0" collapsed="false">
      <c r="A945" s="91" t="str">
        <f aca="false">VLOOKUP($C945&amp;$B945,$A$2030:$G$2565,2,0)</f>
        <v>04.000.000.018 </v>
      </c>
      <c r="B945" s="98" t="n">
        <v>68</v>
      </c>
      <c r="C945" s="97" t="s">
        <v>1018</v>
      </c>
      <c r="D945" s="97" t="s">
        <v>1097</v>
      </c>
      <c r="E945" s="98" t="n">
        <v>22</v>
      </c>
      <c r="F945" s="97" t="s">
        <v>708</v>
      </c>
      <c r="G945" s="97" t="s">
        <v>461</v>
      </c>
      <c r="H945" s="99" t="n">
        <v>0</v>
      </c>
      <c r="I945" s="95"/>
      <c r="J945" s="95"/>
      <c r="K945" s="95"/>
      <c r="L945" s="95"/>
      <c r="M945" s="95"/>
      <c r="N945" s="95"/>
      <c r="O945" s="95"/>
      <c r="P945" s="95"/>
      <c r="Q945" s="108"/>
      <c r="R945" s="108"/>
      <c r="S945" s="108"/>
      <c r="T945" s="106"/>
      <c r="U945" s="106"/>
      <c r="V945" s="106"/>
      <c r="W945" s="106"/>
      <c r="X945" s="107"/>
      <c r="Y945" s="108"/>
      <c r="Z945" s="108"/>
      <c r="AA945" s="108"/>
      <c r="AB945" s="106"/>
      <c r="AC945" s="106"/>
      <c r="AD945" s="106"/>
      <c r="AE945" s="106"/>
      <c r="AF945" s="107"/>
    </row>
    <row r="946" customFormat="false" ht="8.45" hidden="false" customHeight="true" outlineLevel="0" collapsed="false">
      <c r="A946" s="91" t="str">
        <f aca="false">VLOOKUP($C946&amp;$B946,$A$2030:$G$2565,2,0)</f>
        <v>04.000.001 </v>
      </c>
      <c r="B946" s="113" t="n">
        <v>69</v>
      </c>
      <c r="C946" s="93" t="s">
        <v>1020</v>
      </c>
      <c r="D946" s="93"/>
      <c r="E946" s="94" t="n">
        <v>447</v>
      </c>
      <c r="F946" s="93" t="s">
        <v>73</v>
      </c>
      <c r="G946" s="93" t="s">
        <v>461</v>
      </c>
      <c r="H946" s="95"/>
      <c r="I946" s="100" t="n">
        <v>1</v>
      </c>
      <c r="J946" s="100" t="n">
        <v>0.094</v>
      </c>
      <c r="K946" s="100" t="n">
        <v>0</v>
      </c>
      <c r="L946" s="99" t="n">
        <v>9.4</v>
      </c>
      <c r="M946" s="99" t="n">
        <v>0</v>
      </c>
      <c r="N946" s="99" t="n">
        <v>0</v>
      </c>
      <c r="O946" s="99" t="n">
        <v>0</v>
      </c>
      <c r="P946" s="102" t="s">
        <v>1132</v>
      </c>
      <c r="Q946" s="108"/>
      <c r="R946" s="108"/>
      <c r="S946" s="108"/>
      <c r="T946" s="106"/>
      <c r="U946" s="106"/>
      <c r="V946" s="106"/>
      <c r="W946" s="106"/>
      <c r="X946" s="107"/>
      <c r="Y946" s="108"/>
      <c r="Z946" s="108"/>
      <c r="AA946" s="108"/>
      <c r="AB946" s="106"/>
      <c r="AC946" s="106"/>
      <c r="AD946" s="106"/>
      <c r="AE946" s="106"/>
      <c r="AF946" s="107"/>
    </row>
    <row r="947" customFormat="false" ht="8.45" hidden="false" customHeight="true" outlineLevel="0" collapsed="false">
      <c r="A947" s="91" t="str">
        <f aca="false">VLOOKUP($C947&amp;$B947,$A$2030:$G$2565,2,0)</f>
        <v>04.000.001.001 </v>
      </c>
      <c r="B947" s="98" t="n">
        <v>70</v>
      </c>
      <c r="C947" s="97" t="s">
        <v>1022</v>
      </c>
      <c r="D947" s="97" t="s">
        <v>1095</v>
      </c>
      <c r="E947" s="98" t="n">
        <v>21</v>
      </c>
      <c r="F947" s="97" t="s">
        <v>931</v>
      </c>
      <c r="G947" s="97" t="s">
        <v>1008</v>
      </c>
      <c r="H947" s="99" t="n">
        <v>0.03</v>
      </c>
      <c r="I947" s="100" t="n">
        <v>1</v>
      </c>
      <c r="J947" s="100" t="n">
        <v>0.094</v>
      </c>
      <c r="K947" s="100" t="n">
        <v>0</v>
      </c>
      <c r="L947" s="99" t="n">
        <v>9.4</v>
      </c>
      <c r="M947" s="99" t="n">
        <v>0</v>
      </c>
      <c r="N947" s="99" t="n">
        <v>0.01</v>
      </c>
      <c r="O947" s="99" t="n">
        <v>0</v>
      </c>
      <c r="P947" s="102" t="s">
        <v>1132</v>
      </c>
      <c r="Q947" s="108"/>
      <c r="R947" s="108"/>
      <c r="S947" s="108"/>
      <c r="T947" s="106"/>
      <c r="U947" s="106"/>
      <c r="V947" s="106"/>
      <c r="W947" s="106"/>
      <c r="X947" s="107"/>
      <c r="Y947" s="108"/>
      <c r="Z947" s="108"/>
      <c r="AA947" s="108"/>
      <c r="AB947" s="106"/>
      <c r="AC947" s="106"/>
      <c r="AD947" s="106"/>
      <c r="AE947" s="106"/>
      <c r="AF947" s="107"/>
    </row>
    <row r="948" customFormat="false" ht="8.45" hidden="false" customHeight="true" outlineLevel="0" collapsed="false">
      <c r="A948" s="91" t="str">
        <f aca="false">VLOOKUP($C948&amp;$B948,$A$2030:$G$2565,2,0)</f>
        <v>04.000.001.002 </v>
      </c>
      <c r="B948" s="98" t="n">
        <v>71</v>
      </c>
      <c r="C948" s="97" t="s">
        <v>1024</v>
      </c>
      <c r="D948" s="97" t="s">
        <v>1095</v>
      </c>
      <c r="E948" s="115" t="n">
        <v>170</v>
      </c>
      <c r="F948" s="97" t="s">
        <v>283</v>
      </c>
      <c r="G948" s="97" t="s">
        <v>461</v>
      </c>
      <c r="H948" s="99" t="n">
        <v>0.16</v>
      </c>
      <c r="I948" s="100" t="n">
        <v>1</v>
      </c>
      <c r="J948" s="100" t="n">
        <v>0.094</v>
      </c>
      <c r="K948" s="100" t="n">
        <v>0</v>
      </c>
      <c r="L948" s="99" t="n">
        <v>9.4</v>
      </c>
      <c r="M948" s="99" t="n">
        <v>0</v>
      </c>
      <c r="N948" s="99" t="n">
        <v>0</v>
      </c>
      <c r="O948" s="99" t="n">
        <v>0</v>
      </c>
      <c r="P948" s="102" t="s">
        <v>1132</v>
      </c>
      <c r="Q948" s="108"/>
      <c r="R948" s="108"/>
      <c r="S948" s="108"/>
      <c r="T948" s="106"/>
      <c r="U948" s="106"/>
      <c r="V948" s="106"/>
      <c r="W948" s="106"/>
      <c r="X948" s="107"/>
      <c r="Y948" s="108"/>
      <c r="Z948" s="108"/>
      <c r="AA948" s="108"/>
      <c r="AB948" s="106"/>
      <c r="AC948" s="106"/>
      <c r="AD948" s="106"/>
      <c r="AE948" s="106"/>
      <c r="AF948" s="107"/>
    </row>
    <row r="949" customFormat="false" ht="8.45" hidden="false" customHeight="true" outlineLevel="0" collapsed="false">
      <c r="A949" s="91" t="str">
        <f aca="false">VLOOKUP($C949&amp;$B949,$A$2030:$G$2565,2,0)</f>
        <v>04.000.001.003 </v>
      </c>
      <c r="B949" s="98" t="n">
        <v>72</v>
      </c>
      <c r="C949" s="97" t="s">
        <v>1026</v>
      </c>
      <c r="D949" s="97" t="s">
        <v>1096</v>
      </c>
      <c r="E949" s="98" t="n">
        <v>21</v>
      </c>
      <c r="F949" s="97" t="s">
        <v>931</v>
      </c>
      <c r="G949" s="97" t="s">
        <v>1008</v>
      </c>
      <c r="H949" s="99" t="n">
        <v>0.01</v>
      </c>
      <c r="I949" s="118" t="n">
        <v>350</v>
      </c>
      <c r="J949" s="117" t="n">
        <v>32.9</v>
      </c>
      <c r="K949" s="100" t="n">
        <v>0</v>
      </c>
      <c r="L949" s="99" t="n">
        <v>9.4</v>
      </c>
      <c r="M949" s="99" t="n">
        <v>0</v>
      </c>
      <c r="N949" s="99" t="n">
        <v>0</v>
      </c>
      <c r="O949" s="99" t="n">
        <v>0</v>
      </c>
      <c r="P949" s="102" t="s">
        <v>1132</v>
      </c>
      <c r="Q949" s="108"/>
      <c r="R949" s="108"/>
      <c r="S949" s="108"/>
      <c r="T949" s="106"/>
      <c r="U949" s="106"/>
      <c r="V949" s="106"/>
      <c r="W949" s="106"/>
      <c r="X949" s="107"/>
      <c r="Y949" s="108"/>
      <c r="Z949" s="108"/>
      <c r="AA949" s="108"/>
      <c r="AB949" s="106"/>
      <c r="AC949" s="106"/>
      <c r="AD949" s="106"/>
      <c r="AE949" s="106"/>
      <c r="AF949" s="107"/>
    </row>
    <row r="950" customFormat="false" ht="8.45" hidden="false" customHeight="true" outlineLevel="0" collapsed="false">
      <c r="A950" s="91" t="str">
        <f aca="false">VLOOKUP($C950&amp;$B950,$A$2030:$G$2565,2,0)</f>
        <v>04.000.001.004 </v>
      </c>
      <c r="B950" s="98" t="n">
        <v>73</v>
      </c>
      <c r="C950" s="97" t="s">
        <v>1028</v>
      </c>
      <c r="D950" s="97" t="s">
        <v>1098</v>
      </c>
      <c r="E950" s="115" t="n">
        <v>171</v>
      </c>
      <c r="F950" s="97" t="s">
        <v>473</v>
      </c>
      <c r="G950" s="97" t="s">
        <v>277</v>
      </c>
      <c r="H950" s="99" t="n">
        <v>0.04</v>
      </c>
      <c r="I950" s="117" t="n">
        <v>19</v>
      </c>
      <c r="J950" s="100" t="n">
        <v>1.786</v>
      </c>
      <c r="K950" s="100" t="n">
        <v>0</v>
      </c>
      <c r="L950" s="99" t="n">
        <v>9.4</v>
      </c>
      <c r="M950" s="99" t="n">
        <v>0</v>
      </c>
      <c r="N950" s="99" t="n">
        <v>0.01</v>
      </c>
      <c r="O950" s="99" t="n">
        <v>0</v>
      </c>
      <c r="P950" s="102" t="s">
        <v>1132</v>
      </c>
      <c r="Q950" s="108"/>
      <c r="R950" s="108"/>
      <c r="S950" s="108"/>
      <c r="T950" s="106"/>
      <c r="U950" s="106"/>
      <c r="V950" s="106"/>
      <c r="W950" s="106"/>
      <c r="X950" s="107"/>
      <c r="Y950" s="108"/>
      <c r="Z950" s="108"/>
      <c r="AA950" s="108"/>
      <c r="AB950" s="106"/>
      <c r="AC950" s="106"/>
      <c r="AD950" s="106"/>
      <c r="AE950" s="106"/>
      <c r="AF950" s="107"/>
    </row>
    <row r="951" customFormat="false" ht="8.45" hidden="false" customHeight="true" outlineLevel="0" collapsed="false">
      <c r="A951" s="91" t="str">
        <f aca="false">VLOOKUP($C951&amp;$B951,$A$2030:$G$2565,2,0)</f>
        <v>04.000.001.005 </v>
      </c>
      <c r="B951" s="98" t="n">
        <v>74</v>
      </c>
      <c r="C951" s="97" t="s">
        <v>1030</v>
      </c>
      <c r="D951" s="97" t="s">
        <v>1097</v>
      </c>
      <c r="E951" s="115" t="n">
        <v>447</v>
      </c>
      <c r="F951" s="97" t="s">
        <v>73</v>
      </c>
      <c r="G951" s="97" t="s">
        <v>461</v>
      </c>
      <c r="H951" s="99" t="n">
        <v>0.07</v>
      </c>
      <c r="I951" s="117" t="n">
        <v>46</v>
      </c>
      <c r="J951" s="100" t="n">
        <v>4.324</v>
      </c>
      <c r="K951" s="100" t="n">
        <v>0</v>
      </c>
      <c r="L951" s="99" t="n">
        <v>9.4</v>
      </c>
      <c r="M951" s="99" t="n">
        <v>0</v>
      </c>
      <c r="N951" s="99" t="n">
        <v>0.01</v>
      </c>
      <c r="O951" s="99" t="n">
        <v>0</v>
      </c>
      <c r="P951" s="102" t="s">
        <v>1132</v>
      </c>
      <c r="Q951" s="108"/>
      <c r="R951" s="108"/>
      <c r="S951" s="108"/>
      <c r="T951" s="106"/>
      <c r="U951" s="106"/>
      <c r="V951" s="106"/>
      <c r="W951" s="106"/>
      <c r="X951" s="107"/>
      <c r="Y951" s="108"/>
      <c r="Z951" s="108"/>
      <c r="AA951" s="108"/>
      <c r="AB951" s="106"/>
      <c r="AC951" s="106"/>
      <c r="AD951" s="106"/>
      <c r="AE951" s="106"/>
      <c r="AF951" s="107"/>
    </row>
    <row r="952" customFormat="false" ht="8.45" hidden="false" customHeight="true" outlineLevel="0" collapsed="false">
      <c r="A952" s="91" t="str">
        <f aca="false">VLOOKUP($C952&amp;$B952,$A$2030:$G$2565,2,0)</f>
        <v>04.000.001.006 </v>
      </c>
      <c r="B952" s="98" t="n">
        <v>75</v>
      </c>
      <c r="C952" s="97" t="s">
        <v>1032</v>
      </c>
      <c r="D952" s="97" t="s">
        <v>1096</v>
      </c>
      <c r="E952" s="115" t="n">
        <v>171</v>
      </c>
      <c r="F952" s="97" t="s">
        <v>473</v>
      </c>
      <c r="G952" s="97" t="s">
        <v>277</v>
      </c>
      <c r="H952" s="99" t="n">
        <v>0.07</v>
      </c>
      <c r="I952" s="95"/>
      <c r="J952" s="95"/>
      <c r="K952" s="95"/>
      <c r="L952" s="95"/>
      <c r="M952" s="95"/>
      <c r="N952" s="95"/>
      <c r="O952" s="95"/>
      <c r="P952" s="95"/>
      <c r="Q952" s="108"/>
      <c r="R952" s="108"/>
      <c r="S952" s="108"/>
      <c r="T952" s="106"/>
      <c r="U952" s="106"/>
      <c r="V952" s="106"/>
      <c r="W952" s="106"/>
      <c r="X952" s="107"/>
      <c r="Y952" s="108"/>
      <c r="Z952" s="108"/>
      <c r="AA952" s="108"/>
      <c r="AB952" s="106"/>
      <c r="AC952" s="106"/>
      <c r="AD952" s="106"/>
      <c r="AE952" s="106"/>
      <c r="AF952" s="107"/>
    </row>
    <row r="953" customFormat="false" ht="8.45" hidden="false" customHeight="true" outlineLevel="0" collapsed="false">
      <c r="A953" s="91" t="str">
        <f aca="false">VLOOKUP($C953&amp;$B953,$A$2030:$G$2565,2,0)</f>
        <v>05 </v>
      </c>
      <c r="B953" s="113" t="n">
        <v>76</v>
      </c>
      <c r="C953" s="93" t="s">
        <v>1033</v>
      </c>
      <c r="D953" s="93"/>
      <c r="E953" s="94" t="n">
        <v>447</v>
      </c>
      <c r="F953" s="93" t="s">
        <v>73</v>
      </c>
      <c r="G953" s="93" t="s">
        <v>461</v>
      </c>
      <c r="H953" s="95"/>
      <c r="I953" s="95"/>
      <c r="J953" s="95"/>
      <c r="K953" s="95"/>
      <c r="L953" s="95"/>
      <c r="M953" s="95"/>
      <c r="N953" s="95"/>
      <c r="O953" s="95"/>
      <c r="P953" s="95"/>
      <c r="Q953" s="108"/>
      <c r="R953" s="108"/>
      <c r="S953" s="108"/>
      <c r="T953" s="106"/>
      <c r="U953" s="106"/>
      <c r="V953" s="106"/>
      <c r="W953" s="106"/>
      <c r="X953" s="107"/>
      <c r="Y953" s="108"/>
      <c r="Z953" s="108"/>
      <c r="AA953" s="108"/>
      <c r="AB953" s="106"/>
      <c r="AC953" s="106"/>
      <c r="AD953" s="106"/>
      <c r="AE953" s="106"/>
      <c r="AF953" s="107"/>
    </row>
    <row r="954" customFormat="false" ht="8.45" hidden="false" customHeight="true" outlineLevel="0" collapsed="false">
      <c r="A954" s="91" t="str">
        <f aca="false">VLOOKUP($C954&amp;$B954,$A$2030:$G$2565,2,0)</f>
        <v>05.000.001 </v>
      </c>
      <c r="B954" s="113" t="n">
        <v>77</v>
      </c>
      <c r="C954" s="93" t="s">
        <v>1035</v>
      </c>
      <c r="D954" s="93"/>
      <c r="E954" s="94" t="n">
        <v>447</v>
      </c>
      <c r="F954" s="93" t="s">
        <v>73</v>
      </c>
      <c r="G954" s="93" t="s">
        <v>461</v>
      </c>
      <c r="H954" s="95"/>
      <c r="I954" s="117" t="n">
        <v>20</v>
      </c>
      <c r="J954" s="100" t="n">
        <v>1.88</v>
      </c>
      <c r="K954" s="100" t="n">
        <v>0</v>
      </c>
      <c r="L954" s="99" t="n">
        <v>9.4</v>
      </c>
      <c r="M954" s="99" t="n">
        <v>0</v>
      </c>
      <c r="N954" s="99" t="n">
        <v>0.04</v>
      </c>
      <c r="O954" s="99" t="n">
        <v>0</v>
      </c>
      <c r="P954" s="102" t="s">
        <v>1132</v>
      </c>
      <c r="Q954" s="108"/>
      <c r="R954" s="108"/>
      <c r="S954" s="108"/>
      <c r="T954" s="106"/>
      <c r="U954" s="106"/>
      <c r="V954" s="106"/>
      <c r="W954" s="106"/>
      <c r="X954" s="107"/>
      <c r="Y954" s="108"/>
      <c r="Z954" s="108"/>
      <c r="AA954" s="108"/>
      <c r="AB954" s="106"/>
      <c r="AC954" s="106"/>
      <c r="AD954" s="106"/>
      <c r="AE954" s="106"/>
      <c r="AF954" s="107"/>
    </row>
    <row r="955" customFormat="false" ht="8.45" hidden="false" customHeight="true" outlineLevel="0" collapsed="false">
      <c r="A955" s="91" t="str">
        <f aca="false">VLOOKUP($C955&amp;$B955,$A$2030:$G$2565,2,0)</f>
        <v>05.000.001.001 </v>
      </c>
      <c r="B955" s="98" t="n">
        <v>78</v>
      </c>
      <c r="C955" s="97" t="s">
        <v>1037</v>
      </c>
      <c r="D955" s="97" t="s">
        <v>1097</v>
      </c>
      <c r="E955" s="115" t="n">
        <v>447</v>
      </c>
      <c r="F955" s="97" t="s">
        <v>73</v>
      </c>
      <c r="G955" s="97" t="s">
        <v>461</v>
      </c>
      <c r="H955" s="99" t="n">
        <v>0.48</v>
      </c>
      <c r="I955" s="117" t="n">
        <v>20</v>
      </c>
      <c r="J955" s="100" t="n">
        <v>1.88</v>
      </c>
      <c r="K955" s="100" t="n">
        <v>0</v>
      </c>
      <c r="L955" s="99" t="n">
        <v>9.4</v>
      </c>
      <c r="M955" s="99" t="n">
        <v>0</v>
      </c>
      <c r="N955" s="99" t="n">
        <v>0.03</v>
      </c>
      <c r="O955" s="99" t="n">
        <v>0</v>
      </c>
      <c r="P955" s="102" t="s">
        <v>1132</v>
      </c>
      <c r="Q955" s="108"/>
      <c r="R955" s="108"/>
      <c r="S955" s="108"/>
      <c r="T955" s="106"/>
      <c r="U955" s="106"/>
      <c r="V955" s="106"/>
      <c r="W955" s="106"/>
      <c r="X955" s="107"/>
      <c r="Y955" s="108"/>
      <c r="Z955" s="108"/>
      <c r="AA955" s="108"/>
      <c r="AB955" s="106"/>
      <c r="AC955" s="106"/>
      <c r="AD955" s="106"/>
      <c r="AE955" s="106"/>
      <c r="AF955" s="107"/>
    </row>
    <row r="956" customFormat="false" ht="8.45" hidden="false" customHeight="true" outlineLevel="0" collapsed="false">
      <c r="A956" s="91" t="str">
        <f aca="false">VLOOKUP($C956&amp;$B956,$A$2030:$G$2565,2,0)</f>
        <v>05.000.001.002 </v>
      </c>
      <c r="B956" s="98" t="n">
        <v>79</v>
      </c>
      <c r="C956" s="97" t="s">
        <v>1039</v>
      </c>
      <c r="D956" s="97" t="s">
        <v>1097</v>
      </c>
      <c r="E956" s="115" t="n">
        <v>447</v>
      </c>
      <c r="F956" s="97" t="s">
        <v>73</v>
      </c>
      <c r="G956" s="97" t="s">
        <v>461</v>
      </c>
      <c r="H956" s="99" t="n">
        <v>0.27</v>
      </c>
      <c r="I956" s="117" t="n">
        <v>20</v>
      </c>
      <c r="J956" s="100" t="n">
        <v>1.88</v>
      </c>
      <c r="K956" s="100" t="n">
        <v>0</v>
      </c>
      <c r="L956" s="99" t="n">
        <v>9.4</v>
      </c>
      <c r="M956" s="99" t="n">
        <v>0</v>
      </c>
      <c r="N956" s="99" t="n">
        <v>0</v>
      </c>
      <c r="O956" s="99" t="n">
        <v>0</v>
      </c>
      <c r="P956" s="102" t="s">
        <v>1132</v>
      </c>
      <c r="Q956" s="108"/>
      <c r="R956" s="108"/>
      <c r="S956" s="108"/>
      <c r="T956" s="106"/>
      <c r="U956" s="106"/>
      <c r="V956" s="106"/>
      <c r="W956" s="106"/>
      <c r="X956" s="107"/>
      <c r="Y956" s="108"/>
      <c r="Z956" s="108"/>
      <c r="AA956" s="108"/>
      <c r="AB956" s="106"/>
      <c r="AC956" s="106"/>
      <c r="AD956" s="106"/>
      <c r="AE956" s="106"/>
      <c r="AF956" s="107"/>
    </row>
    <row r="957" customFormat="false" ht="8.45" hidden="false" customHeight="true" outlineLevel="0" collapsed="false">
      <c r="A957" s="91" t="str">
        <f aca="false">VLOOKUP($C957&amp;$B957,$A$2030:$G$2565,2,0)</f>
        <v>05.000.001.003 </v>
      </c>
      <c r="B957" s="98" t="n">
        <v>80</v>
      </c>
      <c r="C957" s="97" t="s">
        <v>1041</v>
      </c>
      <c r="D957" s="97" t="s">
        <v>1097</v>
      </c>
      <c r="E957" s="115" t="n">
        <v>447</v>
      </c>
      <c r="F957" s="97" t="s">
        <v>73</v>
      </c>
      <c r="G957" s="97" t="s">
        <v>461</v>
      </c>
      <c r="H957" s="99" t="n">
        <v>0.03</v>
      </c>
      <c r="I957" s="117" t="n">
        <v>20</v>
      </c>
      <c r="J957" s="100" t="n">
        <v>1.88</v>
      </c>
      <c r="K957" s="100" t="n">
        <v>0</v>
      </c>
      <c r="L957" s="99" t="n">
        <v>9.4</v>
      </c>
      <c r="M957" s="99" t="n">
        <v>0</v>
      </c>
      <c r="N957" s="99" t="n">
        <v>0</v>
      </c>
      <c r="O957" s="99" t="n">
        <v>0</v>
      </c>
      <c r="P957" s="102" t="s">
        <v>1132</v>
      </c>
      <c r="Q957" s="108"/>
      <c r="R957" s="108"/>
      <c r="S957" s="108"/>
      <c r="T957" s="106"/>
      <c r="U957" s="106"/>
      <c r="V957" s="106"/>
      <c r="W957" s="106"/>
      <c r="X957" s="107"/>
      <c r="Y957" s="108"/>
      <c r="Z957" s="108"/>
      <c r="AA957" s="108"/>
      <c r="AB957" s="106"/>
      <c r="AC957" s="106"/>
      <c r="AD957" s="106"/>
      <c r="AE957" s="106"/>
      <c r="AF957" s="107"/>
    </row>
    <row r="958" customFormat="false" ht="8.45" hidden="false" customHeight="true" outlineLevel="0" collapsed="false">
      <c r="A958" s="91" t="str">
        <f aca="false">VLOOKUP($C958&amp;$B958,$A$2030:$G$2565,2,0)</f>
        <v>05.000.001.004 </v>
      </c>
      <c r="B958" s="98" t="n">
        <v>81</v>
      </c>
      <c r="C958" s="97" t="s">
        <v>1043</v>
      </c>
      <c r="D958" s="97" t="s">
        <v>1097</v>
      </c>
      <c r="E958" s="115" t="n">
        <v>447</v>
      </c>
      <c r="F958" s="97" t="s">
        <v>73</v>
      </c>
      <c r="G958" s="97" t="s">
        <v>461</v>
      </c>
      <c r="H958" s="99" t="n">
        <v>0.05</v>
      </c>
      <c r="I958" s="117" t="n">
        <v>19</v>
      </c>
      <c r="J958" s="100" t="n">
        <v>1.786</v>
      </c>
      <c r="K958" s="100" t="n">
        <v>0</v>
      </c>
      <c r="L958" s="99" t="n">
        <v>9.4</v>
      </c>
      <c r="M958" s="99" t="n">
        <v>0</v>
      </c>
      <c r="N958" s="99" t="n">
        <v>0</v>
      </c>
      <c r="O958" s="99" t="n">
        <v>0</v>
      </c>
      <c r="P958" s="102" t="s">
        <v>1132</v>
      </c>
      <c r="Q958" s="108"/>
      <c r="R958" s="108"/>
      <c r="S958" s="108"/>
      <c r="T958" s="106"/>
      <c r="U958" s="106"/>
      <c r="V958" s="106"/>
      <c r="W958" s="106"/>
      <c r="X958" s="107"/>
      <c r="Y958" s="108"/>
      <c r="Z958" s="108"/>
      <c r="AA958" s="108"/>
      <c r="AB958" s="106"/>
      <c r="AC958" s="106"/>
      <c r="AD958" s="106"/>
      <c r="AE958" s="106"/>
      <c r="AF958" s="107"/>
    </row>
    <row r="959" customFormat="false" ht="8.45" hidden="false" customHeight="true" outlineLevel="0" collapsed="false">
      <c r="A959" s="91" t="str">
        <f aca="false">VLOOKUP($C959&amp;$B959,$A$2030:$G$2565,2,0)</f>
        <v>05.000.001.005 </v>
      </c>
      <c r="B959" s="98" t="n">
        <v>82</v>
      </c>
      <c r="C959" s="97" t="s">
        <v>1045</v>
      </c>
      <c r="D959" s="97" t="s">
        <v>1097</v>
      </c>
      <c r="E959" s="115" t="n">
        <v>447</v>
      </c>
      <c r="F959" s="97" t="s">
        <v>73</v>
      </c>
      <c r="G959" s="97" t="s">
        <v>461</v>
      </c>
      <c r="H959" s="99" t="n">
        <v>0.05</v>
      </c>
      <c r="I959" s="117" t="n">
        <v>20</v>
      </c>
      <c r="J959" s="100" t="n">
        <v>1.88</v>
      </c>
      <c r="K959" s="100" t="n">
        <v>0</v>
      </c>
      <c r="L959" s="99" t="n">
        <v>9.4</v>
      </c>
      <c r="M959" s="99" t="n">
        <v>0</v>
      </c>
      <c r="N959" s="99" t="n">
        <v>0</v>
      </c>
      <c r="O959" s="99" t="n">
        <v>0</v>
      </c>
      <c r="P959" s="102" t="s">
        <v>1132</v>
      </c>
      <c r="Q959" s="108"/>
      <c r="R959" s="108"/>
      <c r="S959" s="108"/>
      <c r="T959" s="106"/>
      <c r="U959" s="106"/>
      <c r="V959" s="106"/>
      <c r="W959" s="106"/>
      <c r="X959" s="107"/>
      <c r="Y959" s="108"/>
      <c r="Z959" s="108"/>
      <c r="AA959" s="108"/>
      <c r="AB959" s="106"/>
      <c r="AC959" s="106"/>
      <c r="AD959" s="106"/>
      <c r="AE959" s="106"/>
      <c r="AF959" s="107"/>
    </row>
    <row r="960" customFormat="false" ht="8.45" hidden="false" customHeight="true" outlineLevel="0" collapsed="false">
      <c r="A960" s="91" t="str">
        <f aca="false">VLOOKUP($C960&amp;$B960,$A$2030:$G$2565,2,0)</f>
        <v>05.000.001.006 </v>
      </c>
      <c r="B960" s="98" t="n">
        <v>83</v>
      </c>
      <c r="C960" s="97" t="s">
        <v>1047</v>
      </c>
      <c r="D960" s="97" t="s">
        <v>1097</v>
      </c>
      <c r="E960" s="115" t="n">
        <v>447</v>
      </c>
      <c r="F960" s="97" t="s">
        <v>73</v>
      </c>
      <c r="G960" s="97" t="s">
        <v>461</v>
      </c>
      <c r="H960" s="99" t="n">
        <v>0.03</v>
      </c>
      <c r="I960" s="117" t="n">
        <v>19</v>
      </c>
      <c r="J960" s="100" t="n">
        <v>1.786</v>
      </c>
      <c r="K960" s="100" t="n">
        <v>0</v>
      </c>
      <c r="L960" s="99" t="n">
        <v>9.4</v>
      </c>
      <c r="M960" s="99" t="n">
        <v>0</v>
      </c>
      <c r="N960" s="99" t="n">
        <v>0.01</v>
      </c>
      <c r="O960" s="99" t="n">
        <v>0</v>
      </c>
      <c r="P960" s="102" t="s">
        <v>1132</v>
      </c>
      <c r="Q960" s="108"/>
      <c r="R960" s="108"/>
      <c r="S960" s="108"/>
      <c r="T960" s="106"/>
      <c r="U960" s="106"/>
      <c r="V960" s="106"/>
      <c r="W960" s="106"/>
      <c r="X960" s="107"/>
      <c r="Y960" s="108"/>
      <c r="Z960" s="108"/>
      <c r="AA960" s="108"/>
      <c r="AB960" s="106"/>
      <c r="AC960" s="106"/>
      <c r="AD960" s="106"/>
      <c r="AE960" s="106"/>
      <c r="AF960" s="107"/>
    </row>
    <row r="961" customFormat="false" ht="8.45" hidden="false" customHeight="true" outlineLevel="0" collapsed="false">
      <c r="A961" s="91" t="str">
        <f aca="false">VLOOKUP($C961&amp;$B961,$A$2030:$G$2565,2,0)</f>
        <v>05.000.001.007 </v>
      </c>
      <c r="B961" s="98" t="n">
        <v>84</v>
      </c>
      <c r="C961" s="97" t="s">
        <v>1049</v>
      </c>
      <c r="D961" s="97" t="s">
        <v>1097</v>
      </c>
      <c r="E961" s="115" t="n">
        <v>447</v>
      </c>
      <c r="F961" s="97" t="s">
        <v>73</v>
      </c>
      <c r="G961" s="97" t="s">
        <v>461</v>
      </c>
      <c r="H961" s="99" t="n">
        <v>0.07</v>
      </c>
      <c r="I961" s="117" t="n">
        <v>20</v>
      </c>
      <c r="J961" s="100" t="n">
        <v>1.88</v>
      </c>
      <c r="K961" s="100" t="n">
        <v>0</v>
      </c>
      <c r="L961" s="99" t="n">
        <v>9.4</v>
      </c>
      <c r="M961" s="99" t="n">
        <v>0</v>
      </c>
      <c r="N961" s="99" t="n">
        <v>0.01</v>
      </c>
      <c r="O961" s="99" t="n">
        <v>0</v>
      </c>
      <c r="P961" s="102" t="s">
        <v>1132</v>
      </c>
      <c r="Q961" s="108"/>
      <c r="R961" s="108"/>
      <c r="S961" s="108"/>
      <c r="T961" s="106"/>
      <c r="U961" s="106"/>
      <c r="V961" s="106"/>
      <c r="W961" s="106"/>
      <c r="X961" s="107"/>
      <c r="Y961" s="108"/>
      <c r="Z961" s="108"/>
      <c r="AA961" s="108"/>
      <c r="AB961" s="106"/>
      <c r="AC961" s="106"/>
      <c r="AD961" s="106"/>
      <c r="AE961" s="106"/>
      <c r="AF961" s="107"/>
    </row>
    <row r="962" customFormat="false" ht="8.45" hidden="false" customHeight="true" outlineLevel="0" collapsed="false">
      <c r="A962" s="91" t="str">
        <f aca="false">VLOOKUP($C962&amp;$B962,$A$2030:$G$2565,2,0)</f>
        <v>05.000.001.008 </v>
      </c>
      <c r="B962" s="98" t="n">
        <v>85</v>
      </c>
      <c r="C962" s="97" t="s">
        <v>1051</v>
      </c>
      <c r="D962" s="97" t="s">
        <v>1097</v>
      </c>
      <c r="E962" s="115" t="n">
        <v>447</v>
      </c>
      <c r="F962" s="97" t="s">
        <v>73</v>
      </c>
      <c r="G962" s="97" t="s">
        <v>461</v>
      </c>
      <c r="H962" s="99" t="n">
        <v>0.06</v>
      </c>
      <c r="I962" s="117" t="n">
        <v>21</v>
      </c>
      <c r="J962" s="100" t="n">
        <v>1.974</v>
      </c>
      <c r="K962" s="100" t="n">
        <v>0</v>
      </c>
      <c r="L962" s="99" t="n">
        <v>9.4</v>
      </c>
      <c r="M962" s="99" t="n">
        <v>0</v>
      </c>
      <c r="N962" s="99" t="n">
        <v>0.08</v>
      </c>
      <c r="O962" s="99" t="n">
        <v>0</v>
      </c>
      <c r="P962" s="102" t="s">
        <v>1132</v>
      </c>
      <c r="Q962" s="108"/>
      <c r="R962" s="108"/>
      <c r="S962" s="108"/>
      <c r="T962" s="106"/>
      <c r="U962" s="106"/>
      <c r="V962" s="106"/>
      <c r="W962" s="106"/>
      <c r="X962" s="107"/>
      <c r="Y962" s="108"/>
      <c r="Z962" s="108"/>
      <c r="AA962" s="108"/>
      <c r="AB962" s="106"/>
      <c r="AC962" s="106"/>
      <c r="AD962" s="106"/>
      <c r="AE962" s="106"/>
      <c r="AF962" s="107"/>
    </row>
    <row r="963" customFormat="false" ht="8.45" hidden="false" customHeight="true" outlineLevel="0" collapsed="false">
      <c r="A963" s="91" t="str">
        <f aca="false">VLOOKUP($C963&amp;$B963,$A$2030:$G$2565,2,0)</f>
        <v>05.000.001.009 </v>
      </c>
      <c r="B963" s="98" t="n">
        <v>86</v>
      </c>
      <c r="C963" s="97" t="s">
        <v>1053</v>
      </c>
      <c r="D963" s="97" t="s">
        <v>1097</v>
      </c>
      <c r="E963" s="115" t="n">
        <v>447</v>
      </c>
      <c r="F963" s="97" t="s">
        <v>73</v>
      </c>
      <c r="G963" s="97" t="s">
        <v>461</v>
      </c>
      <c r="H963" s="99" t="n">
        <v>0.83</v>
      </c>
      <c r="I963" s="117" t="n">
        <v>21</v>
      </c>
      <c r="J963" s="100" t="n">
        <v>1.974</v>
      </c>
      <c r="K963" s="100" t="n">
        <v>0</v>
      </c>
      <c r="L963" s="99" t="n">
        <v>9.4</v>
      </c>
      <c r="M963" s="99" t="n">
        <v>0</v>
      </c>
      <c r="N963" s="99" t="n">
        <v>0.03</v>
      </c>
      <c r="O963" s="99" t="n">
        <v>0</v>
      </c>
      <c r="P963" s="102" t="s">
        <v>1132</v>
      </c>
      <c r="Q963" s="108"/>
      <c r="R963" s="108"/>
      <c r="S963" s="108"/>
      <c r="T963" s="106"/>
      <c r="U963" s="106"/>
      <c r="V963" s="106"/>
      <c r="W963" s="106"/>
      <c r="X963" s="107"/>
      <c r="Y963" s="108"/>
      <c r="Z963" s="108"/>
      <c r="AA963" s="108"/>
      <c r="AB963" s="106"/>
      <c r="AC963" s="106"/>
      <c r="AD963" s="106"/>
      <c r="AE963" s="106"/>
      <c r="AF963" s="107"/>
    </row>
    <row r="964" customFormat="false" ht="8.45" hidden="false" customHeight="true" outlineLevel="0" collapsed="false">
      <c r="A964" s="91" t="str">
        <f aca="false">VLOOKUP($C964&amp;$B964,$A$2030:$G$2565,2,0)</f>
        <v>05.000.001.010 </v>
      </c>
      <c r="B964" s="98" t="n">
        <v>87</v>
      </c>
      <c r="C964" s="97" t="s">
        <v>1055</v>
      </c>
      <c r="D964" s="97" t="s">
        <v>1097</v>
      </c>
      <c r="E964" s="115" t="n">
        <v>447</v>
      </c>
      <c r="F964" s="97" t="s">
        <v>73</v>
      </c>
      <c r="G964" s="97" t="s">
        <v>461</v>
      </c>
      <c r="H964" s="99" t="n">
        <v>0.28</v>
      </c>
      <c r="I964" s="95"/>
      <c r="J964" s="95"/>
      <c r="K964" s="95"/>
      <c r="L964" s="95"/>
      <c r="M964" s="95"/>
      <c r="N964" s="95"/>
      <c r="O964" s="95"/>
      <c r="P964" s="95"/>
      <c r="Q964" s="108"/>
      <c r="R964" s="108"/>
      <c r="S964" s="108"/>
      <c r="T964" s="106"/>
      <c r="U964" s="106"/>
      <c r="V964" s="106"/>
      <c r="W964" s="106"/>
      <c r="X964" s="107"/>
      <c r="Y964" s="108"/>
      <c r="Z964" s="108"/>
      <c r="AA964" s="108"/>
      <c r="AB964" s="106"/>
      <c r="AC964" s="106"/>
      <c r="AD964" s="106"/>
      <c r="AE964" s="106"/>
      <c r="AF964" s="107"/>
    </row>
    <row r="965" customFormat="false" ht="8.45" hidden="false" customHeight="true" outlineLevel="0" collapsed="false">
      <c r="A965" s="91" t="str">
        <f aca="false">VLOOKUP($C965&amp;$B965,$A$2030:$G$2565,2,0)</f>
        <v>05.000.002 </v>
      </c>
      <c r="B965" s="113" t="n">
        <v>88</v>
      </c>
      <c r="C965" s="93" t="s">
        <v>124</v>
      </c>
      <c r="D965" s="93"/>
      <c r="E965" s="94" t="n">
        <v>447</v>
      </c>
      <c r="F965" s="93" t="s">
        <v>73</v>
      </c>
      <c r="G965" s="93" t="s">
        <v>461</v>
      </c>
      <c r="H965" s="95"/>
      <c r="I965" s="100" t="n">
        <v>4</v>
      </c>
      <c r="J965" s="100" t="n">
        <v>0.376</v>
      </c>
      <c r="K965" s="100" t="n">
        <v>0</v>
      </c>
      <c r="L965" s="99" t="n">
        <v>9.4</v>
      </c>
      <c r="M965" s="99" t="n">
        <v>0</v>
      </c>
      <c r="N965" s="99" t="n">
        <v>0</v>
      </c>
      <c r="O965" s="99" t="n">
        <v>0</v>
      </c>
      <c r="P965" s="102" t="s">
        <v>1132</v>
      </c>
      <c r="Q965" s="108"/>
      <c r="R965" s="108"/>
      <c r="S965" s="108"/>
      <c r="T965" s="106"/>
      <c r="U965" s="106"/>
      <c r="V965" s="106"/>
      <c r="W965" s="106"/>
      <c r="X965" s="107"/>
      <c r="Y965" s="108"/>
      <c r="Z965" s="108"/>
      <c r="AA965" s="108"/>
      <c r="AB965" s="106"/>
      <c r="AC965" s="106"/>
      <c r="AD965" s="106"/>
      <c r="AE965" s="106"/>
      <c r="AF965" s="107"/>
    </row>
    <row r="966" customFormat="false" ht="8.45" hidden="false" customHeight="true" outlineLevel="0" collapsed="false">
      <c r="A966" s="91" t="str">
        <f aca="false">VLOOKUP($C966&amp;$B966,$A$2030:$G$2565,2,0)</f>
        <v>05.000.002.001 </v>
      </c>
      <c r="B966" s="98" t="n">
        <v>89</v>
      </c>
      <c r="C966" s="97" t="s">
        <v>1058</v>
      </c>
      <c r="D966" s="97" t="s">
        <v>1096</v>
      </c>
      <c r="E966" s="115" t="n">
        <v>447</v>
      </c>
      <c r="F966" s="97" t="s">
        <v>73</v>
      </c>
      <c r="G966" s="97" t="s">
        <v>461</v>
      </c>
      <c r="H966" s="99" t="n">
        <v>0.01</v>
      </c>
      <c r="I966" s="100" t="n">
        <v>1</v>
      </c>
      <c r="J966" s="100" t="n">
        <v>0.094</v>
      </c>
      <c r="K966" s="100" t="n">
        <v>0</v>
      </c>
      <c r="L966" s="99" t="n">
        <v>9.4</v>
      </c>
      <c r="M966" s="99" t="n">
        <v>0</v>
      </c>
      <c r="N966" s="99" t="n">
        <v>0</v>
      </c>
      <c r="O966" s="99" t="n">
        <v>0</v>
      </c>
      <c r="P966" s="102" t="s">
        <v>1132</v>
      </c>
      <c r="Q966" s="108"/>
      <c r="R966" s="108"/>
      <c r="S966" s="108"/>
      <c r="T966" s="106"/>
      <c r="U966" s="106"/>
      <c r="V966" s="106"/>
      <c r="W966" s="106"/>
      <c r="X966" s="107"/>
      <c r="Y966" s="108"/>
      <c r="Z966" s="108"/>
      <c r="AA966" s="108"/>
      <c r="AB966" s="106"/>
      <c r="AC966" s="106"/>
      <c r="AD966" s="106"/>
      <c r="AE966" s="106"/>
      <c r="AF966" s="107"/>
    </row>
    <row r="967" customFormat="false" ht="8.45" hidden="false" customHeight="true" outlineLevel="0" collapsed="false">
      <c r="A967" s="91" t="str">
        <f aca="false">VLOOKUP($C967&amp;$B967,$A$2030:$G$2565,2,0)</f>
        <v>05.000.002.002 </v>
      </c>
      <c r="B967" s="98" t="n">
        <v>90</v>
      </c>
      <c r="C967" s="97" t="s">
        <v>1060</v>
      </c>
      <c r="D967" s="97" t="s">
        <v>1095</v>
      </c>
      <c r="E967" s="115" t="n">
        <v>447</v>
      </c>
      <c r="F967" s="97" t="s">
        <v>73</v>
      </c>
      <c r="G967" s="97" t="s">
        <v>461</v>
      </c>
      <c r="H967" s="99" t="n">
        <v>0.01</v>
      </c>
      <c r="I967" s="100" t="n">
        <v>1</v>
      </c>
      <c r="J967" s="100" t="n">
        <v>0.094</v>
      </c>
      <c r="K967" s="100" t="n">
        <v>0</v>
      </c>
      <c r="L967" s="99" t="n">
        <v>9.4</v>
      </c>
      <c r="M967" s="99" t="n">
        <v>0</v>
      </c>
      <c r="N967" s="99" t="n">
        <v>0.01</v>
      </c>
      <c r="O967" s="99" t="n">
        <v>0</v>
      </c>
      <c r="P967" s="102" t="s">
        <v>1132</v>
      </c>
      <c r="Q967" s="108"/>
      <c r="R967" s="108"/>
      <c r="S967" s="108"/>
      <c r="T967" s="106"/>
      <c r="U967" s="106"/>
      <c r="V967" s="106"/>
      <c r="W967" s="106"/>
      <c r="X967" s="107"/>
      <c r="Y967" s="108"/>
      <c r="Z967" s="108"/>
      <c r="AA967" s="108"/>
      <c r="AB967" s="106"/>
      <c r="AC967" s="106"/>
      <c r="AD967" s="106"/>
      <c r="AE967" s="106"/>
      <c r="AF967" s="107"/>
    </row>
    <row r="968" customFormat="false" ht="8.45" hidden="false" customHeight="true" outlineLevel="0" collapsed="false">
      <c r="A968" s="91" t="str">
        <f aca="false">VLOOKUP($C968&amp;$B968,$A$2030:$G$2565,2,0)</f>
        <v>05.000.002.003 </v>
      </c>
      <c r="B968" s="98" t="n">
        <v>91</v>
      </c>
      <c r="C968" s="97" t="s">
        <v>1062</v>
      </c>
      <c r="D968" s="97" t="s">
        <v>1095</v>
      </c>
      <c r="E968" s="115" t="n">
        <v>447</v>
      </c>
      <c r="F968" s="97" t="s">
        <v>73</v>
      </c>
      <c r="G968" s="97" t="s">
        <v>461</v>
      </c>
      <c r="H968" s="99" t="n">
        <v>0.06</v>
      </c>
      <c r="I968" s="119" t="n">
        <v>1000</v>
      </c>
      <c r="J968" s="117" t="n">
        <v>94</v>
      </c>
      <c r="K968" s="100" t="n">
        <v>0</v>
      </c>
      <c r="L968" s="99" t="n">
        <v>9.4</v>
      </c>
      <c r="M968" s="99" t="n">
        <v>0</v>
      </c>
      <c r="N968" s="99" t="n">
        <v>0</v>
      </c>
      <c r="O968" s="99" t="n">
        <v>0</v>
      </c>
      <c r="P968" s="102" t="s">
        <v>1132</v>
      </c>
      <c r="Q968" s="108"/>
      <c r="R968" s="108"/>
      <c r="S968" s="108"/>
      <c r="T968" s="106"/>
      <c r="U968" s="106"/>
      <c r="V968" s="106"/>
      <c r="W968" s="106"/>
      <c r="X968" s="107"/>
      <c r="Y968" s="108"/>
      <c r="Z968" s="108"/>
      <c r="AA968" s="108"/>
      <c r="AB968" s="106"/>
      <c r="AC968" s="106"/>
      <c r="AD968" s="106"/>
      <c r="AE968" s="106"/>
      <c r="AF968" s="107"/>
    </row>
    <row r="969" customFormat="false" ht="8.45" hidden="false" customHeight="true" outlineLevel="0" collapsed="false">
      <c r="A969" s="91" t="str">
        <f aca="false">VLOOKUP($C969&amp;$B969,$A$2030:$G$2565,2,0)</f>
        <v>05.000.002.004 </v>
      </c>
      <c r="B969" s="98" t="n">
        <v>92</v>
      </c>
      <c r="C969" s="97" t="s">
        <v>1064</v>
      </c>
      <c r="D969" s="97" t="s">
        <v>1096</v>
      </c>
      <c r="E969" s="115" t="n">
        <v>447</v>
      </c>
      <c r="F969" s="97" t="s">
        <v>73</v>
      </c>
      <c r="G969" s="97" t="s">
        <v>461</v>
      </c>
      <c r="H969" s="99" t="n">
        <v>0</v>
      </c>
      <c r="I969" s="100" t="n">
        <v>1</v>
      </c>
      <c r="J969" s="100" t="n">
        <v>0.094</v>
      </c>
      <c r="K969" s="100" t="n">
        <v>0</v>
      </c>
      <c r="L969" s="99" t="n">
        <v>9.4</v>
      </c>
      <c r="M969" s="99" t="n">
        <v>0</v>
      </c>
      <c r="N969" s="99" t="n">
        <v>0</v>
      </c>
      <c r="O969" s="99" t="n">
        <v>0</v>
      </c>
      <c r="P969" s="102" t="s">
        <v>1132</v>
      </c>
      <c r="Q969" s="108"/>
      <c r="R969" s="108"/>
      <c r="S969" s="108"/>
      <c r="T969" s="106"/>
      <c r="U969" s="106"/>
      <c r="V969" s="106"/>
      <c r="W969" s="106"/>
      <c r="X969" s="107"/>
      <c r="Y969" s="108"/>
      <c r="Z969" s="108"/>
      <c r="AA969" s="108"/>
      <c r="AB969" s="106"/>
      <c r="AC969" s="106"/>
      <c r="AD969" s="106"/>
      <c r="AE969" s="106"/>
      <c r="AF969" s="107"/>
    </row>
    <row r="970" customFormat="false" ht="8.45" hidden="false" customHeight="true" outlineLevel="0" collapsed="false">
      <c r="A970" s="91" t="str">
        <f aca="false">VLOOKUP($C970&amp;$B970,$A$2030:$G$2565,2,0)</f>
        <v>05.000.002.005 </v>
      </c>
      <c r="B970" s="98" t="n">
        <v>93</v>
      </c>
      <c r="C970" s="97" t="s">
        <v>1066</v>
      </c>
      <c r="D970" s="97" t="s">
        <v>1095</v>
      </c>
      <c r="E970" s="115" t="n">
        <v>447</v>
      </c>
      <c r="F970" s="97" t="s">
        <v>73</v>
      </c>
      <c r="G970" s="97" t="s">
        <v>461</v>
      </c>
      <c r="H970" s="99" t="n">
        <v>0</v>
      </c>
      <c r="I970" s="100" t="n">
        <v>1</v>
      </c>
      <c r="J970" s="100" t="n">
        <v>0.094</v>
      </c>
      <c r="K970" s="100" t="n">
        <v>0</v>
      </c>
      <c r="L970" s="99" t="n">
        <v>9.4</v>
      </c>
      <c r="M970" s="99" t="n">
        <v>0</v>
      </c>
      <c r="N970" s="99" t="n">
        <v>0.01</v>
      </c>
      <c r="O970" s="99" t="n">
        <v>0</v>
      </c>
      <c r="P970" s="102" t="s">
        <v>1132</v>
      </c>
      <c r="Q970" s="108"/>
      <c r="R970" s="108"/>
      <c r="S970" s="108"/>
      <c r="T970" s="106"/>
      <c r="U970" s="106"/>
      <c r="V970" s="106"/>
      <c r="W970" s="106"/>
      <c r="X970" s="107"/>
      <c r="Y970" s="108"/>
      <c r="Z970" s="108"/>
      <c r="AA970" s="108"/>
      <c r="AB970" s="106"/>
      <c r="AC970" s="106"/>
      <c r="AD970" s="106"/>
      <c r="AE970" s="106"/>
      <c r="AF970" s="107"/>
    </row>
    <row r="971" customFormat="false" ht="8.45" hidden="false" customHeight="true" outlineLevel="0" collapsed="false">
      <c r="A971" s="91" t="str">
        <f aca="false">VLOOKUP($C971&amp;$B971,$A$2030:$G$2565,2,0)</f>
        <v>05.000.002.006 </v>
      </c>
      <c r="B971" s="98" t="n">
        <v>94</v>
      </c>
      <c r="C971" s="97" t="s">
        <v>1068</v>
      </c>
      <c r="D971" s="97" t="s">
        <v>1095</v>
      </c>
      <c r="E971" s="98" t="n">
        <v>21</v>
      </c>
      <c r="F971" s="97" t="s">
        <v>95</v>
      </c>
      <c r="G971" s="97" t="s">
        <v>125</v>
      </c>
      <c r="H971" s="99" t="n">
        <v>0.08</v>
      </c>
      <c r="I971" s="100" t="n">
        <v>1</v>
      </c>
      <c r="J971" s="100" t="n">
        <v>0.094</v>
      </c>
      <c r="K971" s="100" t="n">
        <v>0</v>
      </c>
      <c r="L971" s="99" t="n">
        <v>9.4</v>
      </c>
      <c r="M971" s="99" t="n">
        <v>0</v>
      </c>
      <c r="N971" s="99" t="n">
        <v>0</v>
      </c>
      <c r="O971" s="99" t="n">
        <v>0</v>
      </c>
      <c r="P971" s="102" t="s">
        <v>1132</v>
      </c>
      <c r="Q971" s="108"/>
      <c r="R971" s="108"/>
      <c r="S971" s="108"/>
      <c r="T971" s="106"/>
      <c r="U971" s="106"/>
      <c r="V971" s="106"/>
      <c r="W971" s="106"/>
      <c r="X971" s="107"/>
      <c r="Y971" s="108"/>
      <c r="Z971" s="108"/>
      <c r="AA971" s="108"/>
      <c r="AB971" s="106"/>
      <c r="AC971" s="106"/>
      <c r="AD971" s="106"/>
      <c r="AE971" s="106"/>
      <c r="AF971" s="107"/>
    </row>
    <row r="972" customFormat="false" ht="8.45" hidden="false" customHeight="true" outlineLevel="0" collapsed="false">
      <c r="A972" s="91" t="str">
        <f aca="false">VLOOKUP($C972&amp;$B972,$A$2030:$G$2565,2,0)</f>
        <v>05.000.002.007 </v>
      </c>
      <c r="B972" s="98" t="n">
        <v>95</v>
      </c>
      <c r="C972" s="97" t="s">
        <v>1070</v>
      </c>
      <c r="D972" s="97" t="s">
        <v>1095</v>
      </c>
      <c r="E972" s="98" t="n">
        <v>21</v>
      </c>
      <c r="F972" s="97" t="s">
        <v>95</v>
      </c>
      <c r="G972" s="97" t="s">
        <v>125</v>
      </c>
      <c r="H972" s="99" t="n">
        <v>0.05</v>
      </c>
      <c r="I972" s="100" t="n">
        <v>3</v>
      </c>
      <c r="J972" s="100" t="n">
        <v>0.282</v>
      </c>
      <c r="K972" s="100" t="n">
        <v>0</v>
      </c>
      <c r="L972" s="99" t="n">
        <v>9.4</v>
      </c>
      <c r="M972" s="99" t="n">
        <v>0</v>
      </c>
      <c r="N972" s="99" t="n">
        <v>0</v>
      </c>
      <c r="O972" s="99" t="n">
        <v>0</v>
      </c>
      <c r="P972" s="102" t="s">
        <v>1132</v>
      </c>
      <c r="Q972" s="108"/>
      <c r="R972" s="108"/>
      <c r="S972" s="108"/>
      <c r="T972" s="106"/>
      <c r="U972" s="106"/>
      <c r="V972" s="106"/>
      <c r="W972" s="106"/>
      <c r="X972" s="107"/>
      <c r="Y972" s="108"/>
      <c r="Z972" s="108"/>
      <c r="AA972" s="108"/>
      <c r="AB972" s="106"/>
      <c r="AC972" s="106"/>
      <c r="AD972" s="106"/>
      <c r="AE972" s="106"/>
      <c r="AF972" s="107"/>
    </row>
    <row r="973" customFormat="false" ht="8.45" hidden="false" customHeight="true" outlineLevel="0" collapsed="false">
      <c r="A973" s="91" t="str">
        <f aca="false">VLOOKUP($C973&amp;$B973,$A$2030:$G$2565,2,0)</f>
        <v>05.000.002.008 </v>
      </c>
      <c r="B973" s="98" t="n">
        <v>96</v>
      </c>
      <c r="C973" s="97" t="s">
        <v>1072</v>
      </c>
      <c r="D973" s="97" t="s">
        <v>1097</v>
      </c>
      <c r="E973" s="98" t="n">
        <v>22</v>
      </c>
      <c r="F973" s="97" t="s">
        <v>708</v>
      </c>
      <c r="G973" s="97" t="s">
        <v>461</v>
      </c>
      <c r="H973" s="99" t="n">
        <v>0.06</v>
      </c>
      <c r="I973" s="117" t="n">
        <v>22</v>
      </c>
      <c r="J973" s="100" t="n">
        <v>2.068</v>
      </c>
      <c r="K973" s="100" t="n">
        <v>0</v>
      </c>
      <c r="L973" s="99" t="n">
        <v>9.4</v>
      </c>
      <c r="M973" s="99" t="n">
        <v>0</v>
      </c>
      <c r="N973" s="99" t="n">
        <v>0.01</v>
      </c>
      <c r="O973" s="99" t="n">
        <v>0</v>
      </c>
      <c r="P973" s="102" t="s">
        <v>1132</v>
      </c>
      <c r="Q973" s="108"/>
      <c r="R973" s="108"/>
      <c r="S973" s="108"/>
      <c r="T973" s="106"/>
      <c r="U973" s="106"/>
      <c r="V973" s="106"/>
      <c r="W973" s="106"/>
      <c r="X973" s="107"/>
      <c r="Y973" s="108"/>
      <c r="Z973" s="108"/>
      <c r="AA973" s="108"/>
      <c r="AB973" s="106"/>
      <c r="AC973" s="106"/>
      <c r="AD973" s="106"/>
      <c r="AE973" s="106"/>
      <c r="AF973" s="107"/>
    </row>
    <row r="974" customFormat="false" ht="8.45" hidden="false" customHeight="true" outlineLevel="0" collapsed="false">
      <c r="A974" s="91" t="str">
        <f aca="false">VLOOKUP($C974&amp;$B974,$A$2030:$G$2565,2,0)</f>
        <v>05.000.002.009 </v>
      </c>
      <c r="B974" s="98" t="n">
        <v>97</v>
      </c>
      <c r="C974" s="97" t="s">
        <v>1074</v>
      </c>
      <c r="D974" s="97" t="s">
        <v>1096</v>
      </c>
      <c r="E974" s="98" t="n">
        <v>12</v>
      </c>
      <c r="F974" s="97" t="s">
        <v>344</v>
      </c>
      <c r="G974" s="97" t="s">
        <v>406</v>
      </c>
      <c r="H974" s="99" t="n">
        <v>0.12</v>
      </c>
      <c r="I974" s="100" t="n">
        <v>1</v>
      </c>
      <c r="J974" s="100" t="n">
        <v>0.094</v>
      </c>
      <c r="K974" s="100" t="n">
        <v>0</v>
      </c>
      <c r="L974" s="99" t="n">
        <v>9.4</v>
      </c>
      <c r="M974" s="99" t="n">
        <v>0</v>
      </c>
      <c r="N974" s="99" t="n">
        <v>0.01</v>
      </c>
      <c r="O974" s="99" t="n">
        <v>0</v>
      </c>
      <c r="P974" s="102" t="s">
        <v>1132</v>
      </c>
      <c r="Q974" s="108"/>
      <c r="R974" s="108"/>
      <c r="S974" s="108"/>
      <c r="T974" s="106"/>
      <c r="U974" s="106"/>
      <c r="V974" s="106"/>
      <c r="W974" s="106"/>
      <c r="X974" s="107"/>
      <c r="Y974" s="108"/>
      <c r="Z974" s="108"/>
      <c r="AA974" s="108"/>
      <c r="AB974" s="106"/>
      <c r="AC974" s="106"/>
      <c r="AD974" s="106"/>
      <c r="AE974" s="106"/>
      <c r="AF974" s="107"/>
    </row>
    <row r="975" customFormat="false" ht="8.45" hidden="false" customHeight="true" outlineLevel="0" collapsed="false">
      <c r="A975" s="91" t="str">
        <f aca="false">VLOOKUP($C975&amp;$B975,$A$2030:$G$2565,2,0)</f>
        <v>05.000.002.010 </v>
      </c>
      <c r="B975" s="98" t="n">
        <v>98</v>
      </c>
      <c r="C975" s="97" t="s">
        <v>1076</v>
      </c>
      <c r="D975" s="97" t="s">
        <v>1095</v>
      </c>
      <c r="E975" s="96" t="n">
        <v>1</v>
      </c>
      <c r="F975" s="97" t="s">
        <v>406</v>
      </c>
      <c r="G975" s="97" t="s">
        <v>406</v>
      </c>
      <c r="H975" s="99" t="n">
        <v>0.1</v>
      </c>
      <c r="I975" s="100" t="n">
        <v>1</v>
      </c>
      <c r="J975" s="100" t="n">
        <v>0.094</v>
      </c>
      <c r="K975" s="100" t="n">
        <v>0</v>
      </c>
      <c r="L975" s="99" t="n">
        <v>9.4</v>
      </c>
      <c r="M975" s="99" t="n">
        <v>0</v>
      </c>
      <c r="N975" s="99" t="n">
        <v>0</v>
      </c>
      <c r="O975" s="99" t="n">
        <v>0</v>
      </c>
      <c r="P975" s="102" t="s">
        <v>1132</v>
      </c>
      <c r="Q975" s="108"/>
      <c r="R975" s="108"/>
      <c r="S975" s="108"/>
      <c r="T975" s="106"/>
      <c r="U975" s="106"/>
      <c r="V975" s="106"/>
      <c r="W975" s="106"/>
      <c r="X975" s="107"/>
      <c r="Y975" s="108"/>
      <c r="Z975" s="108"/>
      <c r="AA975" s="108"/>
      <c r="AB975" s="106"/>
      <c r="AC975" s="106"/>
      <c r="AD975" s="106"/>
      <c r="AE975" s="106"/>
      <c r="AF975" s="107"/>
    </row>
    <row r="976" customFormat="false" ht="8.45" hidden="false" customHeight="true" outlineLevel="0" collapsed="false">
      <c r="A976" s="91" t="str">
        <f aca="false">VLOOKUP($C976&amp;$B976,$A$2030:$G$2565,2,0)</f>
        <v>05.000.002.011 </v>
      </c>
      <c r="B976" s="98" t="n">
        <v>99</v>
      </c>
      <c r="C976" s="97" t="s">
        <v>1078</v>
      </c>
      <c r="D976" s="97" t="s">
        <v>1095</v>
      </c>
      <c r="E976" s="115" t="n">
        <v>447</v>
      </c>
      <c r="F976" s="97" t="s">
        <v>73</v>
      </c>
      <c r="G976" s="97" t="s">
        <v>461</v>
      </c>
      <c r="H976" s="99" t="n">
        <v>0.05</v>
      </c>
      <c r="I976" s="100" t="n">
        <v>1</v>
      </c>
      <c r="J976" s="100" t="n">
        <v>0.094</v>
      </c>
      <c r="K976" s="100" t="n">
        <v>0</v>
      </c>
      <c r="L976" s="99" t="n">
        <v>9.4</v>
      </c>
      <c r="M976" s="99" t="n">
        <v>0</v>
      </c>
      <c r="N976" s="99" t="n">
        <v>0.03</v>
      </c>
      <c r="O976" s="99" t="n">
        <v>0</v>
      </c>
      <c r="P976" s="102" t="s">
        <v>1132</v>
      </c>
      <c r="Q976" s="108"/>
      <c r="R976" s="108"/>
      <c r="S976" s="108"/>
      <c r="T976" s="106"/>
      <c r="U976" s="106"/>
      <c r="V976" s="106"/>
      <c r="W976" s="106"/>
      <c r="X976" s="107"/>
      <c r="Y976" s="108"/>
      <c r="Z976" s="108"/>
      <c r="AA976" s="108"/>
      <c r="AB976" s="106"/>
      <c r="AC976" s="106"/>
      <c r="AD976" s="106"/>
      <c r="AE976" s="106"/>
      <c r="AF976" s="107"/>
    </row>
    <row r="977" customFormat="false" ht="8.45" hidden="false" customHeight="true" outlineLevel="0" collapsed="false">
      <c r="A977" s="91" t="str">
        <f aca="false">VLOOKUP($C977&amp;$B977,$A$2030:$G$2565,2,0)</f>
        <v>05.000.002.012 </v>
      </c>
      <c r="B977" s="115" t="n">
        <v>100</v>
      </c>
      <c r="C977" s="97" t="s">
        <v>1080</v>
      </c>
      <c r="D977" s="97" t="s">
        <v>1095</v>
      </c>
      <c r="E977" s="115" t="n">
        <v>236</v>
      </c>
      <c r="F977" s="97" t="s">
        <v>473</v>
      </c>
      <c r="G977" s="97" t="s">
        <v>461</v>
      </c>
      <c r="H977" s="99" t="n">
        <v>0.27</v>
      </c>
      <c r="I977" s="95"/>
      <c r="J977" s="95"/>
      <c r="K977" s="95"/>
      <c r="L977" s="95"/>
      <c r="M977" s="95"/>
      <c r="N977" s="95"/>
      <c r="O977" s="95"/>
      <c r="P977" s="95"/>
      <c r="Q977" s="108"/>
      <c r="R977" s="108"/>
      <c r="S977" s="108"/>
      <c r="T977" s="106"/>
      <c r="U977" s="106"/>
      <c r="V977" s="106"/>
      <c r="W977" s="106"/>
      <c r="X977" s="107"/>
      <c r="Y977" s="108"/>
      <c r="Z977" s="108"/>
      <c r="AA977" s="108"/>
      <c r="AB977" s="106"/>
      <c r="AC977" s="106"/>
      <c r="AD977" s="106"/>
      <c r="AE977" s="106"/>
      <c r="AF977" s="107"/>
    </row>
    <row r="978" customFormat="false" ht="8.45" hidden="false" customHeight="true" outlineLevel="0" collapsed="false">
      <c r="A978" s="91" t="str">
        <f aca="false">VLOOKUP($C978&amp;$B978,$A$2030:$G$2565,2,0)</f>
        <v>06 </v>
      </c>
      <c r="B978" s="94" t="n">
        <v>101</v>
      </c>
      <c r="C978" s="93" t="s">
        <v>1081</v>
      </c>
      <c r="D978" s="93"/>
      <c r="E978" s="94" t="n">
        <v>447</v>
      </c>
      <c r="F978" s="93" t="s">
        <v>73</v>
      </c>
      <c r="G978" s="93" t="s">
        <v>461</v>
      </c>
      <c r="H978" s="95"/>
      <c r="I978" s="100" t="n">
        <v>1</v>
      </c>
      <c r="J978" s="100" t="n">
        <v>0.094</v>
      </c>
      <c r="K978" s="100" t="n">
        <v>0</v>
      </c>
      <c r="L978" s="99" t="n">
        <v>9.4</v>
      </c>
      <c r="M978" s="99" t="n">
        <v>0</v>
      </c>
      <c r="N978" s="99" t="n">
        <v>1.26</v>
      </c>
      <c r="O978" s="99" t="n">
        <v>0</v>
      </c>
      <c r="P978" s="102" t="s">
        <v>1132</v>
      </c>
      <c r="Q978" s="108"/>
      <c r="R978" s="108"/>
      <c r="S978" s="108"/>
      <c r="T978" s="106"/>
      <c r="U978" s="106"/>
      <c r="V978" s="106"/>
      <c r="W978" s="106"/>
      <c r="X978" s="107"/>
      <c r="Y978" s="108"/>
      <c r="Z978" s="108"/>
      <c r="AA978" s="108"/>
      <c r="AB978" s="106"/>
      <c r="AC978" s="106"/>
      <c r="AD978" s="106"/>
      <c r="AE978" s="106"/>
      <c r="AF978" s="107"/>
    </row>
    <row r="979" customFormat="false" ht="8.45" hidden="false" customHeight="true" outlineLevel="0" collapsed="false">
      <c r="A979" s="91" t="str">
        <f aca="false">VLOOKUP($C979&amp;$B979,$A$2030:$G$2565,2,0)</f>
        <v>06.000.000.001 </v>
      </c>
      <c r="B979" s="115" t="n">
        <v>102</v>
      </c>
      <c r="C979" s="97" t="s">
        <v>1082</v>
      </c>
      <c r="D979" s="97" t="s">
        <v>1095</v>
      </c>
      <c r="E979" s="115" t="n">
        <v>447</v>
      </c>
      <c r="F979" s="97" t="s">
        <v>73</v>
      </c>
      <c r="G979" s="97" t="s">
        <v>461</v>
      </c>
      <c r="H979" s="114" t="n">
        <v>13.3</v>
      </c>
      <c r="I979" s="100" t="n">
        <v>1</v>
      </c>
      <c r="J979" s="100" t="n">
        <v>0.094</v>
      </c>
      <c r="K979" s="100" t="n">
        <v>0</v>
      </c>
      <c r="L979" s="99" t="n">
        <v>9.4</v>
      </c>
      <c r="M979" s="99" t="n">
        <v>0</v>
      </c>
      <c r="N979" s="99" t="n">
        <v>0.19</v>
      </c>
      <c r="O979" s="99" t="n">
        <v>0</v>
      </c>
      <c r="P979" s="102" t="s">
        <v>1132</v>
      </c>
      <c r="Q979" s="108"/>
      <c r="R979" s="108"/>
      <c r="S979" s="108"/>
      <c r="T979" s="106"/>
      <c r="U979" s="106"/>
      <c r="V979" s="106"/>
      <c r="W979" s="106"/>
      <c r="X979" s="107"/>
      <c r="Y979" s="108"/>
      <c r="Z979" s="108"/>
      <c r="AA979" s="108"/>
      <c r="AB979" s="106"/>
      <c r="AC979" s="106"/>
      <c r="AD979" s="106"/>
      <c r="AE979" s="106"/>
      <c r="AF979" s="107"/>
    </row>
    <row r="980" s="8" customFormat="true" ht="12.75" hidden="false" customHeight="true" outlineLevel="0" collapsed="false">
      <c r="A980" s="78"/>
      <c r="B980" s="121" t="s">
        <v>4</v>
      </c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  <c r="AA980" s="123"/>
      <c r="AB980" s="123"/>
      <c r="AC980" s="123"/>
      <c r="AD980" s="123"/>
      <c r="AE980" s="123"/>
      <c r="AF980" s="123"/>
    </row>
    <row r="981" s="80" customFormat="true" ht="12.75" hidden="false" customHeight="false" outlineLevel="0" collapsed="false">
      <c r="A981" s="79"/>
      <c r="B981" s="124"/>
      <c r="C981" s="124"/>
      <c r="D981" s="124"/>
      <c r="E981" s="124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</row>
    <row r="982" customFormat="false" ht="9.75" hidden="false" customHeight="true" outlineLevel="0" collapsed="false">
      <c r="B982" s="83"/>
      <c r="C982" s="83"/>
      <c r="D982" s="83"/>
      <c r="E982" s="83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126"/>
      <c r="AE982" s="126"/>
      <c r="AF982" s="127"/>
    </row>
    <row r="983" customFormat="false" ht="9.75" hidden="false" customHeight="true" outlineLevel="0" collapsed="false">
      <c r="B983" s="88"/>
      <c r="C983" s="88"/>
      <c r="D983" s="89"/>
      <c r="E983" s="88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128"/>
      <c r="AE983" s="128"/>
      <c r="AF983" s="129"/>
    </row>
    <row r="984" customFormat="false" ht="9.75" hidden="false" customHeight="true" outlineLevel="0" collapsed="false">
      <c r="B984" s="96"/>
      <c r="C984" s="97"/>
      <c r="D984" s="119"/>
      <c r="E984" s="97"/>
      <c r="F984" s="118"/>
      <c r="G984" s="118"/>
      <c r="H984" s="118"/>
      <c r="I984" s="117"/>
      <c r="J984" s="117"/>
      <c r="K984" s="117"/>
      <c r="L984" s="118"/>
      <c r="M984" s="118"/>
      <c r="N984" s="118"/>
      <c r="O984" s="118"/>
      <c r="P984" s="118"/>
      <c r="Q984" s="118"/>
      <c r="R984" s="118"/>
      <c r="S984" s="117"/>
      <c r="T984" s="118"/>
      <c r="U984" s="117"/>
      <c r="V984" s="117"/>
      <c r="W984" s="118"/>
      <c r="X984" s="118"/>
      <c r="Y984" s="118"/>
      <c r="Z984" s="118"/>
      <c r="AA984" s="117"/>
      <c r="AB984" s="117"/>
      <c r="AC984" s="100"/>
      <c r="AD984" s="130"/>
      <c r="AE984" s="130"/>
    </row>
    <row r="985" customFormat="false" ht="9.75" hidden="false" customHeight="true" outlineLevel="0" collapsed="false">
      <c r="B985" s="96"/>
      <c r="C985" s="97"/>
      <c r="D985" s="119"/>
      <c r="E985" s="97"/>
      <c r="F985" s="117"/>
      <c r="G985" s="117"/>
      <c r="H985" s="117"/>
      <c r="I985" s="100"/>
      <c r="J985" s="117"/>
      <c r="K985" s="117"/>
      <c r="L985" s="117"/>
      <c r="M985" s="117"/>
      <c r="N985" s="117"/>
      <c r="O985" s="117"/>
      <c r="P985" s="117"/>
      <c r="Q985" s="118"/>
      <c r="R985" s="118"/>
      <c r="S985" s="118"/>
      <c r="T985" s="100"/>
      <c r="U985" s="100"/>
      <c r="V985" s="102"/>
      <c r="W985" s="117"/>
      <c r="X985" s="118"/>
      <c r="Y985" s="117"/>
      <c r="Z985" s="117"/>
      <c r="AA985" s="117"/>
      <c r="AB985" s="117"/>
      <c r="AC985" s="117"/>
      <c r="AD985" s="131"/>
      <c r="AE985" s="131"/>
    </row>
    <row r="986" customFormat="false" ht="9.75" hidden="false" customHeight="true" outlineLevel="0" collapsed="false">
      <c r="B986" s="98"/>
      <c r="C986" s="97"/>
      <c r="D986" s="117"/>
      <c r="E986" s="97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17"/>
      <c r="Y986" s="117"/>
      <c r="Z986" s="102"/>
      <c r="AA986" s="102"/>
      <c r="AB986" s="102"/>
      <c r="AC986" s="102"/>
      <c r="AD986" s="131"/>
      <c r="AE986" s="131"/>
    </row>
    <row r="987" customFormat="false" ht="9.75" hidden="false" customHeight="true" outlineLevel="0" collapsed="false">
      <c r="B987" s="115"/>
      <c r="C987" s="97"/>
      <c r="D987" s="100"/>
      <c r="E987" s="97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  <c r="AB987" s="100"/>
      <c r="AC987" s="102"/>
      <c r="AD987" s="131"/>
      <c r="AE987" s="131"/>
    </row>
    <row r="988" customFormat="false" ht="9.75" hidden="false" customHeight="true" outlineLevel="0" collapsed="false">
      <c r="B988" s="115"/>
      <c r="C988" s="97"/>
      <c r="D988" s="100"/>
      <c r="E988" s="97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  <c r="AB988" s="100"/>
      <c r="AC988" s="102"/>
      <c r="AD988" s="131"/>
      <c r="AE988" s="131"/>
    </row>
    <row r="989" customFormat="false" ht="9.75" hidden="false" customHeight="true" outlineLevel="0" collapsed="false">
      <c r="B989" s="115"/>
      <c r="C989" s="97"/>
      <c r="D989" s="117"/>
      <c r="E989" s="97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17"/>
      <c r="Y989" s="117"/>
      <c r="Z989" s="100"/>
      <c r="AA989" s="100"/>
      <c r="AB989" s="100"/>
      <c r="AC989" s="102"/>
      <c r="AD989" s="131"/>
      <c r="AE989" s="131"/>
    </row>
    <row r="990" customFormat="false" ht="9.75" hidden="false" customHeight="true" outlineLevel="0" collapsed="false">
      <c r="B990" s="115"/>
      <c r="C990" s="97"/>
      <c r="D990" s="100"/>
      <c r="E990" s="97"/>
      <c r="F990" s="102"/>
      <c r="G990" s="102"/>
      <c r="H990" s="102"/>
      <c r="I990" s="102"/>
      <c r="J990" s="102"/>
      <c r="K990" s="102"/>
      <c r="L990" s="100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  <c r="AB990" s="102"/>
      <c r="AC990" s="102"/>
      <c r="AD990" s="131"/>
      <c r="AE990" s="131"/>
    </row>
    <row r="991" customFormat="false" ht="9.75" hidden="false" customHeight="true" outlineLevel="0" collapsed="false">
      <c r="B991" s="115"/>
      <c r="C991" s="97"/>
      <c r="D991" s="117"/>
      <c r="E991" s="97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0"/>
      <c r="T991" s="117"/>
      <c r="U991" s="100"/>
      <c r="V991" s="100"/>
      <c r="W991" s="100"/>
      <c r="X991" s="100"/>
      <c r="Y991" s="117"/>
      <c r="Z991" s="102"/>
      <c r="AA991" s="102"/>
      <c r="AB991" s="102"/>
      <c r="AC991" s="102"/>
      <c r="AD991" s="131"/>
      <c r="AE991" s="131"/>
    </row>
    <row r="992" customFormat="false" ht="9.75" hidden="false" customHeight="true" outlineLevel="0" collapsed="false">
      <c r="B992" s="115"/>
      <c r="C992" s="97"/>
      <c r="D992" s="100"/>
      <c r="E992" s="97"/>
      <c r="F992" s="100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  <c r="AB992" s="102"/>
      <c r="AC992" s="102"/>
      <c r="AD992" s="131"/>
      <c r="AE992" s="131"/>
    </row>
    <row r="993" customFormat="false" ht="9.75" hidden="false" customHeight="true" outlineLevel="0" collapsed="false">
      <c r="B993" s="115"/>
      <c r="C993" s="97"/>
      <c r="D993" s="117"/>
      <c r="E993" s="97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17"/>
      <c r="Z993" s="117"/>
      <c r="AA993" s="102"/>
      <c r="AB993" s="117"/>
      <c r="AC993" s="102"/>
      <c r="AD993" s="131"/>
      <c r="AE993" s="131"/>
    </row>
    <row r="994" customFormat="false" ht="9.75" hidden="false" customHeight="true" outlineLevel="0" collapsed="false">
      <c r="B994" s="115"/>
      <c r="C994" s="97"/>
      <c r="D994" s="118"/>
      <c r="E994" s="97"/>
      <c r="F994" s="102"/>
      <c r="G994" s="102"/>
      <c r="H994" s="102"/>
      <c r="I994" s="102"/>
      <c r="J994" s="102"/>
      <c r="K994" s="102"/>
      <c r="L994" s="102"/>
      <c r="M994" s="118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  <c r="AB994" s="102"/>
      <c r="AC994" s="102"/>
      <c r="AD994" s="131"/>
      <c r="AE994" s="131"/>
    </row>
    <row r="995" customFormat="false" ht="9.75" hidden="false" customHeight="true" outlineLevel="0" collapsed="false">
      <c r="B995" s="115"/>
      <c r="C995" s="97"/>
      <c r="D995" s="118"/>
      <c r="E995" s="97"/>
      <c r="F995" s="118"/>
      <c r="G995" s="117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  <c r="AB995" s="102"/>
      <c r="AC995" s="102"/>
      <c r="AD995" s="131"/>
      <c r="AE995" s="131"/>
    </row>
    <row r="996" customFormat="false" ht="9.75" hidden="false" customHeight="true" outlineLevel="0" collapsed="false">
      <c r="B996" s="115"/>
      <c r="C996" s="97"/>
      <c r="D996" s="119"/>
      <c r="E996" s="97"/>
      <c r="F996" s="118"/>
      <c r="G996" s="102"/>
      <c r="H996" s="118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  <c r="AB996" s="102"/>
      <c r="AC996" s="102"/>
      <c r="AD996" s="131"/>
      <c r="AE996" s="131"/>
    </row>
    <row r="997" customFormat="false" ht="9.75" hidden="false" customHeight="true" outlineLevel="0" collapsed="false">
      <c r="B997" s="115"/>
      <c r="C997" s="97"/>
      <c r="D997" s="119"/>
      <c r="E997" s="97"/>
      <c r="F997" s="118"/>
      <c r="G997" s="117"/>
      <c r="H997" s="118"/>
      <c r="I997" s="100"/>
      <c r="J997" s="102"/>
      <c r="K997" s="102"/>
      <c r="L997" s="118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  <c r="AA997" s="102"/>
      <c r="AB997" s="102"/>
      <c r="AC997" s="102"/>
      <c r="AD997" s="131"/>
      <c r="AE997" s="131"/>
    </row>
    <row r="998" customFormat="false" ht="19.35" hidden="false" customHeight="true" outlineLevel="0" collapsed="false">
      <c r="B998" s="115"/>
      <c r="C998" s="97"/>
      <c r="D998" s="117"/>
      <c r="E998" s="97"/>
      <c r="F998" s="102"/>
      <c r="G998" s="100"/>
      <c r="H998" s="100"/>
      <c r="I998" s="100"/>
      <c r="J998" s="102"/>
      <c r="K998" s="102"/>
      <c r="L998" s="117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  <c r="AA998" s="102"/>
      <c r="AB998" s="117"/>
      <c r="AC998" s="102"/>
      <c r="AD998" s="131"/>
      <c r="AE998" s="131"/>
    </row>
    <row r="999" customFormat="false" ht="9.75" hidden="false" customHeight="true" outlineLevel="0" collapsed="false">
      <c r="B999" s="132"/>
      <c r="C999" s="97"/>
      <c r="D999" s="133"/>
      <c r="E999" s="97"/>
      <c r="F999" s="119"/>
      <c r="G999" s="117"/>
      <c r="H999" s="119"/>
      <c r="I999" s="102"/>
      <c r="J999" s="102"/>
      <c r="K999" s="102"/>
      <c r="L999" s="102"/>
      <c r="M999" s="118"/>
      <c r="N999" s="119"/>
      <c r="O999" s="119"/>
      <c r="P999" s="119"/>
      <c r="Q999" s="119"/>
      <c r="R999" s="120"/>
      <c r="S999" s="120"/>
      <c r="T999" s="120"/>
      <c r="U999" s="120"/>
      <c r="V999" s="119"/>
      <c r="W999" s="119"/>
      <c r="X999" s="120"/>
      <c r="Y999" s="120"/>
      <c r="Z999" s="119"/>
      <c r="AA999" s="118"/>
      <c r="AB999" s="102"/>
      <c r="AC999" s="119"/>
      <c r="AD999" s="131"/>
      <c r="AE999" s="131"/>
    </row>
    <row r="1000" customFormat="false" ht="9.75" hidden="false" customHeight="true" outlineLevel="0" collapsed="false">
      <c r="B1000" s="132"/>
      <c r="C1000" s="97"/>
      <c r="D1000" s="119"/>
      <c r="E1000" s="97"/>
      <c r="F1000" s="102"/>
      <c r="G1000" s="102"/>
      <c r="H1000" s="102"/>
      <c r="I1000" s="102"/>
      <c r="J1000" s="102"/>
      <c r="K1000" s="102"/>
      <c r="L1000" s="102"/>
      <c r="M1000" s="100"/>
      <c r="N1000" s="117"/>
      <c r="O1000" s="118"/>
      <c r="P1000" s="118"/>
      <c r="Q1000" s="118"/>
      <c r="R1000" s="118"/>
      <c r="S1000" s="118"/>
      <c r="T1000" s="118"/>
      <c r="U1000" s="118"/>
      <c r="V1000" s="118"/>
      <c r="W1000" s="117"/>
      <c r="X1000" s="118"/>
      <c r="Y1000" s="118"/>
      <c r="Z1000" s="117"/>
      <c r="AA1000" s="117"/>
      <c r="AB1000" s="102"/>
      <c r="AC1000" s="102"/>
      <c r="AD1000" s="131"/>
      <c r="AE1000" s="131"/>
    </row>
    <row r="1001" customFormat="false" ht="9.75" hidden="false" customHeight="true" outlineLevel="0" collapsed="false">
      <c r="B1001" s="132"/>
      <c r="C1001" s="97"/>
      <c r="D1001" s="117"/>
      <c r="E1001" s="97"/>
      <c r="F1001" s="100"/>
      <c r="G1001" s="102"/>
      <c r="H1001" s="117"/>
      <c r="I1001" s="102"/>
      <c r="J1001" s="102"/>
      <c r="K1001" s="102"/>
      <c r="L1001" s="102"/>
      <c r="M1001" s="102"/>
      <c r="N1001" s="102"/>
      <c r="O1001" s="102"/>
      <c r="P1001" s="102"/>
      <c r="Q1001" s="100"/>
      <c r="R1001" s="100"/>
      <c r="S1001" s="100"/>
      <c r="T1001" s="102"/>
      <c r="U1001" s="102"/>
      <c r="V1001" s="102"/>
      <c r="W1001" s="100"/>
      <c r="X1001" s="102"/>
      <c r="Y1001" s="102"/>
      <c r="Z1001" s="102"/>
      <c r="AA1001" s="102"/>
      <c r="AB1001" s="102"/>
      <c r="AC1001" s="102"/>
      <c r="AD1001" s="131"/>
      <c r="AE1001" s="131"/>
    </row>
    <row r="1002" customFormat="false" ht="19.35" hidden="false" customHeight="true" outlineLevel="0" collapsed="false">
      <c r="B1002" s="132"/>
      <c r="C1002" s="97"/>
      <c r="D1002" s="117"/>
      <c r="E1002" s="97"/>
      <c r="F1002" s="100"/>
      <c r="G1002" s="100"/>
      <c r="H1002" s="100"/>
      <c r="I1002" s="102"/>
      <c r="J1002" s="102"/>
      <c r="K1002" s="102"/>
      <c r="L1002" s="102"/>
      <c r="M1002" s="117"/>
      <c r="N1002" s="100"/>
      <c r="O1002" s="100"/>
      <c r="P1002" s="100"/>
      <c r="Q1002" s="100"/>
      <c r="R1002" s="100"/>
      <c r="S1002" s="100"/>
      <c r="T1002" s="102"/>
      <c r="U1002" s="102"/>
      <c r="V1002" s="102"/>
      <c r="W1002" s="100"/>
      <c r="X1002" s="100"/>
      <c r="Y1002" s="100"/>
      <c r="Z1002" s="102"/>
      <c r="AA1002" s="102"/>
      <c r="AB1002" s="102"/>
      <c r="AC1002" s="100"/>
      <c r="AD1002" s="131"/>
      <c r="AE1002" s="131"/>
    </row>
    <row r="1003" customFormat="false" ht="9.75" hidden="false" customHeight="true" outlineLevel="0" collapsed="false">
      <c r="B1003" s="132"/>
      <c r="C1003" s="97"/>
      <c r="D1003" s="100"/>
      <c r="E1003" s="97"/>
      <c r="F1003" s="102"/>
      <c r="G1003" s="102"/>
      <c r="H1003" s="102"/>
      <c r="I1003" s="102"/>
      <c r="J1003" s="102"/>
      <c r="K1003" s="102"/>
      <c r="L1003" s="102"/>
      <c r="M1003" s="102"/>
      <c r="N1003" s="102"/>
      <c r="O1003" s="102"/>
      <c r="P1003" s="102"/>
      <c r="Q1003" s="102"/>
      <c r="R1003" s="102"/>
      <c r="S1003" s="102"/>
      <c r="T1003" s="102"/>
      <c r="U1003" s="102"/>
      <c r="V1003" s="102"/>
      <c r="W1003" s="100"/>
      <c r="X1003" s="102"/>
      <c r="Y1003" s="102"/>
      <c r="Z1003" s="102"/>
      <c r="AA1003" s="102"/>
      <c r="AB1003" s="102"/>
      <c r="AC1003" s="102"/>
      <c r="AD1003" s="131"/>
      <c r="AE1003" s="131"/>
    </row>
    <row r="1004" customFormat="false" ht="9.75" hidden="false" customHeight="true" outlineLevel="0" collapsed="false">
      <c r="B1004" s="132"/>
      <c r="C1004" s="97"/>
      <c r="D1004" s="118"/>
      <c r="E1004" s="97"/>
      <c r="F1004" s="102"/>
      <c r="G1004" s="102"/>
      <c r="H1004" s="102"/>
      <c r="I1004" s="102"/>
      <c r="J1004" s="102"/>
      <c r="K1004" s="102"/>
      <c r="L1004" s="102"/>
      <c r="M1004" s="102"/>
      <c r="N1004" s="102"/>
      <c r="O1004" s="102"/>
      <c r="P1004" s="102"/>
      <c r="Q1004" s="102"/>
      <c r="R1004" s="102"/>
      <c r="S1004" s="102"/>
      <c r="T1004" s="102"/>
      <c r="U1004" s="102"/>
      <c r="V1004" s="102"/>
      <c r="W1004" s="117"/>
      <c r="X1004" s="117"/>
      <c r="Y1004" s="117"/>
      <c r="Z1004" s="102"/>
      <c r="AA1004" s="102"/>
      <c r="AB1004" s="102"/>
      <c r="AC1004" s="102"/>
      <c r="AD1004" s="131"/>
      <c r="AE1004" s="131"/>
    </row>
    <row r="1005" customFormat="false" ht="9.75" hidden="false" customHeight="true" outlineLevel="0" collapsed="false">
      <c r="B1005" s="132"/>
      <c r="C1005" s="97"/>
      <c r="D1005" s="117"/>
      <c r="E1005" s="97"/>
      <c r="F1005" s="102"/>
      <c r="G1005" s="102"/>
      <c r="H1005" s="102"/>
      <c r="I1005" s="102"/>
      <c r="J1005" s="102"/>
      <c r="K1005" s="102"/>
      <c r="L1005" s="102"/>
      <c r="M1005" s="102"/>
      <c r="N1005" s="102"/>
      <c r="O1005" s="102"/>
      <c r="P1005" s="102"/>
      <c r="Q1005" s="102"/>
      <c r="R1005" s="102"/>
      <c r="S1005" s="102"/>
      <c r="T1005" s="102"/>
      <c r="U1005" s="102"/>
      <c r="V1005" s="100"/>
      <c r="W1005" s="117"/>
      <c r="X1005" s="117"/>
      <c r="Y1005" s="102"/>
      <c r="Z1005" s="102"/>
      <c r="AA1005" s="102"/>
      <c r="AB1005" s="102"/>
      <c r="AC1005" s="102"/>
      <c r="AD1005" s="131"/>
      <c r="AE1005" s="131"/>
    </row>
    <row r="1006" customFormat="false" ht="9.75" hidden="false" customHeight="true" outlineLevel="0" collapsed="false">
      <c r="B1006" s="132"/>
      <c r="C1006" s="97"/>
      <c r="D1006" s="118"/>
      <c r="E1006" s="97"/>
      <c r="F1006" s="102"/>
      <c r="G1006" s="102"/>
      <c r="H1006" s="102"/>
      <c r="I1006" s="102"/>
      <c r="J1006" s="102"/>
      <c r="K1006" s="102"/>
      <c r="L1006" s="102"/>
      <c r="M1006" s="102"/>
      <c r="N1006" s="102"/>
      <c r="O1006" s="102"/>
      <c r="P1006" s="102"/>
      <c r="Q1006" s="102"/>
      <c r="R1006" s="102"/>
      <c r="S1006" s="102"/>
      <c r="T1006" s="102"/>
      <c r="U1006" s="102"/>
      <c r="V1006" s="102"/>
      <c r="W1006" s="102"/>
      <c r="X1006" s="118"/>
      <c r="Y1006" s="118"/>
      <c r="Z1006" s="102"/>
      <c r="AA1006" s="102"/>
      <c r="AB1006" s="102"/>
      <c r="AC1006" s="102"/>
      <c r="AD1006" s="131"/>
      <c r="AE1006" s="131"/>
    </row>
    <row r="1007" customFormat="false" ht="9.75" hidden="false" customHeight="true" outlineLevel="0" collapsed="false">
      <c r="B1007" s="132"/>
      <c r="C1007" s="97"/>
      <c r="D1007" s="118"/>
      <c r="E1007" s="97"/>
      <c r="F1007" s="118"/>
      <c r="G1007" s="100"/>
      <c r="H1007" s="117"/>
      <c r="I1007" s="100"/>
      <c r="J1007" s="102"/>
      <c r="K1007" s="102"/>
      <c r="L1007" s="102"/>
      <c r="M1007" s="100"/>
      <c r="N1007" s="117"/>
      <c r="O1007" s="117"/>
      <c r="P1007" s="100"/>
      <c r="Q1007" s="100"/>
      <c r="R1007" s="100"/>
      <c r="S1007" s="100"/>
      <c r="T1007" s="102"/>
      <c r="U1007" s="102"/>
      <c r="V1007" s="102"/>
      <c r="W1007" s="102"/>
      <c r="X1007" s="102"/>
      <c r="Y1007" s="102"/>
      <c r="Z1007" s="102"/>
      <c r="AA1007" s="102"/>
      <c r="AB1007" s="102"/>
      <c r="AC1007" s="102"/>
      <c r="AD1007" s="131"/>
      <c r="AE1007" s="131"/>
    </row>
    <row r="1008" customFormat="false" ht="9.75" hidden="false" customHeight="true" outlineLevel="0" collapsed="false">
      <c r="B1008" s="132"/>
      <c r="C1008" s="97"/>
      <c r="D1008" s="117"/>
      <c r="E1008" s="97"/>
      <c r="F1008" s="117"/>
      <c r="G1008" s="102"/>
      <c r="H1008" s="102"/>
      <c r="I1008" s="102"/>
      <c r="J1008" s="102"/>
      <c r="K1008" s="102"/>
      <c r="L1008" s="102"/>
      <c r="M1008" s="102"/>
      <c r="N1008" s="102"/>
      <c r="O1008" s="102"/>
      <c r="P1008" s="102"/>
      <c r="Q1008" s="102"/>
      <c r="R1008" s="102"/>
      <c r="S1008" s="102"/>
      <c r="T1008" s="102"/>
      <c r="U1008" s="102"/>
      <c r="V1008" s="102"/>
      <c r="W1008" s="102"/>
      <c r="X1008" s="102"/>
      <c r="Y1008" s="102"/>
      <c r="Z1008" s="102"/>
      <c r="AA1008" s="102"/>
      <c r="AB1008" s="102"/>
      <c r="AC1008" s="102"/>
      <c r="AD1008" s="131"/>
      <c r="AE1008" s="131"/>
    </row>
    <row r="1009" customFormat="false" ht="9.75" hidden="false" customHeight="true" outlineLevel="0" collapsed="false">
      <c r="B1009" s="132"/>
      <c r="C1009" s="97"/>
      <c r="D1009" s="117"/>
      <c r="E1009" s="97"/>
      <c r="F1009" s="102"/>
      <c r="G1009" s="102"/>
      <c r="H1009" s="102"/>
      <c r="I1009" s="102"/>
      <c r="J1009" s="102"/>
      <c r="K1009" s="102"/>
      <c r="L1009" s="117"/>
      <c r="M1009" s="102"/>
      <c r="N1009" s="102"/>
      <c r="O1009" s="102"/>
      <c r="P1009" s="102"/>
      <c r="Q1009" s="102"/>
      <c r="R1009" s="102"/>
      <c r="S1009" s="102"/>
      <c r="T1009" s="102"/>
      <c r="U1009" s="102"/>
      <c r="V1009" s="102"/>
      <c r="W1009" s="102"/>
      <c r="X1009" s="102"/>
      <c r="Y1009" s="102"/>
      <c r="Z1009" s="102"/>
      <c r="AA1009" s="102"/>
      <c r="AB1009" s="102"/>
      <c r="AC1009" s="102"/>
      <c r="AD1009" s="131"/>
      <c r="AE1009" s="131"/>
    </row>
    <row r="1010" customFormat="false" ht="9.75" hidden="false" customHeight="true" outlineLevel="0" collapsed="false">
      <c r="B1010" s="132"/>
      <c r="C1010" s="97"/>
      <c r="D1010" s="117"/>
      <c r="E1010" s="97"/>
      <c r="F1010" s="102"/>
      <c r="G1010" s="102"/>
      <c r="H1010" s="102"/>
      <c r="I1010" s="102"/>
      <c r="J1010" s="102"/>
      <c r="K1010" s="102"/>
      <c r="L1010" s="117"/>
      <c r="M1010" s="102"/>
      <c r="N1010" s="102"/>
      <c r="O1010" s="102"/>
      <c r="P1010" s="102"/>
      <c r="Q1010" s="102"/>
      <c r="R1010" s="102"/>
      <c r="S1010" s="102"/>
      <c r="T1010" s="102"/>
      <c r="U1010" s="102"/>
      <c r="V1010" s="102"/>
      <c r="W1010" s="102"/>
      <c r="X1010" s="102"/>
      <c r="Y1010" s="102"/>
      <c r="Z1010" s="102"/>
      <c r="AA1010" s="102"/>
      <c r="AB1010" s="102"/>
      <c r="AC1010" s="102"/>
      <c r="AD1010" s="131"/>
      <c r="AE1010" s="131"/>
    </row>
    <row r="1011" customFormat="false" ht="9.75" hidden="false" customHeight="true" outlineLevel="0" collapsed="false">
      <c r="B1011" s="132"/>
      <c r="C1011" s="97"/>
      <c r="D1011" s="100"/>
      <c r="E1011" s="97"/>
      <c r="F1011" s="102"/>
      <c r="G1011" s="102"/>
      <c r="H1011" s="100"/>
      <c r="I1011" s="102"/>
      <c r="J1011" s="102"/>
      <c r="K1011" s="102"/>
      <c r="L1011" s="102"/>
      <c r="M1011" s="102"/>
      <c r="N1011" s="102"/>
      <c r="O1011" s="102"/>
      <c r="P1011" s="102"/>
      <c r="Q1011" s="102"/>
      <c r="R1011" s="102"/>
      <c r="S1011" s="102"/>
      <c r="T1011" s="102"/>
      <c r="U1011" s="102"/>
      <c r="V1011" s="102"/>
      <c r="W1011" s="102"/>
      <c r="X1011" s="102"/>
      <c r="Y1011" s="102"/>
      <c r="Z1011" s="102"/>
      <c r="AA1011" s="102"/>
      <c r="AB1011" s="102"/>
      <c r="AC1011" s="102"/>
      <c r="AD1011" s="131"/>
      <c r="AE1011" s="131"/>
    </row>
    <row r="1012" customFormat="false" ht="9.75" hidden="false" customHeight="true" outlineLevel="0" collapsed="false">
      <c r="B1012" s="132"/>
      <c r="C1012" s="97"/>
      <c r="D1012" s="119"/>
      <c r="E1012" s="97"/>
      <c r="F1012" s="102"/>
      <c r="G1012" s="102"/>
      <c r="H1012" s="119"/>
      <c r="I1012" s="119"/>
      <c r="J1012" s="119"/>
      <c r="K1012" s="102"/>
      <c r="L1012" s="102"/>
      <c r="M1012" s="102"/>
      <c r="N1012" s="102"/>
      <c r="O1012" s="102"/>
      <c r="P1012" s="102"/>
      <c r="Q1012" s="102"/>
      <c r="R1012" s="102"/>
      <c r="S1012" s="102"/>
      <c r="T1012" s="102"/>
      <c r="U1012" s="102"/>
      <c r="V1012" s="102"/>
      <c r="W1012" s="102"/>
      <c r="X1012" s="102"/>
      <c r="Y1012" s="102"/>
      <c r="Z1012" s="102"/>
      <c r="AA1012" s="102"/>
      <c r="AB1012" s="102"/>
      <c r="AC1012" s="102"/>
      <c r="AD1012" s="131"/>
      <c r="AE1012" s="131"/>
    </row>
    <row r="1013" customFormat="false" ht="9.75" hidden="false" customHeight="true" outlineLevel="0" collapsed="false">
      <c r="B1013" s="132"/>
      <c r="C1013" s="97"/>
      <c r="D1013" s="100"/>
      <c r="E1013" s="97"/>
      <c r="F1013" s="100"/>
      <c r="G1013" s="102"/>
      <c r="H1013" s="102"/>
      <c r="I1013" s="102"/>
      <c r="J1013" s="102"/>
      <c r="K1013" s="102"/>
      <c r="L1013" s="102"/>
      <c r="M1013" s="102"/>
      <c r="N1013" s="102"/>
      <c r="O1013" s="102"/>
      <c r="P1013" s="102"/>
      <c r="Q1013" s="102"/>
      <c r="R1013" s="102"/>
      <c r="S1013" s="102"/>
      <c r="T1013" s="102"/>
      <c r="U1013" s="102"/>
      <c r="V1013" s="102"/>
      <c r="W1013" s="102"/>
      <c r="X1013" s="102"/>
      <c r="Y1013" s="102"/>
      <c r="Z1013" s="102"/>
      <c r="AA1013" s="102"/>
      <c r="AB1013" s="102"/>
      <c r="AC1013" s="102"/>
      <c r="AD1013" s="131"/>
      <c r="AE1013" s="131"/>
    </row>
    <row r="1014" customFormat="false" ht="9.75" hidden="false" customHeight="true" outlineLevel="0" collapsed="false">
      <c r="B1014" s="132"/>
      <c r="C1014" s="97"/>
      <c r="D1014" s="100"/>
      <c r="E1014" s="97"/>
      <c r="F1014" s="100"/>
      <c r="G1014" s="102"/>
      <c r="H1014" s="102"/>
      <c r="I1014" s="102"/>
      <c r="J1014" s="102"/>
      <c r="K1014" s="102"/>
      <c r="L1014" s="102"/>
      <c r="M1014" s="102"/>
      <c r="N1014" s="102"/>
      <c r="O1014" s="102"/>
      <c r="P1014" s="102"/>
      <c r="Q1014" s="102"/>
      <c r="R1014" s="102"/>
      <c r="S1014" s="102"/>
      <c r="T1014" s="102"/>
      <c r="U1014" s="102"/>
      <c r="V1014" s="102"/>
      <c r="W1014" s="102"/>
      <c r="X1014" s="102"/>
      <c r="Y1014" s="102"/>
      <c r="Z1014" s="102"/>
      <c r="AA1014" s="102"/>
      <c r="AB1014" s="102"/>
      <c r="AC1014" s="102"/>
      <c r="AD1014" s="131"/>
      <c r="AE1014" s="131"/>
    </row>
    <row r="1015" customFormat="false" ht="9.75" hidden="false" customHeight="true" outlineLevel="0" collapsed="false">
      <c r="B1015" s="132"/>
      <c r="C1015" s="97"/>
      <c r="D1015" s="119"/>
      <c r="E1015" s="97"/>
      <c r="F1015" s="102"/>
      <c r="G1015" s="102"/>
      <c r="H1015" s="102"/>
      <c r="I1015" s="102"/>
      <c r="J1015" s="102"/>
      <c r="K1015" s="102"/>
      <c r="L1015" s="102"/>
      <c r="M1015" s="102"/>
      <c r="N1015" s="102"/>
      <c r="O1015" s="102"/>
      <c r="P1015" s="102"/>
      <c r="Q1015" s="102"/>
      <c r="R1015" s="102"/>
      <c r="S1015" s="119"/>
      <c r="T1015" s="119"/>
      <c r="U1015" s="102"/>
      <c r="V1015" s="102"/>
      <c r="W1015" s="102"/>
      <c r="X1015" s="102"/>
      <c r="Y1015" s="102"/>
      <c r="Z1015" s="102"/>
      <c r="AA1015" s="102"/>
      <c r="AB1015" s="102"/>
      <c r="AC1015" s="102"/>
      <c r="AD1015" s="131"/>
      <c r="AE1015" s="131"/>
    </row>
    <row r="1016" customFormat="false" ht="9.75" hidden="false" customHeight="true" outlineLevel="0" collapsed="false">
      <c r="B1016" s="132"/>
      <c r="C1016" s="97"/>
      <c r="D1016" s="100"/>
      <c r="E1016" s="97"/>
      <c r="F1016" s="102"/>
      <c r="G1016" s="102"/>
      <c r="H1016" s="102"/>
      <c r="I1016" s="102"/>
      <c r="J1016" s="102"/>
      <c r="K1016" s="102"/>
      <c r="L1016" s="100"/>
      <c r="M1016" s="100"/>
      <c r="N1016" s="102"/>
      <c r="O1016" s="102"/>
      <c r="P1016" s="102"/>
      <c r="Q1016" s="102"/>
      <c r="R1016" s="102"/>
      <c r="S1016" s="102"/>
      <c r="T1016" s="102"/>
      <c r="U1016" s="102"/>
      <c r="V1016" s="102"/>
      <c r="W1016" s="102"/>
      <c r="X1016" s="102"/>
      <c r="Y1016" s="102"/>
      <c r="Z1016" s="102"/>
      <c r="AA1016" s="102"/>
      <c r="AB1016" s="102"/>
      <c r="AC1016" s="102"/>
      <c r="AD1016" s="131"/>
      <c r="AE1016" s="131"/>
    </row>
    <row r="1017" customFormat="false" ht="9.75" hidden="false" customHeight="true" outlineLevel="0" collapsed="false">
      <c r="B1017" s="132"/>
      <c r="C1017" s="97"/>
      <c r="D1017" s="100"/>
      <c r="E1017" s="97"/>
      <c r="F1017" s="102"/>
      <c r="G1017" s="102"/>
      <c r="H1017" s="102"/>
      <c r="I1017" s="100"/>
      <c r="J1017" s="100"/>
      <c r="K1017" s="102"/>
      <c r="L1017" s="102"/>
      <c r="M1017" s="102"/>
      <c r="N1017" s="102"/>
      <c r="O1017" s="102"/>
      <c r="P1017" s="102"/>
      <c r="Q1017" s="102"/>
      <c r="R1017" s="102"/>
      <c r="S1017" s="102"/>
      <c r="T1017" s="102"/>
      <c r="U1017" s="102"/>
      <c r="V1017" s="102"/>
      <c r="W1017" s="102"/>
      <c r="X1017" s="102"/>
      <c r="Y1017" s="102"/>
      <c r="Z1017" s="102"/>
      <c r="AA1017" s="102"/>
      <c r="AB1017" s="102"/>
      <c r="AC1017" s="102"/>
      <c r="AD1017" s="131"/>
      <c r="AE1017" s="131"/>
    </row>
    <row r="1018" customFormat="false" ht="9.75" hidden="false" customHeight="true" outlineLevel="0" collapsed="false">
      <c r="B1018" s="132"/>
      <c r="C1018" s="97"/>
      <c r="D1018" s="100"/>
      <c r="E1018" s="97"/>
      <c r="F1018" s="102"/>
      <c r="G1018" s="102"/>
      <c r="H1018" s="102"/>
      <c r="I1018" s="100"/>
      <c r="J1018" s="102"/>
      <c r="K1018" s="102"/>
      <c r="L1018" s="100"/>
      <c r="M1018" s="102"/>
      <c r="N1018" s="102"/>
      <c r="O1018" s="102"/>
      <c r="P1018" s="102"/>
      <c r="Q1018" s="102"/>
      <c r="R1018" s="102"/>
      <c r="S1018" s="102"/>
      <c r="T1018" s="102"/>
      <c r="U1018" s="102"/>
      <c r="V1018" s="102"/>
      <c r="W1018" s="102"/>
      <c r="X1018" s="102"/>
      <c r="Y1018" s="102"/>
      <c r="Z1018" s="102"/>
      <c r="AA1018" s="102"/>
      <c r="AB1018" s="102"/>
      <c r="AC1018" s="102"/>
      <c r="AD1018" s="131"/>
      <c r="AE1018" s="131"/>
    </row>
    <row r="1019" customFormat="false" ht="9.75" hidden="false" customHeight="true" outlineLevel="0" collapsed="false">
      <c r="B1019" s="132"/>
      <c r="C1019" s="97"/>
      <c r="D1019" s="100"/>
      <c r="E1019" s="97"/>
      <c r="F1019" s="100"/>
      <c r="G1019" s="102"/>
      <c r="H1019" s="102"/>
      <c r="I1019" s="102"/>
      <c r="J1019" s="102"/>
      <c r="K1019" s="102"/>
      <c r="L1019" s="102"/>
      <c r="M1019" s="102"/>
      <c r="N1019" s="102"/>
      <c r="O1019" s="102"/>
      <c r="P1019" s="102"/>
      <c r="Q1019" s="102"/>
      <c r="R1019" s="102"/>
      <c r="S1019" s="102"/>
      <c r="T1019" s="102"/>
      <c r="U1019" s="102"/>
      <c r="V1019" s="102"/>
      <c r="W1019" s="102"/>
      <c r="X1019" s="102"/>
      <c r="Y1019" s="102"/>
      <c r="Z1019" s="102"/>
      <c r="AA1019" s="102"/>
      <c r="AB1019" s="102"/>
      <c r="AC1019" s="102"/>
      <c r="AD1019" s="131"/>
      <c r="AE1019" s="131"/>
    </row>
    <row r="1020" customFormat="false" ht="9.75" hidden="false" customHeight="true" outlineLevel="0" collapsed="false">
      <c r="B1020" s="132"/>
      <c r="C1020" s="97"/>
      <c r="D1020" s="100"/>
      <c r="E1020" s="97"/>
      <c r="F1020" s="100"/>
      <c r="G1020" s="102"/>
      <c r="H1020" s="102"/>
      <c r="I1020" s="102"/>
      <c r="J1020" s="102"/>
      <c r="K1020" s="102"/>
      <c r="L1020" s="102"/>
      <c r="M1020" s="102"/>
      <c r="N1020" s="102"/>
      <c r="O1020" s="102"/>
      <c r="P1020" s="102"/>
      <c r="Q1020" s="102"/>
      <c r="R1020" s="102"/>
      <c r="S1020" s="102"/>
      <c r="T1020" s="102"/>
      <c r="U1020" s="102"/>
      <c r="V1020" s="102"/>
      <c r="W1020" s="102"/>
      <c r="X1020" s="102"/>
      <c r="Y1020" s="102"/>
      <c r="Z1020" s="102"/>
      <c r="AA1020" s="102"/>
      <c r="AB1020" s="102"/>
      <c r="AC1020" s="102"/>
      <c r="AD1020" s="131"/>
      <c r="AE1020" s="131"/>
    </row>
    <row r="1021" customFormat="false" ht="9.75" hidden="false" customHeight="true" outlineLevel="0" collapsed="false">
      <c r="B1021" s="132"/>
      <c r="C1021" s="97"/>
      <c r="D1021" s="133"/>
      <c r="E1021" s="97"/>
      <c r="F1021" s="120"/>
      <c r="G1021" s="119"/>
      <c r="H1021" s="120"/>
      <c r="I1021" s="119"/>
      <c r="J1021" s="120"/>
      <c r="K1021" s="120"/>
      <c r="L1021" s="120"/>
      <c r="M1021" s="120"/>
      <c r="N1021" s="120"/>
      <c r="O1021" s="120"/>
      <c r="P1021" s="120"/>
      <c r="Q1021" s="119"/>
      <c r="R1021" s="118"/>
      <c r="S1021" s="117"/>
      <c r="T1021" s="102"/>
      <c r="U1021" s="102"/>
      <c r="V1021" s="102"/>
      <c r="W1021" s="102"/>
      <c r="X1021" s="102"/>
      <c r="Y1021" s="102"/>
      <c r="Z1021" s="102"/>
      <c r="AA1021" s="102"/>
      <c r="AB1021" s="102"/>
      <c r="AC1021" s="102"/>
      <c r="AD1021" s="131"/>
      <c r="AE1021" s="131"/>
    </row>
    <row r="1022" customFormat="false" ht="9.75" hidden="false" customHeight="true" outlineLevel="0" collapsed="false">
      <c r="B1022" s="132"/>
      <c r="C1022" s="97"/>
      <c r="D1022" s="117"/>
      <c r="E1022" s="97"/>
      <c r="F1022" s="102"/>
      <c r="G1022" s="102"/>
      <c r="H1022" s="102"/>
      <c r="I1022" s="102"/>
      <c r="J1022" s="102"/>
      <c r="K1022" s="102"/>
      <c r="L1022" s="102"/>
      <c r="M1022" s="100"/>
      <c r="N1022" s="100"/>
      <c r="O1022" s="100"/>
      <c r="P1022" s="100"/>
      <c r="Q1022" s="100"/>
      <c r="R1022" s="100"/>
      <c r="S1022" s="100"/>
      <c r="T1022" s="102"/>
      <c r="U1022" s="102"/>
      <c r="V1022" s="102"/>
      <c r="W1022" s="102"/>
      <c r="X1022" s="102"/>
      <c r="Y1022" s="102"/>
      <c r="Z1022" s="102"/>
      <c r="AA1022" s="102"/>
      <c r="AB1022" s="102"/>
      <c r="AC1022" s="102"/>
      <c r="AD1022" s="131"/>
      <c r="AE1022" s="131"/>
    </row>
    <row r="1023" customFormat="false" ht="9.75" hidden="false" customHeight="true" outlineLevel="0" collapsed="false">
      <c r="B1023" s="132"/>
      <c r="C1023" s="97"/>
      <c r="D1023" s="118"/>
      <c r="E1023" s="97"/>
      <c r="F1023" s="118"/>
      <c r="G1023" s="102"/>
      <c r="H1023" s="102"/>
      <c r="I1023" s="102"/>
      <c r="J1023" s="102"/>
      <c r="K1023" s="102"/>
      <c r="L1023" s="117"/>
      <c r="M1023" s="100"/>
      <c r="N1023" s="118"/>
      <c r="O1023" s="118"/>
      <c r="P1023" s="117"/>
      <c r="Q1023" s="117"/>
      <c r="R1023" s="117"/>
      <c r="S1023" s="100"/>
      <c r="T1023" s="102"/>
      <c r="U1023" s="102"/>
      <c r="V1023" s="102"/>
      <c r="W1023" s="102"/>
      <c r="X1023" s="102"/>
      <c r="Y1023" s="102"/>
      <c r="Z1023" s="102"/>
      <c r="AA1023" s="102"/>
      <c r="AB1023" s="102"/>
      <c r="AC1023" s="102"/>
      <c r="AD1023" s="131"/>
      <c r="AE1023" s="131"/>
    </row>
    <row r="1024" customFormat="false" ht="9.75" hidden="false" customHeight="true" outlineLevel="0" collapsed="false">
      <c r="B1024" s="132"/>
      <c r="C1024" s="97"/>
      <c r="D1024" s="118"/>
      <c r="E1024" s="97"/>
      <c r="F1024" s="117"/>
      <c r="G1024" s="117"/>
      <c r="H1024" s="117"/>
      <c r="I1024" s="117"/>
      <c r="J1024" s="102"/>
      <c r="K1024" s="102"/>
      <c r="L1024" s="117"/>
      <c r="M1024" s="102"/>
      <c r="N1024" s="118"/>
      <c r="O1024" s="117"/>
      <c r="P1024" s="102"/>
      <c r="Q1024" s="102"/>
      <c r="R1024" s="102"/>
      <c r="S1024" s="102"/>
      <c r="T1024" s="102"/>
      <c r="U1024" s="102"/>
      <c r="V1024" s="102"/>
      <c r="W1024" s="102"/>
      <c r="X1024" s="102"/>
      <c r="Y1024" s="102"/>
      <c r="Z1024" s="102"/>
      <c r="AA1024" s="102"/>
      <c r="AB1024" s="102"/>
      <c r="AC1024" s="117"/>
      <c r="AD1024" s="131"/>
      <c r="AE1024" s="131"/>
    </row>
    <row r="1025" customFormat="false" ht="9.75" hidden="false" customHeight="true" outlineLevel="0" collapsed="false">
      <c r="B1025" s="132"/>
      <c r="C1025" s="97"/>
      <c r="D1025" s="118"/>
      <c r="E1025" s="97"/>
      <c r="F1025" s="118"/>
      <c r="G1025" s="117"/>
      <c r="H1025" s="118"/>
      <c r="I1025" s="100"/>
      <c r="J1025" s="102"/>
      <c r="K1025" s="102"/>
      <c r="L1025" s="102"/>
      <c r="M1025" s="102"/>
      <c r="N1025" s="102"/>
      <c r="O1025" s="102"/>
      <c r="P1025" s="102"/>
      <c r="Q1025" s="102"/>
      <c r="R1025" s="102"/>
      <c r="S1025" s="102"/>
      <c r="T1025" s="102"/>
      <c r="U1025" s="102"/>
      <c r="V1025" s="102"/>
      <c r="W1025" s="102"/>
      <c r="X1025" s="102"/>
      <c r="Y1025" s="102"/>
      <c r="Z1025" s="102"/>
      <c r="AA1025" s="102"/>
      <c r="AB1025" s="102"/>
      <c r="AC1025" s="102"/>
      <c r="AD1025" s="131"/>
      <c r="AE1025" s="131"/>
    </row>
    <row r="1026" customFormat="false" ht="9.75" hidden="false" customHeight="true" outlineLevel="0" collapsed="false">
      <c r="B1026" s="132"/>
      <c r="C1026" s="97"/>
      <c r="D1026" s="117"/>
      <c r="E1026" s="97"/>
      <c r="F1026" s="102"/>
      <c r="G1026" s="102"/>
      <c r="H1026" s="102"/>
      <c r="I1026" s="102"/>
      <c r="J1026" s="102"/>
      <c r="K1026" s="102"/>
      <c r="L1026" s="102"/>
      <c r="M1026" s="102"/>
      <c r="N1026" s="102"/>
      <c r="O1026" s="102"/>
      <c r="P1026" s="102"/>
      <c r="Q1026" s="102"/>
      <c r="R1026" s="102"/>
      <c r="S1026" s="102"/>
      <c r="T1026" s="102"/>
      <c r="U1026" s="102"/>
      <c r="V1026" s="102"/>
      <c r="W1026" s="117"/>
      <c r="X1026" s="102"/>
      <c r="Y1026" s="102"/>
      <c r="Z1026" s="102"/>
      <c r="AA1026" s="102"/>
      <c r="AB1026" s="102"/>
      <c r="AC1026" s="102"/>
      <c r="AD1026" s="131"/>
      <c r="AE1026" s="131"/>
    </row>
    <row r="1027" customFormat="false" ht="9.75" hidden="false" customHeight="true" outlineLevel="0" collapsed="false">
      <c r="B1027" s="132"/>
      <c r="C1027" s="97"/>
      <c r="D1027" s="118"/>
      <c r="E1027" s="97"/>
      <c r="F1027" s="118"/>
      <c r="G1027" s="102"/>
      <c r="H1027" s="118"/>
      <c r="I1027" s="102"/>
      <c r="J1027" s="102"/>
      <c r="K1027" s="102"/>
      <c r="L1027" s="102"/>
      <c r="M1027" s="102"/>
      <c r="N1027" s="102"/>
      <c r="O1027" s="102"/>
      <c r="P1027" s="102"/>
      <c r="Q1027" s="102"/>
      <c r="R1027" s="102"/>
      <c r="S1027" s="102"/>
      <c r="T1027" s="102"/>
      <c r="U1027" s="102"/>
      <c r="V1027" s="102"/>
      <c r="W1027" s="102"/>
      <c r="X1027" s="102"/>
      <c r="Y1027" s="102"/>
      <c r="Z1027" s="102"/>
      <c r="AA1027" s="102"/>
      <c r="AB1027" s="102"/>
      <c r="AC1027" s="102"/>
      <c r="AD1027" s="131"/>
      <c r="AE1027" s="131"/>
    </row>
    <row r="1028" customFormat="false" ht="9.75" hidden="false" customHeight="true" outlineLevel="0" collapsed="false">
      <c r="B1028" s="132"/>
      <c r="C1028" s="97"/>
      <c r="D1028" s="118"/>
      <c r="E1028" s="97"/>
      <c r="F1028" s="102"/>
      <c r="G1028" s="102"/>
      <c r="H1028" s="102"/>
      <c r="I1028" s="102"/>
      <c r="J1028" s="102"/>
      <c r="K1028" s="102"/>
      <c r="L1028" s="102"/>
      <c r="M1028" s="102"/>
      <c r="N1028" s="102"/>
      <c r="O1028" s="102"/>
      <c r="P1028" s="102"/>
      <c r="Q1028" s="102"/>
      <c r="R1028" s="102"/>
      <c r="S1028" s="117"/>
      <c r="T1028" s="117"/>
      <c r="U1028" s="117"/>
      <c r="V1028" s="117"/>
      <c r="W1028" s="117"/>
      <c r="X1028" s="117"/>
      <c r="Y1028" s="118"/>
      <c r="Z1028" s="102"/>
      <c r="AA1028" s="102"/>
      <c r="AB1028" s="102"/>
      <c r="AC1028" s="102"/>
      <c r="AD1028" s="131"/>
      <c r="AE1028" s="131"/>
    </row>
    <row r="1029" customFormat="false" ht="9.75" hidden="false" customHeight="true" outlineLevel="0" collapsed="false">
      <c r="B1029" s="132"/>
      <c r="C1029" s="97"/>
      <c r="D1029" s="100"/>
      <c r="E1029" s="97"/>
      <c r="F1029" s="102"/>
      <c r="G1029" s="102"/>
      <c r="H1029" s="102"/>
      <c r="I1029" s="102"/>
      <c r="J1029" s="102"/>
      <c r="K1029" s="102"/>
      <c r="L1029" s="102"/>
      <c r="M1029" s="102"/>
      <c r="N1029" s="102"/>
      <c r="O1029" s="102"/>
      <c r="P1029" s="102"/>
      <c r="Q1029" s="102"/>
      <c r="R1029" s="102"/>
      <c r="S1029" s="102"/>
      <c r="T1029" s="102"/>
      <c r="U1029" s="102"/>
      <c r="V1029" s="102"/>
      <c r="W1029" s="102"/>
      <c r="X1029" s="102"/>
      <c r="Y1029" s="102"/>
      <c r="Z1029" s="102"/>
      <c r="AA1029" s="100"/>
      <c r="AB1029" s="100"/>
      <c r="AC1029" s="102"/>
      <c r="AD1029" s="131"/>
      <c r="AE1029" s="131"/>
    </row>
    <row r="1030" customFormat="false" ht="9.75" hidden="false" customHeight="true" outlineLevel="0" collapsed="false">
      <c r="B1030" s="132"/>
      <c r="C1030" s="97"/>
      <c r="D1030" s="100"/>
      <c r="E1030" s="97"/>
      <c r="F1030" s="102"/>
      <c r="G1030" s="102"/>
      <c r="H1030" s="102"/>
      <c r="I1030" s="102"/>
      <c r="J1030" s="102"/>
      <c r="K1030" s="102"/>
      <c r="L1030" s="100"/>
      <c r="M1030" s="102"/>
      <c r="N1030" s="102"/>
      <c r="O1030" s="102"/>
      <c r="P1030" s="102"/>
      <c r="Q1030" s="102"/>
      <c r="R1030" s="102"/>
      <c r="S1030" s="102"/>
      <c r="T1030" s="102"/>
      <c r="U1030" s="102"/>
      <c r="V1030" s="102"/>
      <c r="W1030" s="102"/>
      <c r="X1030" s="102"/>
      <c r="Y1030" s="102"/>
      <c r="Z1030" s="102"/>
      <c r="AA1030" s="102"/>
      <c r="AB1030" s="102"/>
      <c r="AC1030" s="102"/>
      <c r="AD1030" s="131"/>
      <c r="AE1030" s="131"/>
    </row>
    <row r="1031" customFormat="false" ht="9.75" hidden="false" customHeight="true" outlineLevel="0" collapsed="false">
      <c r="B1031" s="132"/>
      <c r="C1031" s="97"/>
      <c r="D1031" s="117"/>
      <c r="E1031" s="97"/>
      <c r="F1031" s="102"/>
      <c r="G1031" s="102"/>
      <c r="H1031" s="102"/>
      <c r="I1031" s="102"/>
      <c r="J1031" s="102"/>
      <c r="K1031" s="102"/>
      <c r="L1031" s="102"/>
      <c r="M1031" s="102"/>
      <c r="N1031" s="102"/>
      <c r="O1031" s="102"/>
      <c r="P1031" s="102"/>
      <c r="Q1031" s="100"/>
      <c r="R1031" s="100"/>
      <c r="S1031" s="100"/>
      <c r="T1031" s="102"/>
      <c r="U1031" s="102"/>
      <c r="V1031" s="102"/>
      <c r="W1031" s="102"/>
      <c r="X1031" s="102"/>
      <c r="Y1031" s="102"/>
      <c r="Z1031" s="117"/>
      <c r="AA1031" s="102"/>
      <c r="AB1031" s="102"/>
      <c r="AC1031" s="102"/>
      <c r="AD1031" s="131"/>
      <c r="AE1031" s="131"/>
    </row>
    <row r="1032" customFormat="false" ht="9.75" hidden="false" customHeight="true" outlineLevel="0" collapsed="false">
      <c r="B1032" s="132"/>
      <c r="C1032" s="97"/>
      <c r="D1032" s="117"/>
      <c r="E1032" s="97"/>
      <c r="F1032" s="100"/>
      <c r="G1032" s="100"/>
      <c r="H1032" s="102"/>
      <c r="I1032" s="102"/>
      <c r="J1032" s="102"/>
      <c r="K1032" s="102"/>
      <c r="L1032" s="102"/>
      <c r="M1032" s="100"/>
      <c r="N1032" s="117"/>
      <c r="O1032" s="117"/>
      <c r="P1032" s="100"/>
      <c r="Q1032" s="100"/>
      <c r="R1032" s="100"/>
      <c r="S1032" s="100"/>
      <c r="T1032" s="102"/>
      <c r="U1032" s="102"/>
      <c r="V1032" s="102"/>
      <c r="W1032" s="100"/>
      <c r="X1032" s="100"/>
      <c r="Y1032" s="100"/>
      <c r="Z1032" s="100"/>
      <c r="AA1032" s="100"/>
      <c r="AB1032" s="100"/>
      <c r="AC1032" s="117"/>
      <c r="AD1032" s="131"/>
      <c r="AE1032" s="131"/>
    </row>
    <row r="1033" customFormat="false" ht="9.75" hidden="false" customHeight="true" outlineLevel="0" collapsed="false">
      <c r="B1033" s="132"/>
      <c r="C1033" s="97"/>
      <c r="D1033" s="100"/>
      <c r="E1033" s="97"/>
      <c r="F1033" s="102"/>
      <c r="G1033" s="102"/>
      <c r="H1033" s="102"/>
      <c r="I1033" s="102"/>
      <c r="J1033" s="102"/>
      <c r="K1033" s="102"/>
      <c r="L1033" s="102"/>
      <c r="M1033" s="102"/>
      <c r="N1033" s="102"/>
      <c r="O1033" s="102"/>
      <c r="P1033" s="102"/>
      <c r="Q1033" s="102"/>
      <c r="R1033" s="102"/>
      <c r="S1033" s="102"/>
      <c r="T1033" s="102"/>
      <c r="U1033" s="102"/>
      <c r="V1033" s="102"/>
      <c r="W1033" s="102"/>
      <c r="X1033" s="102"/>
      <c r="Y1033" s="102"/>
      <c r="Z1033" s="102"/>
      <c r="AA1033" s="100"/>
      <c r="AB1033" s="100"/>
      <c r="AC1033" s="102"/>
      <c r="AD1033" s="131"/>
      <c r="AE1033" s="131"/>
    </row>
    <row r="1034" customFormat="false" ht="9.75" hidden="false" customHeight="true" outlineLevel="0" collapsed="false">
      <c r="B1034" s="132"/>
      <c r="C1034" s="97"/>
      <c r="D1034" s="117"/>
      <c r="E1034" s="97"/>
      <c r="F1034" s="117"/>
      <c r="G1034" s="102"/>
      <c r="H1034" s="117"/>
      <c r="I1034" s="102"/>
      <c r="J1034" s="102"/>
      <c r="K1034" s="102"/>
      <c r="L1034" s="102"/>
      <c r="M1034" s="102"/>
      <c r="N1034" s="117"/>
      <c r="O1034" s="100"/>
      <c r="P1034" s="102"/>
      <c r="Q1034" s="102"/>
      <c r="R1034" s="102"/>
      <c r="S1034" s="102"/>
      <c r="T1034" s="102"/>
      <c r="U1034" s="102"/>
      <c r="V1034" s="102"/>
      <c r="W1034" s="102"/>
      <c r="X1034" s="102"/>
      <c r="Y1034" s="102"/>
      <c r="Z1034" s="102"/>
      <c r="AA1034" s="102"/>
      <c r="AB1034" s="102"/>
      <c r="AC1034" s="102"/>
      <c r="AD1034" s="131"/>
      <c r="AE1034" s="131"/>
    </row>
    <row r="1035" customFormat="false" ht="9.75" hidden="false" customHeight="true" outlineLevel="0" collapsed="false">
      <c r="B1035" s="132"/>
      <c r="C1035" s="97"/>
      <c r="D1035" s="117"/>
      <c r="E1035" s="97"/>
      <c r="F1035" s="102"/>
      <c r="G1035" s="102"/>
      <c r="H1035" s="102"/>
      <c r="I1035" s="102"/>
      <c r="J1035" s="102"/>
      <c r="K1035" s="102"/>
      <c r="L1035" s="102"/>
      <c r="M1035" s="102"/>
      <c r="N1035" s="102"/>
      <c r="O1035" s="102"/>
      <c r="P1035" s="102"/>
      <c r="Q1035" s="102"/>
      <c r="R1035" s="102"/>
      <c r="S1035" s="102"/>
      <c r="T1035" s="102"/>
      <c r="U1035" s="102"/>
      <c r="V1035" s="102"/>
      <c r="W1035" s="102"/>
      <c r="X1035" s="102"/>
      <c r="Y1035" s="117"/>
      <c r="Z1035" s="102"/>
      <c r="AA1035" s="102"/>
      <c r="AB1035" s="102"/>
      <c r="AC1035" s="102"/>
      <c r="AD1035" s="131"/>
      <c r="AE1035" s="131"/>
    </row>
    <row r="1036" customFormat="false" ht="9.75" hidden="false" customHeight="true" outlineLevel="0" collapsed="false">
      <c r="B1036" s="132"/>
      <c r="C1036" s="97"/>
      <c r="D1036" s="119"/>
      <c r="E1036" s="97"/>
      <c r="F1036" s="102"/>
      <c r="G1036" s="102"/>
      <c r="H1036" s="102"/>
      <c r="I1036" s="102"/>
      <c r="J1036" s="102"/>
      <c r="K1036" s="102"/>
      <c r="L1036" s="102"/>
      <c r="M1036" s="102"/>
      <c r="N1036" s="102"/>
      <c r="O1036" s="102"/>
      <c r="P1036" s="118"/>
      <c r="Q1036" s="118"/>
      <c r="R1036" s="118"/>
      <c r="S1036" s="118"/>
      <c r="T1036" s="118"/>
      <c r="U1036" s="118"/>
      <c r="V1036" s="118"/>
      <c r="W1036" s="118"/>
      <c r="X1036" s="117"/>
      <c r="Y1036" s="117"/>
      <c r="Z1036" s="117"/>
      <c r="AA1036" s="117"/>
      <c r="AB1036" s="117"/>
      <c r="AC1036" s="100"/>
      <c r="AD1036" s="131"/>
      <c r="AE1036" s="131"/>
    </row>
    <row r="1037" customFormat="false" ht="9.75" hidden="false" customHeight="true" outlineLevel="0" collapsed="false">
      <c r="B1037" s="132"/>
      <c r="C1037" s="97"/>
      <c r="D1037" s="119"/>
      <c r="E1037" s="97"/>
      <c r="F1037" s="102"/>
      <c r="G1037" s="102"/>
      <c r="H1037" s="118"/>
      <c r="I1037" s="117"/>
      <c r="J1037" s="117"/>
      <c r="K1037" s="117"/>
      <c r="L1037" s="117"/>
      <c r="M1037" s="118"/>
      <c r="N1037" s="118"/>
      <c r="O1037" s="118"/>
      <c r="P1037" s="118"/>
      <c r="Q1037" s="118"/>
      <c r="R1037" s="102"/>
      <c r="S1037" s="102"/>
      <c r="T1037" s="102"/>
      <c r="U1037" s="102"/>
      <c r="V1037" s="102"/>
      <c r="W1037" s="102"/>
      <c r="X1037" s="118"/>
      <c r="Y1037" s="102"/>
      <c r="Z1037" s="102"/>
      <c r="AA1037" s="102"/>
      <c r="AB1037" s="102"/>
      <c r="AC1037" s="102"/>
      <c r="AD1037" s="131"/>
      <c r="AE1037" s="131"/>
    </row>
    <row r="1038" customFormat="false" ht="9.75" hidden="false" customHeight="true" outlineLevel="0" collapsed="false">
      <c r="B1038" s="132"/>
      <c r="C1038" s="97"/>
      <c r="D1038" s="100"/>
      <c r="E1038" s="97"/>
      <c r="F1038" s="100"/>
      <c r="G1038" s="102"/>
      <c r="H1038" s="102"/>
      <c r="I1038" s="102"/>
      <c r="J1038" s="102"/>
      <c r="K1038" s="102"/>
      <c r="L1038" s="102"/>
      <c r="M1038" s="102"/>
      <c r="N1038" s="102"/>
      <c r="O1038" s="102"/>
      <c r="P1038" s="102"/>
      <c r="Q1038" s="102"/>
      <c r="R1038" s="102"/>
      <c r="S1038" s="102"/>
      <c r="T1038" s="102"/>
      <c r="U1038" s="102"/>
      <c r="V1038" s="102"/>
      <c r="W1038" s="102"/>
      <c r="X1038" s="102"/>
      <c r="Y1038" s="102"/>
      <c r="Z1038" s="102"/>
      <c r="AA1038" s="102"/>
      <c r="AB1038" s="102"/>
      <c r="AC1038" s="102"/>
      <c r="AD1038" s="131"/>
      <c r="AE1038" s="131"/>
    </row>
    <row r="1039" customFormat="false" ht="19.35" hidden="false" customHeight="true" outlineLevel="0" collapsed="false">
      <c r="B1039" s="132"/>
      <c r="C1039" s="97"/>
      <c r="D1039" s="117"/>
      <c r="E1039" s="97"/>
      <c r="F1039" s="102"/>
      <c r="G1039" s="102"/>
      <c r="H1039" s="102"/>
      <c r="I1039" s="102"/>
      <c r="J1039" s="102"/>
      <c r="K1039" s="102"/>
      <c r="L1039" s="102"/>
      <c r="M1039" s="102"/>
      <c r="N1039" s="102"/>
      <c r="O1039" s="102"/>
      <c r="P1039" s="102"/>
      <c r="Q1039" s="102"/>
      <c r="R1039" s="102"/>
      <c r="S1039" s="102"/>
      <c r="T1039" s="102"/>
      <c r="U1039" s="102"/>
      <c r="V1039" s="102"/>
      <c r="W1039" s="102"/>
      <c r="X1039" s="117"/>
      <c r="Y1039" s="117"/>
      <c r="Z1039" s="102"/>
      <c r="AA1039" s="102"/>
      <c r="AB1039" s="102"/>
      <c r="AC1039" s="102"/>
      <c r="AD1039" s="131"/>
      <c r="AE1039" s="131"/>
    </row>
    <row r="1040" customFormat="false" ht="9.75" hidden="false" customHeight="true" outlineLevel="0" collapsed="false">
      <c r="B1040" s="132"/>
      <c r="C1040" s="97"/>
      <c r="D1040" s="100"/>
      <c r="E1040" s="97"/>
      <c r="F1040" s="102"/>
      <c r="G1040" s="102"/>
      <c r="H1040" s="100"/>
      <c r="I1040" s="102"/>
      <c r="J1040" s="102"/>
      <c r="K1040" s="102"/>
      <c r="L1040" s="102"/>
      <c r="M1040" s="102"/>
      <c r="N1040" s="102"/>
      <c r="O1040" s="102"/>
      <c r="P1040" s="102"/>
      <c r="Q1040" s="102"/>
      <c r="R1040" s="102"/>
      <c r="S1040" s="102"/>
      <c r="T1040" s="102"/>
      <c r="U1040" s="102"/>
      <c r="V1040" s="102"/>
      <c r="W1040" s="102"/>
      <c r="X1040" s="102"/>
      <c r="Y1040" s="102"/>
      <c r="Z1040" s="102"/>
      <c r="AA1040" s="102"/>
      <c r="AB1040" s="102"/>
      <c r="AC1040" s="102"/>
      <c r="AD1040" s="131"/>
      <c r="AE1040" s="131"/>
    </row>
    <row r="1041" customFormat="false" ht="9.75" hidden="false" customHeight="true" outlineLevel="0" collapsed="false">
      <c r="B1041" s="132"/>
      <c r="C1041" s="97"/>
      <c r="D1041" s="118"/>
      <c r="E1041" s="97"/>
      <c r="F1041" s="102"/>
      <c r="G1041" s="102"/>
      <c r="H1041" s="102"/>
      <c r="I1041" s="102"/>
      <c r="J1041" s="102"/>
      <c r="K1041" s="102"/>
      <c r="L1041" s="102"/>
      <c r="M1041" s="102"/>
      <c r="N1041" s="102"/>
      <c r="O1041" s="102"/>
      <c r="P1041" s="102"/>
      <c r="Q1041" s="102"/>
      <c r="R1041" s="102"/>
      <c r="S1041" s="102"/>
      <c r="T1041" s="102"/>
      <c r="U1041" s="102"/>
      <c r="V1041" s="102"/>
      <c r="W1041" s="102"/>
      <c r="X1041" s="102"/>
      <c r="Y1041" s="102"/>
      <c r="Z1041" s="117"/>
      <c r="AA1041" s="117"/>
      <c r="AB1041" s="102"/>
      <c r="AC1041" s="102"/>
      <c r="AD1041" s="131"/>
      <c r="AE1041" s="131"/>
    </row>
    <row r="1042" customFormat="false" ht="9.75" hidden="false" customHeight="true" outlineLevel="0" collapsed="false">
      <c r="B1042" s="132"/>
      <c r="C1042" s="97"/>
      <c r="D1042" s="100"/>
      <c r="E1042" s="97"/>
      <c r="F1042" s="102"/>
      <c r="G1042" s="102"/>
      <c r="H1042" s="102"/>
      <c r="I1042" s="102"/>
      <c r="J1042" s="102"/>
      <c r="K1042" s="102"/>
      <c r="L1042" s="102"/>
      <c r="M1042" s="102"/>
      <c r="N1042" s="102"/>
      <c r="O1042" s="102"/>
      <c r="P1042" s="102"/>
      <c r="Q1042" s="102"/>
      <c r="R1042" s="102"/>
      <c r="S1042" s="102"/>
      <c r="T1042" s="102"/>
      <c r="U1042" s="102"/>
      <c r="V1042" s="102"/>
      <c r="W1042" s="102"/>
      <c r="X1042" s="102"/>
      <c r="Y1042" s="102"/>
      <c r="Z1042" s="102"/>
      <c r="AA1042" s="100"/>
      <c r="AB1042" s="102"/>
      <c r="AC1042" s="102"/>
      <c r="AD1042" s="131"/>
      <c r="AE1042" s="131"/>
    </row>
    <row r="1043" customFormat="false" ht="9.75" hidden="false" customHeight="true" outlineLevel="0" collapsed="false">
      <c r="B1043" s="132"/>
      <c r="C1043" s="97"/>
      <c r="D1043" s="100"/>
      <c r="E1043" s="97"/>
      <c r="F1043" s="102"/>
      <c r="G1043" s="102"/>
      <c r="H1043" s="102"/>
      <c r="I1043" s="102"/>
      <c r="J1043" s="102"/>
      <c r="K1043" s="102"/>
      <c r="L1043" s="102"/>
      <c r="M1043" s="102"/>
      <c r="N1043" s="102"/>
      <c r="O1043" s="102"/>
      <c r="P1043" s="102"/>
      <c r="Q1043" s="102"/>
      <c r="R1043" s="102"/>
      <c r="S1043" s="102"/>
      <c r="T1043" s="102"/>
      <c r="U1043" s="102"/>
      <c r="V1043" s="102"/>
      <c r="W1043" s="102"/>
      <c r="X1043" s="102"/>
      <c r="Y1043" s="102"/>
      <c r="Z1043" s="102"/>
      <c r="AA1043" s="100"/>
      <c r="AB1043" s="102"/>
      <c r="AC1043" s="102"/>
      <c r="AD1043" s="131"/>
      <c r="AE1043" s="131"/>
    </row>
    <row r="1044" customFormat="false" ht="9.75" hidden="false" customHeight="true" outlineLevel="0" collapsed="false">
      <c r="B1044" s="132"/>
      <c r="C1044" s="97"/>
      <c r="D1044" s="120"/>
      <c r="E1044" s="97"/>
      <c r="F1044" s="102"/>
      <c r="G1044" s="102"/>
      <c r="H1044" s="102"/>
      <c r="I1044" s="102"/>
      <c r="J1044" s="102"/>
      <c r="K1044" s="102"/>
      <c r="L1044" s="102"/>
      <c r="M1044" s="119"/>
      <c r="N1044" s="120"/>
      <c r="O1044" s="120"/>
      <c r="P1044" s="120"/>
      <c r="Q1044" s="120"/>
      <c r="R1044" s="120"/>
      <c r="S1044" s="119"/>
      <c r="T1044" s="102"/>
      <c r="U1044" s="102"/>
      <c r="V1044" s="102"/>
      <c r="W1044" s="102"/>
      <c r="X1044" s="102"/>
      <c r="Y1044" s="102"/>
      <c r="Z1044" s="102"/>
      <c r="AA1044" s="102"/>
      <c r="AB1044" s="102"/>
      <c r="AC1044" s="102"/>
      <c r="AD1044" s="131"/>
      <c r="AE1044" s="131"/>
    </row>
    <row r="1045" customFormat="false" ht="9.75" hidden="false" customHeight="true" outlineLevel="0" collapsed="false">
      <c r="B1045" s="132"/>
      <c r="C1045" s="97"/>
      <c r="D1045" s="118"/>
      <c r="E1045" s="97"/>
      <c r="F1045" s="102"/>
      <c r="G1045" s="102"/>
      <c r="H1045" s="102"/>
      <c r="I1045" s="102"/>
      <c r="J1045" s="102"/>
      <c r="K1045" s="102"/>
      <c r="L1045" s="102"/>
      <c r="M1045" s="102"/>
      <c r="N1045" s="102"/>
      <c r="O1045" s="102"/>
      <c r="P1045" s="102"/>
      <c r="Q1045" s="102"/>
      <c r="R1045" s="102"/>
      <c r="S1045" s="102"/>
      <c r="T1045" s="102"/>
      <c r="U1045" s="102"/>
      <c r="V1045" s="102"/>
      <c r="W1045" s="102"/>
      <c r="X1045" s="102"/>
      <c r="Y1045" s="102"/>
      <c r="Z1045" s="102"/>
      <c r="AA1045" s="102"/>
      <c r="AB1045" s="102"/>
      <c r="AC1045" s="118"/>
      <c r="AD1045" s="131"/>
      <c r="AE1045" s="131"/>
    </row>
    <row r="1046" customFormat="false" ht="9.75" hidden="false" customHeight="true" outlineLevel="0" collapsed="false">
      <c r="B1046" s="132"/>
      <c r="C1046" s="97"/>
      <c r="D1046" s="118"/>
      <c r="E1046" s="97"/>
      <c r="F1046" s="102"/>
      <c r="G1046" s="102"/>
      <c r="H1046" s="102"/>
      <c r="I1046" s="102"/>
      <c r="J1046" s="102"/>
      <c r="K1046" s="102"/>
      <c r="L1046" s="102"/>
      <c r="M1046" s="118"/>
      <c r="N1046" s="102"/>
      <c r="O1046" s="102"/>
      <c r="P1046" s="102"/>
      <c r="Q1046" s="102"/>
      <c r="R1046" s="102"/>
      <c r="S1046" s="102"/>
      <c r="T1046" s="102"/>
      <c r="U1046" s="102"/>
      <c r="V1046" s="102"/>
      <c r="W1046" s="102"/>
      <c r="X1046" s="102"/>
      <c r="Y1046" s="102"/>
      <c r="Z1046" s="102"/>
      <c r="AA1046" s="102"/>
      <c r="AB1046" s="102"/>
      <c r="AC1046" s="102"/>
      <c r="AD1046" s="131"/>
      <c r="AE1046" s="131"/>
    </row>
    <row r="1047" customFormat="false" ht="9.75" hidden="false" customHeight="true" outlineLevel="0" collapsed="false">
      <c r="B1047" s="132"/>
      <c r="C1047" s="97"/>
      <c r="D1047" s="100"/>
      <c r="E1047" s="97"/>
      <c r="F1047" s="102"/>
      <c r="G1047" s="102"/>
      <c r="H1047" s="102"/>
      <c r="I1047" s="102"/>
      <c r="J1047" s="102"/>
      <c r="K1047" s="102"/>
      <c r="L1047" s="102"/>
      <c r="M1047" s="102"/>
      <c r="N1047" s="102"/>
      <c r="O1047" s="102"/>
      <c r="P1047" s="102"/>
      <c r="Q1047" s="102"/>
      <c r="R1047" s="102"/>
      <c r="S1047" s="102"/>
      <c r="T1047" s="102"/>
      <c r="U1047" s="102"/>
      <c r="V1047" s="102"/>
      <c r="W1047" s="100"/>
      <c r="X1047" s="100"/>
      <c r="Y1047" s="100"/>
      <c r="Z1047" s="100"/>
      <c r="AA1047" s="102"/>
      <c r="AB1047" s="102"/>
      <c r="AC1047" s="102"/>
      <c r="AD1047" s="131"/>
      <c r="AE1047" s="131"/>
    </row>
    <row r="1048" customFormat="false" ht="9.75" hidden="false" customHeight="true" outlineLevel="0" collapsed="false">
      <c r="B1048" s="132"/>
      <c r="C1048" s="97"/>
      <c r="D1048" s="100"/>
      <c r="E1048" s="97"/>
      <c r="F1048" s="100"/>
      <c r="G1048" s="102"/>
      <c r="H1048" s="102"/>
      <c r="I1048" s="102"/>
      <c r="J1048" s="102"/>
      <c r="K1048" s="102"/>
      <c r="L1048" s="102"/>
      <c r="M1048" s="102"/>
      <c r="N1048" s="102"/>
      <c r="O1048" s="102"/>
      <c r="P1048" s="102"/>
      <c r="Q1048" s="102"/>
      <c r="R1048" s="102"/>
      <c r="S1048" s="102"/>
      <c r="T1048" s="102"/>
      <c r="U1048" s="102"/>
      <c r="V1048" s="102"/>
      <c r="W1048" s="102"/>
      <c r="X1048" s="102"/>
      <c r="Y1048" s="102"/>
      <c r="Z1048" s="102"/>
      <c r="AA1048" s="102"/>
      <c r="AB1048" s="100"/>
      <c r="AC1048" s="102"/>
      <c r="AD1048" s="131"/>
      <c r="AE1048" s="131"/>
    </row>
    <row r="1049" customFormat="false" ht="9.75" hidden="false" customHeight="true" outlineLevel="0" collapsed="false">
      <c r="B1049" s="132"/>
      <c r="C1049" s="97"/>
      <c r="D1049" s="117"/>
      <c r="E1049" s="97"/>
      <c r="F1049" s="102"/>
      <c r="G1049" s="102"/>
      <c r="H1049" s="102"/>
      <c r="I1049" s="102"/>
      <c r="J1049" s="102"/>
      <c r="K1049" s="102"/>
      <c r="L1049" s="102"/>
      <c r="M1049" s="102"/>
      <c r="N1049" s="102"/>
      <c r="O1049" s="102"/>
      <c r="P1049" s="102"/>
      <c r="Q1049" s="102"/>
      <c r="R1049" s="102"/>
      <c r="S1049" s="102"/>
      <c r="T1049" s="102"/>
      <c r="U1049" s="102"/>
      <c r="V1049" s="102"/>
      <c r="W1049" s="102"/>
      <c r="X1049" s="102"/>
      <c r="Y1049" s="102"/>
      <c r="Z1049" s="102"/>
      <c r="AA1049" s="102"/>
      <c r="AB1049" s="117"/>
      <c r="AC1049" s="102"/>
      <c r="AD1049" s="131"/>
      <c r="AE1049" s="131"/>
    </row>
    <row r="1050" customFormat="false" ht="19.35" hidden="false" customHeight="true" outlineLevel="0" collapsed="false">
      <c r="B1050" s="132"/>
      <c r="C1050" s="97"/>
      <c r="D1050" s="100"/>
      <c r="E1050" s="97"/>
      <c r="F1050" s="102"/>
      <c r="G1050" s="102"/>
      <c r="H1050" s="102"/>
      <c r="I1050" s="102"/>
      <c r="J1050" s="102"/>
      <c r="K1050" s="102"/>
      <c r="L1050" s="102"/>
      <c r="M1050" s="102"/>
      <c r="N1050" s="102"/>
      <c r="O1050" s="102"/>
      <c r="P1050" s="102"/>
      <c r="Q1050" s="102"/>
      <c r="R1050" s="102"/>
      <c r="S1050" s="102"/>
      <c r="T1050" s="102"/>
      <c r="U1050" s="102"/>
      <c r="V1050" s="102"/>
      <c r="W1050" s="102"/>
      <c r="X1050" s="102"/>
      <c r="Y1050" s="100"/>
      <c r="Z1050" s="100"/>
      <c r="AA1050" s="102"/>
      <c r="AB1050" s="102"/>
      <c r="AC1050" s="102"/>
      <c r="AD1050" s="131"/>
      <c r="AE1050" s="131"/>
    </row>
    <row r="1051" customFormat="false" ht="19.35" hidden="false" customHeight="true" outlineLevel="0" collapsed="false">
      <c r="B1051" s="132"/>
      <c r="C1051" s="97"/>
      <c r="D1051" s="118"/>
      <c r="E1051" s="97"/>
      <c r="F1051" s="102"/>
      <c r="G1051" s="102"/>
      <c r="H1051" s="102"/>
      <c r="I1051" s="102"/>
      <c r="J1051" s="102"/>
      <c r="K1051" s="102"/>
      <c r="L1051" s="102"/>
      <c r="M1051" s="102"/>
      <c r="N1051" s="102"/>
      <c r="O1051" s="102"/>
      <c r="P1051" s="102"/>
      <c r="Q1051" s="102"/>
      <c r="R1051" s="102"/>
      <c r="S1051" s="102"/>
      <c r="T1051" s="102"/>
      <c r="U1051" s="102"/>
      <c r="V1051" s="100"/>
      <c r="W1051" s="100"/>
      <c r="X1051" s="102"/>
      <c r="Y1051" s="118"/>
      <c r="Z1051" s="117"/>
      <c r="AA1051" s="102"/>
      <c r="AB1051" s="102"/>
      <c r="AC1051" s="102"/>
      <c r="AD1051" s="131"/>
      <c r="AE1051" s="131"/>
    </row>
    <row r="1052" customFormat="false" ht="19.35" hidden="false" customHeight="true" outlineLevel="0" collapsed="false">
      <c r="B1052" s="132"/>
      <c r="C1052" s="97"/>
      <c r="D1052" s="117"/>
      <c r="E1052" s="97"/>
      <c r="F1052" s="102"/>
      <c r="G1052" s="102"/>
      <c r="H1052" s="102"/>
      <c r="I1052" s="102"/>
      <c r="J1052" s="102"/>
      <c r="K1052" s="102"/>
      <c r="L1052" s="102"/>
      <c r="M1052" s="102"/>
      <c r="N1052" s="102"/>
      <c r="O1052" s="102"/>
      <c r="P1052" s="102"/>
      <c r="Q1052" s="102"/>
      <c r="R1052" s="102"/>
      <c r="S1052" s="102"/>
      <c r="T1052" s="102"/>
      <c r="U1052" s="102"/>
      <c r="V1052" s="102"/>
      <c r="W1052" s="100"/>
      <c r="X1052" s="100"/>
      <c r="Y1052" s="117"/>
      <c r="Z1052" s="100"/>
      <c r="AA1052" s="102"/>
      <c r="AB1052" s="102"/>
      <c r="AC1052" s="102"/>
      <c r="AD1052" s="131"/>
      <c r="AE1052" s="131"/>
    </row>
    <row r="1053" customFormat="false" ht="9.75" hidden="false" customHeight="true" outlineLevel="0" collapsed="false">
      <c r="B1053" s="132"/>
      <c r="C1053" s="97"/>
      <c r="D1053" s="117"/>
      <c r="E1053" s="97"/>
      <c r="F1053" s="102"/>
      <c r="G1053" s="102"/>
      <c r="H1053" s="102"/>
      <c r="I1053" s="102"/>
      <c r="J1053" s="102"/>
      <c r="K1053" s="102"/>
      <c r="L1053" s="102"/>
      <c r="M1053" s="102"/>
      <c r="N1053" s="102"/>
      <c r="O1053" s="102"/>
      <c r="P1053" s="102"/>
      <c r="Q1053" s="102"/>
      <c r="R1053" s="102"/>
      <c r="S1053" s="102"/>
      <c r="T1053" s="102"/>
      <c r="U1053" s="102"/>
      <c r="V1053" s="102"/>
      <c r="W1053" s="100"/>
      <c r="X1053" s="100"/>
      <c r="Y1053" s="100"/>
      <c r="Z1053" s="117"/>
      <c r="AA1053" s="100"/>
      <c r="AB1053" s="102"/>
      <c r="AC1053" s="102"/>
      <c r="AD1053" s="131"/>
      <c r="AE1053" s="131"/>
    </row>
    <row r="1054" customFormat="false" ht="19.35" hidden="false" customHeight="true" outlineLevel="0" collapsed="false">
      <c r="B1054" s="132"/>
      <c r="C1054" s="97"/>
      <c r="D1054" s="118"/>
      <c r="E1054" s="97"/>
      <c r="F1054" s="102"/>
      <c r="G1054" s="102"/>
      <c r="H1054" s="102"/>
      <c r="I1054" s="102"/>
      <c r="J1054" s="102"/>
      <c r="K1054" s="102"/>
      <c r="L1054" s="102"/>
      <c r="M1054" s="102"/>
      <c r="N1054" s="102"/>
      <c r="O1054" s="102"/>
      <c r="P1054" s="102"/>
      <c r="Q1054" s="102"/>
      <c r="R1054" s="102"/>
      <c r="S1054" s="102"/>
      <c r="T1054" s="102"/>
      <c r="U1054" s="102"/>
      <c r="V1054" s="100"/>
      <c r="W1054" s="100"/>
      <c r="X1054" s="102"/>
      <c r="Y1054" s="118"/>
      <c r="Z1054" s="118"/>
      <c r="AA1054" s="102"/>
      <c r="AB1054" s="102"/>
      <c r="AC1054" s="102"/>
      <c r="AD1054" s="131"/>
      <c r="AE1054" s="131"/>
    </row>
    <row r="1055" customFormat="false" ht="9.75" hidden="false" customHeight="true" outlineLevel="0" collapsed="false">
      <c r="B1055" s="132"/>
      <c r="C1055" s="97"/>
      <c r="D1055" s="117"/>
      <c r="E1055" s="97"/>
      <c r="F1055" s="102"/>
      <c r="G1055" s="102"/>
      <c r="H1055" s="102"/>
      <c r="I1055" s="102"/>
      <c r="J1055" s="102"/>
      <c r="K1055" s="102"/>
      <c r="L1055" s="102"/>
      <c r="M1055" s="102"/>
      <c r="N1055" s="102"/>
      <c r="O1055" s="102"/>
      <c r="P1055" s="102"/>
      <c r="Q1055" s="102"/>
      <c r="R1055" s="102"/>
      <c r="S1055" s="102"/>
      <c r="T1055" s="102"/>
      <c r="U1055" s="102"/>
      <c r="V1055" s="102"/>
      <c r="W1055" s="102"/>
      <c r="X1055" s="117"/>
      <c r="Y1055" s="117"/>
      <c r="Z1055" s="102"/>
      <c r="AA1055" s="102"/>
      <c r="AB1055" s="102"/>
      <c r="AC1055" s="102"/>
      <c r="AD1055" s="131"/>
      <c r="AE1055" s="131"/>
    </row>
    <row r="1056" customFormat="false" ht="9.75" hidden="false" customHeight="true" outlineLevel="0" collapsed="false">
      <c r="B1056" s="132"/>
      <c r="C1056" s="97"/>
      <c r="D1056" s="118"/>
      <c r="E1056" s="97"/>
      <c r="F1056" s="102"/>
      <c r="G1056" s="102"/>
      <c r="H1056" s="102"/>
      <c r="I1056" s="102"/>
      <c r="J1056" s="102"/>
      <c r="K1056" s="102"/>
      <c r="L1056" s="102"/>
      <c r="M1056" s="102"/>
      <c r="N1056" s="102"/>
      <c r="O1056" s="102"/>
      <c r="P1056" s="102"/>
      <c r="Q1056" s="102"/>
      <c r="R1056" s="102"/>
      <c r="S1056" s="102"/>
      <c r="T1056" s="102"/>
      <c r="U1056" s="102"/>
      <c r="V1056" s="102"/>
      <c r="W1056" s="117"/>
      <c r="X1056" s="118"/>
      <c r="Y1056" s="117"/>
      <c r="Z1056" s="102"/>
      <c r="AA1056" s="102"/>
      <c r="AB1056" s="102"/>
      <c r="AC1056" s="102"/>
      <c r="AD1056" s="131"/>
      <c r="AE1056" s="131"/>
    </row>
    <row r="1057" customFormat="false" ht="9.75" hidden="false" customHeight="true" outlineLevel="0" collapsed="false">
      <c r="B1057" s="132"/>
      <c r="C1057" s="97"/>
      <c r="D1057" s="117"/>
      <c r="E1057" s="97"/>
      <c r="F1057" s="102"/>
      <c r="G1057" s="102"/>
      <c r="H1057" s="102"/>
      <c r="I1057" s="102"/>
      <c r="J1057" s="102"/>
      <c r="K1057" s="102"/>
      <c r="L1057" s="102"/>
      <c r="M1057" s="102"/>
      <c r="N1057" s="102"/>
      <c r="O1057" s="102"/>
      <c r="P1057" s="102"/>
      <c r="Q1057" s="102"/>
      <c r="R1057" s="102"/>
      <c r="S1057" s="102"/>
      <c r="T1057" s="102"/>
      <c r="U1057" s="102"/>
      <c r="V1057" s="102"/>
      <c r="W1057" s="117"/>
      <c r="X1057" s="117"/>
      <c r="Y1057" s="117"/>
      <c r="Z1057" s="117"/>
      <c r="AA1057" s="102"/>
      <c r="AB1057" s="102"/>
      <c r="AC1057" s="102"/>
      <c r="AD1057" s="131"/>
      <c r="AE1057" s="131"/>
    </row>
    <row r="1058" customFormat="false" ht="9.75" hidden="false" customHeight="true" outlineLevel="0" collapsed="false">
      <c r="B1058" s="132"/>
      <c r="C1058" s="97"/>
      <c r="D1058" s="118"/>
      <c r="E1058" s="97"/>
      <c r="F1058" s="102"/>
      <c r="G1058" s="102"/>
      <c r="H1058" s="102"/>
      <c r="I1058" s="102"/>
      <c r="J1058" s="102"/>
      <c r="K1058" s="102"/>
      <c r="L1058" s="102"/>
      <c r="M1058" s="102"/>
      <c r="N1058" s="102"/>
      <c r="O1058" s="102"/>
      <c r="P1058" s="102"/>
      <c r="Q1058" s="102"/>
      <c r="R1058" s="102"/>
      <c r="S1058" s="102"/>
      <c r="T1058" s="102"/>
      <c r="U1058" s="102"/>
      <c r="V1058" s="102"/>
      <c r="W1058" s="102"/>
      <c r="X1058" s="118"/>
      <c r="Y1058" s="118"/>
      <c r="Z1058" s="102"/>
      <c r="AA1058" s="102"/>
      <c r="AB1058" s="102"/>
      <c r="AC1058" s="102"/>
      <c r="AD1058" s="131"/>
      <c r="AE1058" s="131"/>
    </row>
    <row r="1059" customFormat="false" ht="9.75" hidden="false" customHeight="true" outlineLevel="0" collapsed="false">
      <c r="B1059" s="132"/>
      <c r="C1059" s="97"/>
      <c r="D1059" s="117"/>
      <c r="E1059" s="97"/>
      <c r="F1059" s="102"/>
      <c r="G1059" s="102"/>
      <c r="H1059" s="102"/>
      <c r="I1059" s="102"/>
      <c r="J1059" s="102"/>
      <c r="K1059" s="102"/>
      <c r="L1059" s="102"/>
      <c r="M1059" s="102"/>
      <c r="N1059" s="102"/>
      <c r="O1059" s="102"/>
      <c r="P1059" s="102"/>
      <c r="Q1059" s="102"/>
      <c r="R1059" s="102"/>
      <c r="S1059" s="102"/>
      <c r="T1059" s="102"/>
      <c r="U1059" s="100"/>
      <c r="V1059" s="100"/>
      <c r="W1059" s="100"/>
      <c r="X1059" s="100"/>
      <c r="Y1059" s="100"/>
      <c r="Z1059" s="102"/>
      <c r="AA1059" s="102"/>
      <c r="AB1059" s="102"/>
      <c r="AC1059" s="102"/>
      <c r="AD1059" s="131"/>
      <c r="AE1059" s="131"/>
    </row>
    <row r="1060" customFormat="false" ht="19.35" hidden="false" customHeight="true" outlineLevel="0" collapsed="false">
      <c r="B1060" s="132"/>
      <c r="C1060" s="97"/>
      <c r="D1060" s="117"/>
      <c r="E1060" s="97"/>
      <c r="F1060" s="102"/>
      <c r="G1060" s="102"/>
      <c r="H1060" s="102"/>
      <c r="I1060" s="102"/>
      <c r="J1060" s="102"/>
      <c r="K1060" s="102"/>
      <c r="L1060" s="102"/>
      <c r="M1060" s="102"/>
      <c r="N1060" s="102"/>
      <c r="O1060" s="102"/>
      <c r="P1060" s="102"/>
      <c r="Q1060" s="102"/>
      <c r="R1060" s="102"/>
      <c r="S1060" s="102"/>
      <c r="T1060" s="102"/>
      <c r="U1060" s="102"/>
      <c r="V1060" s="102"/>
      <c r="W1060" s="102"/>
      <c r="X1060" s="102"/>
      <c r="Y1060" s="102"/>
      <c r="Z1060" s="102"/>
      <c r="AA1060" s="102"/>
      <c r="AB1060" s="102"/>
      <c r="AC1060" s="117"/>
      <c r="AD1060" s="131"/>
      <c r="AE1060" s="131"/>
    </row>
    <row r="1061" customFormat="false" ht="19.35" hidden="false" customHeight="true" outlineLevel="0" collapsed="false">
      <c r="B1061" s="132"/>
      <c r="C1061" s="97"/>
      <c r="D1061" s="118"/>
      <c r="E1061" s="97"/>
      <c r="F1061" s="102"/>
      <c r="G1061" s="102"/>
      <c r="H1061" s="102"/>
      <c r="I1061" s="102"/>
      <c r="J1061" s="102"/>
      <c r="K1061" s="102"/>
      <c r="L1061" s="102"/>
      <c r="M1061" s="102"/>
      <c r="N1061" s="102"/>
      <c r="O1061" s="102"/>
      <c r="P1061" s="102"/>
      <c r="Q1061" s="102"/>
      <c r="R1061" s="102"/>
      <c r="S1061" s="102"/>
      <c r="T1061" s="100"/>
      <c r="U1061" s="117"/>
      <c r="V1061" s="117"/>
      <c r="W1061" s="117"/>
      <c r="X1061" s="102"/>
      <c r="Y1061" s="102"/>
      <c r="Z1061" s="117"/>
      <c r="AA1061" s="117"/>
      <c r="AB1061" s="102"/>
      <c r="AC1061" s="102"/>
      <c r="AD1061" s="131"/>
      <c r="AE1061" s="131"/>
    </row>
    <row r="1062" customFormat="false" ht="19.35" hidden="false" customHeight="true" outlineLevel="0" collapsed="false">
      <c r="B1062" s="132"/>
      <c r="C1062" s="97"/>
      <c r="D1062" s="100"/>
      <c r="E1062" s="97"/>
      <c r="F1062" s="102"/>
      <c r="G1062" s="102"/>
      <c r="H1062" s="102"/>
      <c r="I1062" s="102"/>
      <c r="J1062" s="102"/>
      <c r="K1062" s="102"/>
      <c r="L1062" s="100"/>
      <c r="M1062" s="102"/>
      <c r="N1062" s="102"/>
      <c r="O1062" s="102"/>
      <c r="P1062" s="102"/>
      <c r="Q1062" s="102"/>
      <c r="R1062" s="102"/>
      <c r="S1062" s="102"/>
      <c r="T1062" s="102"/>
      <c r="U1062" s="102"/>
      <c r="V1062" s="102"/>
      <c r="W1062" s="102"/>
      <c r="X1062" s="102"/>
      <c r="Y1062" s="102"/>
      <c r="Z1062" s="102"/>
      <c r="AA1062" s="102"/>
      <c r="AB1062" s="102"/>
      <c r="AC1062" s="102"/>
      <c r="AD1062" s="131"/>
      <c r="AE1062" s="131"/>
    </row>
    <row r="1063" customFormat="false" ht="19.35" hidden="false" customHeight="true" outlineLevel="0" collapsed="false">
      <c r="B1063" s="132"/>
      <c r="C1063" s="97"/>
      <c r="D1063" s="100"/>
      <c r="E1063" s="97"/>
      <c r="F1063" s="102"/>
      <c r="G1063" s="102"/>
      <c r="H1063" s="102"/>
      <c r="I1063" s="102"/>
      <c r="J1063" s="102"/>
      <c r="K1063" s="102"/>
      <c r="L1063" s="102"/>
      <c r="M1063" s="102"/>
      <c r="N1063" s="102"/>
      <c r="O1063" s="102"/>
      <c r="P1063" s="102"/>
      <c r="Q1063" s="102"/>
      <c r="R1063" s="102"/>
      <c r="S1063" s="102"/>
      <c r="T1063" s="102"/>
      <c r="U1063" s="102"/>
      <c r="V1063" s="102"/>
      <c r="W1063" s="102"/>
      <c r="X1063" s="102"/>
      <c r="Y1063" s="102"/>
      <c r="Z1063" s="102"/>
      <c r="AA1063" s="102"/>
      <c r="AB1063" s="100"/>
      <c r="AC1063" s="102"/>
      <c r="AD1063" s="131"/>
      <c r="AE1063" s="131"/>
    </row>
    <row r="1064" customFormat="false" ht="9.75" hidden="false" customHeight="true" outlineLevel="0" collapsed="false">
      <c r="B1064" s="132"/>
      <c r="C1064" s="97"/>
      <c r="D1064" s="100"/>
      <c r="E1064" s="97"/>
      <c r="F1064" s="102"/>
      <c r="G1064" s="102"/>
      <c r="H1064" s="102"/>
      <c r="I1064" s="102"/>
      <c r="J1064" s="102"/>
      <c r="K1064" s="102"/>
      <c r="L1064" s="102"/>
      <c r="M1064" s="102"/>
      <c r="N1064" s="102"/>
      <c r="O1064" s="102"/>
      <c r="P1064" s="102"/>
      <c r="Q1064" s="102"/>
      <c r="R1064" s="102"/>
      <c r="S1064" s="102"/>
      <c r="T1064" s="102"/>
      <c r="U1064" s="102"/>
      <c r="V1064" s="102"/>
      <c r="W1064" s="100"/>
      <c r="X1064" s="102"/>
      <c r="Y1064" s="102"/>
      <c r="Z1064" s="102"/>
      <c r="AA1064" s="102"/>
      <c r="AB1064" s="102"/>
      <c r="AC1064" s="102"/>
      <c r="AD1064" s="131"/>
      <c r="AE1064" s="131"/>
    </row>
    <row r="1065" customFormat="false" ht="9.75" hidden="false" customHeight="true" outlineLevel="0" collapsed="false">
      <c r="B1065" s="132"/>
      <c r="C1065" s="97"/>
      <c r="D1065" s="100"/>
      <c r="E1065" s="97"/>
      <c r="F1065" s="102"/>
      <c r="G1065" s="102"/>
      <c r="H1065" s="102"/>
      <c r="I1065" s="102"/>
      <c r="J1065" s="102"/>
      <c r="K1065" s="102"/>
      <c r="L1065" s="102"/>
      <c r="M1065" s="102"/>
      <c r="N1065" s="102"/>
      <c r="O1065" s="102"/>
      <c r="P1065" s="102"/>
      <c r="Q1065" s="102"/>
      <c r="R1065" s="102"/>
      <c r="S1065" s="102"/>
      <c r="T1065" s="102"/>
      <c r="U1065" s="102"/>
      <c r="V1065" s="102"/>
      <c r="W1065" s="102"/>
      <c r="X1065" s="100"/>
      <c r="Y1065" s="100"/>
      <c r="Z1065" s="100"/>
      <c r="AA1065" s="100"/>
      <c r="AB1065" s="100"/>
      <c r="AC1065" s="102"/>
      <c r="AD1065" s="131"/>
      <c r="AE1065" s="131"/>
    </row>
    <row r="1066" customFormat="false" ht="9.75" hidden="false" customHeight="true" outlineLevel="0" collapsed="false">
      <c r="B1066" s="132"/>
      <c r="C1066" s="97"/>
      <c r="D1066" s="117"/>
      <c r="E1066" s="97"/>
      <c r="F1066" s="102"/>
      <c r="G1066" s="102"/>
      <c r="H1066" s="102"/>
      <c r="I1066" s="102"/>
      <c r="J1066" s="102"/>
      <c r="K1066" s="102"/>
      <c r="L1066" s="102"/>
      <c r="M1066" s="102"/>
      <c r="N1066" s="102"/>
      <c r="O1066" s="102"/>
      <c r="P1066" s="102"/>
      <c r="Q1066" s="102"/>
      <c r="R1066" s="102"/>
      <c r="S1066" s="102"/>
      <c r="T1066" s="102"/>
      <c r="U1066" s="102"/>
      <c r="V1066" s="102"/>
      <c r="W1066" s="102"/>
      <c r="X1066" s="117"/>
      <c r="Y1066" s="117"/>
      <c r="Z1066" s="100"/>
      <c r="AA1066" s="100"/>
      <c r="AB1066" s="100"/>
      <c r="AC1066" s="102"/>
      <c r="AD1066" s="131"/>
      <c r="AE1066" s="131"/>
    </row>
    <row r="1067" customFormat="false" ht="9.75" hidden="false" customHeight="true" outlineLevel="0" collapsed="false">
      <c r="B1067" s="132"/>
      <c r="C1067" s="97"/>
      <c r="D1067" s="100"/>
      <c r="E1067" s="97"/>
      <c r="F1067" s="102"/>
      <c r="G1067" s="102"/>
      <c r="H1067" s="102"/>
      <c r="I1067" s="102"/>
      <c r="J1067" s="102"/>
      <c r="K1067" s="102"/>
      <c r="L1067" s="100"/>
      <c r="M1067" s="102"/>
      <c r="N1067" s="102"/>
      <c r="O1067" s="102"/>
      <c r="P1067" s="102"/>
      <c r="Q1067" s="102"/>
      <c r="R1067" s="102"/>
      <c r="S1067" s="102"/>
      <c r="T1067" s="102"/>
      <c r="U1067" s="102"/>
      <c r="V1067" s="102"/>
      <c r="W1067" s="102"/>
      <c r="X1067" s="102"/>
      <c r="Y1067" s="102"/>
      <c r="Z1067" s="102"/>
      <c r="AA1067" s="102"/>
      <c r="AB1067" s="102"/>
      <c r="AC1067" s="102"/>
      <c r="AD1067" s="131"/>
      <c r="AE1067" s="131"/>
    </row>
    <row r="1068" customFormat="false" ht="9.75" hidden="false" customHeight="true" outlineLevel="0" collapsed="false">
      <c r="B1068" s="132"/>
      <c r="C1068" s="97"/>
      <c r="D1068" s="100"/>
      <c r="E1068" s="97"/>
      <c r="F1068" s="102"/>
      <c r="G1068" s="102"/>
      <c r="H1068" s="102"/>
      <c r="I1068" s="102"/>
      <c r="J1068" s="102"/>
      <c r="K1068" s="102"/>
      <c r="L1068" s="102"/>
      <c r="M1068" s="102"/>
      <c r="N1068" s="102"/>
      <c r="O1068" s="102"/>
      <c r="P1068" s="102"/>
      <c r="Q1068" s="102"/>
      <c r="R1068" s="102"/>
      <c r="S1068" s="102"/>
      <c r="T1068" s="102"/>
      <c r="U1068" s="102"/>
      <c r="V1068" s="102"/>
      <c r="W1068" s="102"/>
      <c r="X1068" s="102"/>
      <c r="Y1068" s="102"/>
      <c r="Z1068" s="102"/>
      <c r="AA1068" s="102"/>
      <c r="AB1068" s="100"/>
      <c r="AC1068" s="100"/>
      <c r="AD1068" s="131"/>
      <c r="AE1068" s="131"/>
    </row>
    <row r="1069" customFormat="false" ht="9.75" hidden="false" customHeight="true" outlineLevel="0" collapsed="false">
      <c r="B1069" s="132"/>
      <c r="C1069" s="97"/>
      <c r="D1069" s="118"/>
      <c r="E1069" s="97"/>
      <c r="F1069" s="102"/>
      <c r="G1069" s="102"/>
      <c r="H1069" s="102"/>
      <c r="I1069" s="102"/>
      <c r="J1069" s="102"/>
      <c r="K1069" s="102"/>
      <c r="L1069" s="102"/>
      <c r="M1069" s="102"/>
      <c r="N1069" s="102"/>
      <c r="O1069" s="102"/>
      <c r="P1069" s="102"/>
      <c r="Q1069" s="102"/>
      <c r="R1069" s="102"/>
      <c r="S1069" s="117"/>
      <c r="T1069" s="118"/>
      <c r="U1069" s="117"/>
      <c r="V1069" s="117"/>
      <c r="W1069" s="117"/>
      <c r="X1069" s="102"/>
      <c r="Y1069" s="102"/>
      <c r="Z1069" s="102"/>
      <c r="AA1069" s="102"/>
      <c r="AB1069" s="102"/>
      <c r="AC1069" s="102"/>
      <c r="AD1069" s="131"/>
      <c r="AE1069" s="131"/>
    </row>
    <row r="1070" customFormat="false" ht="9.75" hidden="false" customHeight="true" outlineLevel="0" collapsed="false">
      <c r="B1070" s="132"/>
      <c r="C1070" s="97"/>
      <c r="D1070" s="118"/>
      <c r="E1070" s="97"/>
      <c r="F1070" s="102"/>
      <c r="G1070" s="102"/>
      <c r="H1070" s="102"/>
      <c r="I1070" s="102"/>
      <c r="J1070" s="102"/>
      <c r="K1070" s="102"/>
      <c r="L1070" s="102"/>
      <c r="M1070" s="102"/>
      <c r="N1070" s="102"/>
      <c r="O1070" s="102"/>
      <c r="P1070" s="102"/>
      <c r="Q1070" s="102"/>
      <c r="R1070" s="102"/>
      <c r="S1070" s="102"/>
      <c r="T1070" s="117"/>
      <c r="U1070" s="118"/>
      <c r="V1070" s="117"/>
      <c r="W1070" s="118"/>
      <c r="X1070" s="117"/>
      <c r="Y1070" s="117"/>
      <c r="Z1070" s="117"/>
      <c r="AA1070" s="117"/>
      <c r="AB1070" s="102"/>
      <c r="AC1070" s="100"/>
      <c r="AD1070" s="131"/>
      <c r="AE1070" s="131"/>
    </row>
    <row r="1071" customFormat="false" ht="9.75" hidden="false" customHeight="true" outlineLevel="0" collapsed="false">
      <c r="B1071" s="132"/>
      <c r="C1071" s="97"/>
      <c r="D1071" s="118"/>
      <c r="E1071" s="97"/>
      <c r="F1071" s="102"/>
      <c r="G1071" s="102"/>
      <c r="H1071" s="102"/>
      <c r="I1071" s="102"/>
      <c r="J1071" s="102"/>
      <c r="K1071" s="102"/>
      <c r="L1071" s="102"/>
      <c r="M1071" s="102"/>
      <c r="N1071" s="102"/>
      <c r="O1071" s="102"/>
      <c r="P1071" s="102"/>
      <c r="Q1071" s="117"/>
      <c r="R1071" s="117"/>
      <c r="S1071" s="117"/>
      <c r="T1071" s="117"/>
      <c r="U1071" s="117"/>
      <c r="V1071" s="102"/>
      <c r="W1071" s="102"/>
      <c r="X1071" s="102"/>
      <c r="Y1071" s="102"/>
      <c r="Z1071" s="102"/>
      <c r="AA1071" s="102"/>
      <c r="AB1071" s="102"/>
      <c r="AC1071" s="102"/>
      <c r="AD1071" s="131"/>
      <c r="AE1071" s="131"/>
    </row>
    <row r="1072" customFormat="false" ht="9.75" hidden="false" customHeight="true" outlineLevel="0" collapsed="false">
      <c r="B1072" s="132"/>
      <c r="C1072" s="97"/>
      <c r="D1072" s="100"/>
      <c r="E1072" s="97"/>
      <c r="F1072" s="102"/>
      <c r="G1072" s="102"/>
      <c r="H1072" s="102"/>
      <c r="I1072" s="102"/>
      <c r="J1072" s="102"/>
      <c r="K1072" s="102"/>
      <c r="L1072" s="102"/>
      <c r="M1072" s="102"/>
      <c r="N1072" s="102"/>
      <c r="O1072" s="102"/>
      <c r="P1072" s="102"/>
      <c r="Q1072" s="102"/>
      <c r="R1072" s="102"/>
      <c r="S1072" s="102"/>
      <c r="T1072" s="102"/>
      <c r="U1072" s="102"/>
      <c r="V1072" s="102"/>
      <c r="W1072" s="102"/>
      <c r="X1072" s="102"/>
      <c r="Y1072" s="100"/>
      <c r="Z1072" s="100"/>
      <c r="AA1072" s="102"/>
      <c r="AB1072" s="102"/>
      <c r="AC1072" s="102"/>
      <c r="AD1072" s="131"/>
      <c r="AE1072" s="131"/>
    </row>
    <row r="1073" customFormat="false" ht="19.35" hidden="false" customHeight="true" outlineLevel="0" collapsed="false">
      <c r="B1073" s="132"/>
      <c r="C1073" s="97"/>
      <c r="D1073" s="119"/>
      <c r="E1073" s="97"/>
      <c r="F1073" s="102"/>
      <c r="G1073" s="102"/>
      <c r="H1073" s="102"/>
      <c r="I1073" s="102"/>
      <c r="J1073" s="102"/>
      <c r="K1073" s="102"/>
      <c r="L1073" s="102"/>
      <c r="M1073" s="102"/>
      <c r="N1073" s="117"/>
      <c r="O1073" s="102"/>
      <c r="P1073" s="102"/>
      <c r="Q1073" s="118"/>
      <c r="R1073" s="118"/>
      <c r="S1073" s="118"/>
      <c r="T1073" s="102"/>
      <c r="U1073" s="102"/>
      <c r="V1073" s="102"/>
      <c r="W1073" s="102"/>
      <c r="X1073" s="102"/>
      <c r="Y1073" s="102"/>
      <c r="Z1073" s="102"/>
      <c r="AA1073" s="102"/>
      <c r="AB1073" s="102"/>
      <c r="AC1073" s="102"/>
      <c r="AD1073" s="131"/>
      <c r="AE1073" s="131"/>
    </row>
    <row r="1074" customFormat="false" ht="9.75" hidden="false" customHeight="true" outlineLevel="0" collapsed="false">
      <c r="B1074" s="132"/>
      <c r="C1074" s="97"/>
      <c r="D1074" s="100"/>
      <c r="E1074" s="97"/>
      <c r="F1074" s="100"/>
      <c r="G1074" s="100"/>
      <c r="H1074" s="100"/>
      <c r="I1074" s="100"/>
      <c r="J1074" s="100"/>
      <c r="K1074" s="102"/>
      <c r="L1074" s="102"/>
      <c r="M1074" s="102"/>
      <c r="N1074" s="102"/>
      <c r="O1074" s="102"/>
      <c r="P1074" s="102"/>
      <c r="Q1074" s="102"/>
      <c r="R1074" s="102"/>
      <c r="S1074" s="102"/>
      <c r="T1074" s="102"/>
      <c r="U1074" s="102"/>
      <c r="V1074" s="102"/>
      <c r="W1074" s="102"/>
      <c r="X1074" s="102"/>
      <c r="Y1074" s="102"/>
      <c r="Z1074" s="102"/>
      <c r="AA1074" s="102"/>
      <c r="AB1074" s="102"/>
      <c r="AC1074" s="102"/>
      <c r="AD1074" s="131"/>
      <c r="AE1074" s="131"/>
    </row>
    <row r="1075" customFormat="false" ht="9.75" hidden="false" customHeight="true" outlineLevel="0" collapsed="false">
      <c r="B1075" s="132"/>
      <c r="C1075" s="97"/>
      <c r="D1075" s="100"/>
      <c r="E1075" s="97"/>
      <c r="F1075" s="102"/>
      <c r="G1075" s="102"/>
      <c r="H1075" s="100"/>
      <c r="I1075" s="102"/>
      <c r="J1075" s="102"/>
      <c r="K1075" s="102"/>
      <c r="L1075" s="102"/>
      <c r="M1075" s="102"/>
      <c r="N1075" s="102"/>
      <c r="O1075" s="102"/>
      <c r="P1075" s="102"/>
      <c r="Q1075" s="102"/>
      <c r="R1075" s="102"/>
      <c r="S1075" s="102"/>
      <c r="T1075" s="102"/>
      <c r="U1075" s="102"/>
      <c r="V1075" s="102"/>
      <c r="W1075" s="102"/>
      <c r="X1075" s="102"/>
      <c r="Y1075" s="102"/>
      <c r="Z1075" s="102"/>
      <c r="AA1075" s="102"/>
      <c r="AB1075" s="102"/>
      <c r="AC1075" s="102"/>
      <c r="AD1075" s="131"/>
      <c r="AE1075" s="131"/>
    </row>
    <row r="1076" customFormat="false" ht="9.75" hidden="false" customHeight="true" outlineLevel="0" collapsed="false">
      <c r="B1076" s="132"/>
      <c r="C1076" s="97"/>
      <c r="D1076" s="100"/>
      <c r="E1076" s="97"/>
      <c r="F1076" s="102"/>
      <c r="G1076" s="102"/>
      <c r="H1076" s="100"/>
      <c r="I1076" s="102"/>
      <c r="J1076" s="102"/>
      <c r="K1076" s="102"/>
      <c r="L1076" s="102"/>
      <c r="M1076" s="102"/>
      <c r="N1076" s="102"/>
      <c r="O1076" s="102"/>
      <c r="P1076" s="102"/>
      <c r="Q1076" s="102"/>
      <c r="R1076" s="102"/>
      <c r="S1076" s="102"/>
      <c r="T1076" s="102"/>
      <c r="U1076" s="102"/>
      <c r="V1076" s="102"/>
      <c r="W1076" s="102"/>
      <c r="X1076" s="102"/>
      <c r="Y1076" s="102"/>
      <c r="Z1076" s="102"/>
      <c r="AA1076" s="102"/>
      <c r="AB1076" s="102"/>
      <c r="AC1076" s="102"/>
      <c r="AD1076" s="131"/>
      <c r="AE1076" s="131"/>
    </row>
    <row r="1077" customFormat="false" ht="9.75" hidden="false" customHeight="true" outlineLevel="0" collapsed="false">
      <c r="B1077" s="132"/>
      <c r="C1077" s="97"/>
      <c r="D1077" s="100"/>
      <c r="E1077" s="97"/>
      <c r="F1077" s="102"/>
      <c r="G1077" s="102"/>
      <c r="H1077" s="100"/>
      <c r="I1077" s="102"/>
      <c r="J1077" s="102"/>
      <c r="K1077" s="102"/>
      <c r="L1077" s="102"/>
      <c r="M1077" s="102"/>
      <c r="N1077" s="102"/>
      <c r="O1077" s="102"/>
      <c r="P1077" s="102"/>
      <c r="Q1077" s="102"/>
      <c r="R1077" s="102"/>
      <c r="S1077" s="102"/>
      <c r="T1077" s="102"/>
      <c r="U1077" s="102"/>
      <c r="V1077" s="102"/>
      <c r="W1077" s="102"/>
      <c r="X1077" s="102"/>
      <c r="Y1077" s="102"/>
      <c r="Z1077" s="102"/>
      <c r="AA1077" s="102"/>
      <c r="AB1077" s="102"/>
      <c r="AC1077" s="102"/>
      <c r="AD1077" s="131"/>
      <c r="AE1077" s="131"/>
    </row>
    <row r="1078" customFormat="false" ht="19.35" hidden="false" customHeight="true" outlineLevel="0" collapsed="false">
      <c r="B1078" s="132"/>
      <c r="C1078" s="97"/>
      <c r="D1078" s="117"/>
      <c r="E1078" s="97"/>
      <c r="F1078" s="117"/>
      <c r="G1078" s="102"/>
      <c r="H1078" s="102"/>
      <c r="I1078" s="102"/>
      <c r="J1078" s="102"/>
      <c r="K1078" s="102"/>
      <c r="L1078" s="102"/>
      <c r="M1078" s="102"/>
      <c r="N1078" s="102"/>
      <c r="O1078" s="102"/>
      <c r="P1078" s="102"/>
      <c r="Q1078" s="102"/>
      <c r="R1078" s="102"/>
      <c r="S1078" s="102"/>
      <c r="T1078" s="102"/>
      <c r="U1078" s="102"/>
      <c r="V1078" s="102"/>
      <c r="W1078" s="102"/>
      <c r="X1078" s="102"/>
      <c r="Y1078" s="102"/>
      <c r="Z1078" s="102"/>
      <c r="AA1078" s="102"/>
      <c r="AB1078" s="102"/>
      <c r="AC1078" s="102"/>
      <c r="AD1078" s="131"/>
      <c r="AE1078" s="131"/>
    </row>
    <row r="1079" customFormat="false" ht="9.75" hidden="false" customHeight="true" outlineLevel="0" collapsed="false">
      <c r="B1079" s="132"/>
      <c r="C1079" s="97"/>
      <c r="D1079" s="100"/>
      <c r="E1079" s="97"/>
      <c r="F1079" s="102"/>
      <c r="G1079" s="102"/>
      <c r="H1079" s="100"/>
      <c r="I1079" s="102"/>
      <c r="J1079" s="102"/>
      <c r="K1079" s="102"/>
      <c r="L1079" s="102"/>
      <c r="M1079" s="102"/>
      <c r="N1079" s="102"/>
      <c r="O1079" s="102"/>
      <c r="P1079" s="102"/>
      <c r="Q1079" s="102"/>
      <c r="R1079" s="102"/>
      <c r="S1079" s="102"/>
      <c r="T1079" s="102"/>
      <c r="U1079" s="102"/>
      <c r="V1079" s="102"/>
      <c r="W1079" s="102"/>
      <c r="X1079" s="102"/>
      <c r="Y1079" s="102"/>
      <c r="Z1079" s="102"/>
      <c r="AA1079" s="102"/>
      <c r="AB1079" s="102"/>
      <c r="AC1079" s="102"/>
      <c r="AD1079" s="131"/>
      <c r="AE1079" s="131"/>
    </row>
    <row r="1080" customFormat="false" ht="19.35" hidden="false" customHeight="true" outlineLevel="0" collapsed="false">
      <c r="B1080" s="132"/>
      <c r="C1080" s="97"/>
      <c r="D1080" s="119"/>
      <c r="E1080" s="97"/>
      <c r="F1080" s="102"/>
      <c r="G1080" s="102"/>
      <c r="H1080" s="102"/>
      <c r="I1080" s="102"/>
      <c r="J1080" s="102"/>
      <c r="K1080" s="102"/>
      <c r="L1080" s="102"/>
      <c r="M1080" s="102"/>
      <c r="N1080" s="102"/>
      <c r="O1080" s="102"/>
      <c r="P1080" s="118"/>
      <c r="Q1080" s="118"/>
      <c r="R1080" s="118"/>
      <c r="S1080" s="118"/>
      <c r="T1080" s="118"/>
      <c r="U1080" s="118"/>
      <c r="V1080" s="118"/>
      <c r="W1080" s="118"/>
      <c r="X1080" s="117"/>
      <c r="Y1080" s="117"/>
      <c r="Z1080" s="117"/>
      <c r="AA1080" s="117"/>
      <c r="AB1080" s="118"/>
      <c r="AC1080" s="100"/>
      <c r="AD1080" s="131"/>
      <c r="AE1080" s="131"/>
    </row>
    <row r="1081" customFormat="false" ht="19.35" hidden="false" customHeight="true" outlineLevel="0" collapsed="false">
      <c r="B1081" s="132"/>
      <c r="C1081" s="97"/>
      <c r="D1081" s="100"/>
      <c r="E1081" s="97"/>
      <c r="F1081" s="102"/>
      <c r="G1081" s="102"/>
      <c r="H1081" s="100"/>
      <c r="I1081" s="102"/>
      <c r="J1081" s="102"/>
      <c r="K1081" s="102"/>
      <c r="L1081" s="102"/>
      <c r="M1081" s="102"/>
      <c r="N1081" s="102"/>
      <c r="O1081" s="102"/>
      <c r="P1081" s="102"/>
      <c r="Q1081" s="102"/>
      <c r="R1081" s="102"/>
      <c r="S1081" s="102"/>
      <c r="T1081" s="102"/>
      <c r="U1081" s="102"/>
      <c r="V1081" s="102"/>
      <c r="W1081" s="102"/>
      <c r="X1081" s="102"/>
      <c r="Y1081" s="102"/>
      <c r="Z1081" s="102"/>
      <c r="AA1081" s="102"/>
      <c r="AB1081" s="102"/>
      <c r="AC1081" s="102"/>
      <c r="AD1081" s="131"/>
      <c r="AE1081" s="131"/>
    </row>
    <row r="1082" customFormat="false" ht="9.75" hidden="false" customHeight="true" outlineLevel="0" collapsed="false">
      <c r="B1082" s="132"/>
      <c r="C1082" s="97"/>
      <c r="D1082" s="119"/>
      <c r="E1082" s="97"/>
      <c r="F1082" s="117"/>
      <c r="G1082" s="100"/>
      <c r="H1082" s="102"/>
      <c r="I1082" s="117"/>
      <c r="J1082" s="117"/>
      <c r="K1082" s="117"/>
      <c r="L1082" s="117"/>
      <c r="M1082" s="118"/>
      <c r="N1082" s="118"/>
      <c r="O1082" s="118"/>
      <c r="P1082" s="118"/>
      <c r="Q1082" s="118"/>
      <c r="R1082" s="118"/>
      <c r="S1082" s="118"/>
      <c r="T1082" s="118"/>
      <c r="U1082" s="118"/>
      <c r="V1082" s="118"/>
      <c r="W1082" s="118"/>
      <c r="X1082" s="118"/>
      <c r="Y1082" s="118"/>
      <c r="Z1082" s="118"/>
      <c r="AA1082" s="118"/>
      <c r="AB1082" s="102"/>
      <c r="AC1082" s="118"/>
      <c r="AD1082" s="131"/>
      <c r="AE1082" s="131"/>
    </row>
    <row r="1083" customFormat="false" ht="9.75" hidden="false" customHeight="true" outlineLevel="0" collapsed="false">
      <c r="B1083" s="132"/>
      <c r="C1083" s="97"/>
      <c r="D1083" s="118"/>
      <c r="E1083" s="97"/>
      <c r="F1083" s="117"/>
      <c r="G1083" s="118"/>
      <c r="H1083" s="102"/>
      <c r="I1083" s="102"/>
      <c r="J1083" s="102"/>
      <c r="K1083" s="102"/>
      <c r="L1083" s="102"/>
      <c r="M1083" s="102"/>
      <c r="N1083" s="102"/>
      <c r="O1083" s="102"/>
      <c r="P1083" s="102"/>
      <c r="Q1083" s="102"/>
      <c r="R1083" s="102"/>
      <c r="S1083" s="102"/>
      <c r="T1083" s="102"/>
      <c r="U1083" s="102"/>
      <c r="V1083" s="102"/>
      <c r="W1083" s="102"/>
      <c r="X1083" s="102"/>
      <c r="Y1083" s="102"/>
      <c r="Z1083" s="102"/>
      <c r="AA1083" s="102"/>
      <c r="AB1083" s="102"/>
      <c r="AC1083" s="102"/>
      <c r="AD1083" s="131"/>
      <c r="AE1083" s="131"/>
    </row>
    <row r="1084" customFormat="false" ht="9.75" hidden="false" customHeight="true" outlineLevel="0" collapsed="false">
      <c r="B1084" s="132"/>
      <c r="C1084" s="97"/>
      <c r="D1084" s="118"/>
      <c r="E1084" s="97"/>
      <c r="F1084" s="102"/>
      <c r="G1084" s="102"/>
      <c r="H1084" s="118"/>
      <c r="I1084" s="102"/>
      <c r="J1084" s="102"/>
      <c r="K1084" s="102"/>
      <c r="L1084" s="102"/>
      <c r="M1084" s="102"/>
      <c r="N1084" s="102"/>
      <c r="O1084" s="102"/>
      <c r="P1084" s="102"/>
      <c r="Q1084" s="102"/>
      <c r="R1084" s="102"/>
      <c r="S1084" s="102"/>
      <c r="T1084" s="102"/>
      <c r="U1084" s="102"/>
      <c r="V1084" s="102"/>
      <c r="W1084" s="102"/>
      <c r="X1084" s="102"/>
      <c r="Y1084" s="102"/>
      <c r="Z1084" s="102"/>
      <c r="AA1084" s="102"/>
      <c r="AB1084" s="102"/>
      <c r="AC1084" s="102"/>
      <c r="AD1084" s="131"/>
      <c r="AE1084" s="131"/>
    </row>
    <row r="1085" customFormat="false" ht="19.35" hidden="false" customHeight="true" outlineLevel="0" collapsed="false">
      <c r="B1085" s="132"/>
      <c r="C1085" s="97"/>
      <c r="D1085" s="117"/>
      <c r="E1085" s="97"/>
      <c r="F1085" s="102"/>
      <c r="G1085" s="117"/>
      <c r="H1085" s="102"/>
      <c r="I1085" s="102"/>
      <c r="J1085" s="102"/>
      <c r="K1085" s="102"/>
      <c r="L1085" s="102"/>
      <c r="M1085" s="102"/>
      <c r="N1085" s="102"/>
      <c r="O1085" s="102"/>
      <c r="P1085" s="102"/>
      <c r="Q1085" s="102"/>
      <c r="R1085" s="102"/>
      <c r="S1085" s="102"/>
      <c r="T1085" s="102"/>
      <c r="U1085" s="102"/>
      <c r="V1085" s="102"/>
      <c r="W1085" s="102"/>
      <c r="X1085" s="102"/>
      <c r="Y1085" s="102"/>
      <c r="Z1085" s="102"/>
      <c r="AA1085" s="102"/>
      <c r="AB1085" s="102"/>
      <c r="AC1085" s="102"/>
      <c r="AD1085" s="131"/>
      <c r="AE1085" s="131"/>
    </row>
    <row r="1086" customFormat="false" ht="9.75" hidden="false" customHeight="true" outlineLevel="0" collapsed="false">
      <c r="B1086" s="132"/>
      <c r="C1086" s="97"/>
      <c r="D1086" s="118"/>
      <c r="E1086" s="97"/>
      <c r="F1086" s="102"/>
      <c r="G1086" s="102"/>
      <c r="H1086" s="102"/>
      <c r="I1086" s="102"/>
      <c r="J1086" s="102"/>
      <c r="K1086" s="102"/>
      <c r="L1086" s="118"/>
      <c r="M1086" s="102"/>
      <c r="N1086" s="102"/>
      <c r="O1086" s="102"/>
      <c r="P1086" s="102"/>
      <c r="Q1086" s="102"/>
      <c r="R1086" s="102"/>
      <c r="S1086" s="102"/>
      <c r="T1086" s="102"/>
      <c r="U1086" s="102"/>
      <c r="V1086" s="102"/>
      <c r="W1086" s="102"/>
      <c r="X1086" s="102"/>
      <c r="Y1086" s="102"/>
      <c r="Z1086" s="102"/>
      <c r="AA1086" s="102"/>
      <c r="AB1086" s="102"/>
      <c r="AC1086" s="102"/>
      <c r="AD1086" s="131"/>
      <c r="AE1086" s="131"/>
    </row>
    <row r="1087" customFormat="false" ht="9.75" hidden="false" customHeight="true" outlineLevel="0" collapsed="false">
      <c r="B1087" s="132"/>
      <c r="C1087" s="97"/>
      <c r="D1087" s="119"/>
      <c r="E1087" s="97"/>
      <c r="F1087" s="118"/>
      <c r="G1087" s="118"/>
      <c r="H1087" s="118"/>
      <c r="I1087" s="117"/>
      <c r="J1087" s="118"/>
      <c r="K1087" s="118"/>
      <c r="L1087" s="118"/>
      <c r="M1087" s="118"/>
      <c r="N1087" s="118"/>
      <c r="O1087" s="118"/>
      <c r="P1087" s="118"/>
      <c r="Q1087" s="117"/>
      <c r="R1087" s="102"/>
      <c r="S1087" s="102"/>
      <c r="T1087" s="102"/>
      <c r="U1087" s="102"/>
      <c r="V1087" s="102"/>
      <c r="W1087" s="102"/>
      <c r="X1087" s="102"/>
      <c r="Y1087" s="102"/>
      <c r="Z1087" s="102"/>
      <c r="AA1087" s="102"/>
      <c r="AB1087" s="102"/>
      <c r="AC1087" s="102"/>
      <c r="AD1087" s="131"/>
      <c r="AE1087" s="131"/>
    </row>
    <row r="1088" customFormat="false" ht="9.75" hidden="false" customHeight="true" outlineLevel="0" collapsed="false">
      <c r="B1088" s="132"/>
      <c r="C1088" s="97"/>
      <c r="D1088" s="100"/>
      <c r="E1088" s="97"/>
      <c r="F1088" s="102"/>
      <c r="G1088" s="102"/>
      <c r="H1088" s="102"/>
      <c r="I1088" s="102"/>
      <c r="J1088" s="102"/>
      <c r="K1088" s="102"/>
      <c r="L1088" s="102"/>
      <c r="M1088" s="102"/>
      <c r="N1088" s="100"/>
      <c r="O1088" s="100"/>
      <c r="P1088" s="100"/>
      <c r="Q1088" s="100"/>
      <c r="R1088" s="100"/>
      <c r="S1088" s="100"/>
      <c r="T1088" s="100"/>
      <c r="U1088" s="100"/>
      <c r="V1088" s="102"/>
      <c r="W1088" s="102"/>
      <c r="X1088" s="102"/>
      <c r="Y1088" s="102"/>
      <c r="Z1088" s="102"/>
      <c r="AA1088" s="102"/>
      <c r="AB1088" s="102"/>
      <c r="AC1088" s="102"/>
      <c r="AD1088" s="131"/>
      <c r="AE1088" s="131"/>
    </row>
    <row r="1089" customFormat="false" ht="9.75" hidden="false" customHeight="true" outlineLevel="0" collapsed="false">
      <c r="B1089" s="132"/>
      <c r="C1089" s="97"/>
      <c r="D1089" s="117"/>
      <c r="E1089" s="97"/>
      <c r="F1089" s="102"/>
      <c r="G1089" s="102"/>
      <c r="H1089" s="102"/>
      <c r="I1089" s="102"/>
      <c r="J1089" s="102"/>
      <c r="K1089" s="102"/>
      <c r="L1089" s="102"/>
      <c r="M1089" s="102"/>
      <c r="N1089" s="102"/>
      <c r="O1089" s="102"/>
      <c r="P1089" s="102"/>
      <c r="Q1089" s="102"/>
      <c r="R1089" s="102"/>
      <c r="S1089" s="102"/>
      <c r="T1089" s="102"/>
      <c r="U1089" s="102"/>
      <c r="V1089" s="102"/>
      <c r="W1089" s="102"/>
      <c r="X1089" s="102"/>
      <c r="Y1089" s="102"/>
      <c r="Z1089" s="102"/>
      <c r="AA1089" s="102"/>
      <c r="AB1089" s="117"/>
      <c r="AC1089" s="117"/>
      <c r="AD1089" s="131"/>
      <c r="AE1089" s="131"/>
    </row>
    <row r="1090" customFormat="false" ht="9.75" hidden="false" customHeight="true" outlineLevel="0" collapsed="false">
      <c r="B1090" s="132"/>
      <c r="C1090" s="97"/>
      <c r="D1090" s="117"/>
      <c r="E1090" s="97"/>
      <c r="F1090" s="102"/>
      <c r="G1090" s="102"/>
      <c r="H1090" s="102"/>
      <c r="I1090" s="102"/>
      <c r="J1090" s="102"/>
      <c r="K1090" s="102"/>
      <c r="L1090" s="102"/>
      <c r="M1090" s="102"/>
      <c r="N1090" s="102"/>
      <c r="O1090" s="102"/>
      <c r="P1090" s="102"/>
      <c r="Q1090" s="102"/>
      <c r="R1090" s="102"/>
      <c r="S1090" s="102"/>
      <c r="T1090" s="102"/>
      <c r="U1090" s="102"/>
      <c r="V1090" s="102"/>
      <c r="W1090" s="102"/>
      <c r="X1090" s="102"/>
      <c r="Y1090" s="102"/>
      <c r="Z1090" s="102"/>
      <c r="AA1090" s="102"/>
      <c r="AB1090" s="117"/>
      <c r="AC1090" s="117"/>
      <c r="AD1090" s="131"/>
      <c r="AE1090" s="131"/>
    </row>
    <row r="1091" customFormat="false" ht="9.75" hidden="false" customHeight="true" outlineLevel="0" collapsed="false">
      <c r="B1091" s="132"/>
      <c r="C1091" s="97"/>
      <c r="D1091" s="100"/>
      <c r="E1091" s="97"/>
      <c r="F1091" s="102"/>
      <c r="G1091" s="102"/>
      <c r="H1091" s="102"/>
      <c r="I1091" s="102"/>
      <c r="J1091" s="102"/>
      <c r="K1091" s="102"/>
      <c r="L1091" s="102"/>
      <c r="M1091" s="102"/>
      <c r="N1091" s="102"/>
      <c r="O1091" s="102"/>
      <c r="P1091" s="102"/>
      <c r="Q1091" s="102"/>
      <c r="R1091" s="102"/>
      <c r="S1091" s="102"/>
      <c r="T1091" s="102"/>
      <c r="U1091" s="102"/>
      <c r="V1091" s="102"/>
      <c r="W1091" s="102"/>
      <c r="X1091" s="102"/>
      <c r="Y1091" s="102"/>
      <c r="Z1091" s="102"/>
      <c r="AA1091" s="102"/>
      <c r="AB1091" s="100"/>
      <c r="AC1091" s="100"/>
      <c r="AD1091" s="131"/>
      <c r="AE1091" s="131"/>
    </row>
    <row r="1092" customFormat="false" ht="9.75" hidden="false" customHeight="true" outlineLevel="0" collapsed="false">
      <c r="B1092" s="132"/>
      <c r="C1092" s="97"/>
      <c r="D1092" s="118"/>
      <c r="E1092" s="97"/>
      <c r="F1092" s="102"/>
      <c r="G1092" s="102"/>
      <c r="H1092" s="102"/>
      <c r="I1092" s="102"/>
      <c r="J1092" s="102"/>
      <c r="K1092" s="102"/>
      <c r="L1092" s="102"/>
      <c r="M1092" s="102"/>
      <c r="N1092" s="102"/>
      <c r="O1092" s="102"/>
      <c r="P1092" s="102"/>
      <c r="Q1092" s="102"/>
      <c r="R1092" s="102"/>
      <c r="S1092" s="102"/>
      <c r="T1092" s="102"/>
      <c r="U1092" s="102"/>
      <c r="V1092" s="102"/>
      <c r="W1092" s="102"/>
      <c r="X1092" s="102"/>
      <c r="Y1092" s="102"/>
      <c r="Z1092" s="102"/>
      <c r="AA1092" s="102"/>
      <c r="AB1092" s="117"/>
      <c r="AC1092" s="117"/>
      <c r="AD1092" s="131"/>
      <c r="AE1092" s="131"/>
    </row>
    <row r="1093" customFormat="false" ht="9.75" hidden="false" customHeight="true" outlineLevel="0" collapsed="false">
      <c r="B1093" s="132"/>
      <c r="C1093" s="97"/>
      <c r="D1093" s="117"/>
      <c r="E1093" s="97"/>
      <c r="F1093" s="102"/>
      <c r="G1093" s="102"/>
      <c r="H1093" s="102"/>
      <c r="I1093" s="102"/>
      <c r="J1093" s="102"/>
      <c r="K1093" s="102"/>
      <c r="L1093" s="102"/>
      <c r="M1093" s="102"/>
      <c r="N1093" s="102"/>
      <c r="O1093" s="102"/>
      <c r="P1093" s="102"/>
      <c r="Q1093" s="102"/>
      <c r="R1093" s="102"/>
      <c r="S1093" s="102"/>
      <c r="T1093" s="102"/>
      <c r="U1093" s="102"/>
      <c r="V1093" s="102"/>
      <c r="W1093" s="102"/>
      <c r="X1093" s="102"/>
      <c r="Y1093" s="102"/>
      <c r="Z1093" s="102"/>
      <c r="AA1093" s="102"/>
      <c r="AB1093" s="117"/>
      <c r="AC1093" s="117"/>
      <c r="AD1093" s="131"/>
      <c r="AE1093" s="131"/>
    </row>
    <row r="1094" customFormat="false" ht="9.75" hidden="false" customHeight="true" outlineLevel="0" collapsed="false">
      <c r="B1094" s="132"/>
      <c r="C1094" s="97"/>
      <c r="D1094" s="100"/>
      <c r="E1094" s="97"/>
      <c r="F1094" s="102"/>
      <c r="G1094" s="102"/>
      <c r="H1094" s="102"/>
      <c r="I1094" s="102"/>
      <c r="J1094" s="102"/>
      <c r="K1094" s="102"/>
      <c r="L1094" s="102"/>
      <c r="M1094" s="102"/>
      <c r="N1094" s="102"/>
      <c r="O1094" s="102"/>
      <c r="P1094" s="102"/>
      <c r="Q1094" s="102"/>
      <c r="R1094" s="102"/>
      <c r="S1094" s="102"/>
      <c r="T1094" s="102"/>
      <c r="U1094" s="102"/>
      <c r="V1094" s="102"/>
      <c r="W1094" s="102"/>
      <c r="X1094" s="102"/>
      <c r="Y1094" s="102"/>
      <c r="Z1094" s="102"/>
      <c r="AA1094" s="102"/>
      <c r="AB1094" s="100"/>
      <c r="AC1094" s="100"/>
      <c r="AD1094" s="131"/>
      <c r="AE1094" s="131"/>
    </row>
    <row r="1095" customFormat="false" ht="9.75" hidden="false" customHeight="true" outlineLevel="0" collapsed="false">
      <c r="B1095" s="132"/>
      <c r="C1095" s="97"/>
      <c r="D1095" s="117"/>
      <c r="E1095" s="97"/>
      <c r="F1095" s="102"/>
      <c r="G1095" s="102"/>
      <c r="H1095" s="102"/>
      <c r="I1095" s="102"/>
      <c r="J1095" s="102"/>
      <c r="K1095" s="102"/>
      <c r="L1095" s="102"/>
      <c r="M1095" s="102"/>
      <c r="N1095" s="102"/>
      <c r="O1095" s="102"/>
      <c r="P1095" s="102"/>
      <c r="Q1095" s="102"/>
      <c r="R1095" s="102"/>
      <c r="S1095" s="102"/>
      <c r="T1095" s="102"/>
      <c r="U1095" s="100"/>
      <c r="V1095" s="100"/>
      <c r="W1095" s="100"/>
      <c r="X1095" s="117"/>
      <c r="Y1095" s="117"/>
      <c r="Z1095" s="100"/>
      <c r="AA1095" s="100"/>
      <c r="AB1095" s="100"/>
      <c r="AC1095" s="102"/>
      <c r="AD1095" s="131"/>
      <c r="AE1095" s="131"/>
    </row>
    <row r="1096" customFormat="false" ht="9.75" hidden="false" customHeight="true" outlineLevel="0" collapsed="false">
      <c r="B1096" s="132"/>
      <c r="C1096" s="97"/>
      <c r="D1096" s="118"/>
      <c r="E1096" s="97"/>
      <c r="F1096" s="102"/>
      <c r="G1096" s="102"/>
      <c r="H1096" s="102"/>
      <c r="I1096" s="102"/>
      <c r="J1096" s="102"/>
      <c r="K1096" s="102"/>
      <c r="L1096" s="102"/>
      <c r="M1096" s="102"/>
      <c r="N1096" s="102"/>
      <c r="O1096" s="102"/>
      <c r="P1096" s="102"/>
      <c r="Q1096" s="102"/>
      <c r="R1096" s="102"/>
      <c r="S1096" s="102"/>
      <c r="T1096" s="102"/>
      <c r="U1096" s="102"/>
      <c r="V1096" s="102"/>
      <c r="W1096" s="117"/>
      <c r="X1096" s="117"/>
      <c r="Y1096" s="117"/>
      <c r="Z1096" s="102"/>
      <c r="AA1096" s="102"/>
      <c r="AB1096" s="102"/>
      <c r="AC1096" s="102"/>
      <c r="AD1096" s="131"/>
      <c r="AE1096" s="131"/>
    </row>
    <row r="1097" customFormat="false" ht="9.75" hidden="false" customHeight="true" outlineLevel="0" collapsed="false">
      <c r="B1097" s="132"/>
      <c r="C1097" s="97"/>
      <c r="D1097" s="119"/>
      <c r="E1097" s="97"/>
      <c r="F1097" s="102"/>
      <c r="G1097" s="102"/>
      <c r="H1097" s="102"/>
      <c r="I1097" s="102"/>
      <c r="J1097" s="102"/>
      <c r="K1097" s="102"/>
      <c r="L1097" s="102"/>
      <c r="M1097" s="102"/>
      <c r="N1097" s="102"/>
      <c r="O1097" s="102"/>
      <c r="P1097" s="102"/>
      <c r="Q1097" s="102"/>
      <c r="R1097" s="102"/>
      <c r="S1097" s="102"/>
      <c r="T1097" s="119"/>
      <c r="U1097" s="119"/>
      <c r="V1097" s="119"/>
      <c r="W1097" s="119"/>
      <c r="X1097" s="118"/>
      <c r="Y1097" s="118"/>
      <c r="Z1097" s="119"/>
      <c r="AA1097" s="118"/>
      <c r="AB1097" s="102"/>
      <c r="AC1097" s="102"/>
      <c r="AD1097" s="131"/>
      <c r="AE1097" s="131"/>
    </row>
    <row r="1098" customFormat="false" ht="9.75" hidden="false" customHeight="true" outlineLevel="0" collapsed="false">
      <c r="B1098" s="132"/>
      <c r="C1098" s="97"/>
      <c r="D1098" s="118"/>
      <c r="E1098" s="97"/>
      <c r="F1098" s="102"/>
      <c r="G1098" s="102"/>
      <c r="H1098" s="102"/>
      <c r="I1098" s="102"/>
      <c r="J1098" s="102"/>
      <c r="K1098" s="102"/>
      <c r="L1098" s="102"/>
      <c r="M1098" s="102"/>
      <c r="N1098" s="102"/>
      <c r="O1098" s="102"/>
      <c r="P1098" s="102"/>
      <c r="Q1098" s="102"/>
      <c r="R1098" s="102"/>
      <c r="S1098" s="102"/>
      <c r="T1098" s="102"/>
      <c r="U1098" s="102"/>
      <c r="V1098" s="102"/>
      <c r="W1098" s="102"/>
      <c r="X1098" s="102"/>
      <c r="Y1098" s="118"/>
      <c r="Z1098" s="118"/>
      <c r="AA1098" s="118"/>
      <c r="AB1098" s="117"/>
      <c r="AC1098" s="102"/>
      <c r="AD1098" s="131"/>
      <c r="AE1098" s="131"/>
    </row>
    <row r="1099" customFormat="false" ht="9.75" hidden="false" customHeight="true" outlineLevel="0" collapsed="false">
      <c r="B1099" s="132"/>
      <c r="C1099" s="97"/>
      <c r="D1099" s="118"/>
      <c r="E1099" s="97"/>
      <c r="F1099" s="102"/>
      <c r="G1099" s="102"/>
      <c r="H1099" s="102"/>
      <c r="I1099" s="102"/>
      <c r="J1099" s="102"/>
      <c r="K1099" s="102"/>
      <c r="L1099" s="102"/>
      <c r="M1099" s="102"/>
      <c r="N1099" s="102"/>
      <c r="O1099" s="102"/>
      <c r="P1099" s="102"/>
      <c r="Q1099" s="102"/>
      <c r="R1099" s="102"/>
      <c r="S1099" s="102"/>
      <c r="T1099" s="100"/>
      <c r="U1099" s="102"/>
      <c r="V1099" s="102"/>
      <c r="W1099" s="100"/>
      <c r="X1099" s="100"/>
      <c r="Y1099" s="117"/>
      <c r="Z1099" s="118"/>
      <c r="AA1099" s="102"/>
      <c r="AB1099" s="102"/>
      <c r="AC1099" s="102"/>
      <c r="AD1099" s="131"/>
      <c r="AE1099" s="131"/>
    </row>
    <row r="1100" customFormat="false" ht="19.35" hidden="false" customHeight="true" outlineLevel="0" collapsed="false">
      <c r="B1100" s="132"/>
      <c r="C1100" s="97"/>
      <c r="D1100" s="117"/>
      <c r="E1100" s="97"/>
      <c r="F1100" s="102"/>
      <c r="G1100" s="102"/>
      <c r="H1100" s="102"/>
      <c r="I1100" s="102"/>
      <c r="J1100" s="102"/>
      <c r="K1100" s="102"/>
      <c r="L1100" s="102"/>
      <c r="M1100" s="102"/>
      <c r="N1100" s="102"/>
      <c r="O1100" s="102"/>
      <c r="P1100" s="102"/>
      <c r="Q1100" s="102"/>
      <c r="R1100" s="102"/>
      <c r="S1100" s="102"/>
      <c r="T1100" s="102"/>
      <c r="U1100" s="102"/>
      <c r="V1100" s="102"/>
      <c r="W1100" s="102"/>
      <c r="X1100" s="102"/>
      <c r="Y1100" s="102"/>
      <c r="Z1100" s="102"/>
      <c r="AA1100" s="102"/>
      <c r="AB1100" s="102"/>
      <c r="AC1100" s="117"/>
      <c r="AD1100" s="131"/>
      <c r="AE1100" s="131"/>
    </row>
    <row r="1101" customFormat="false" ht="19.35" hidden="false" customHeight="true" outlineLevel="0" collapsed="false">
      <c r="B1101" s="132"/>
      <c r="C1101" s="97"/>
      <c r="D1101" s="118"/>
      <c r="E1101" s="97"/>
      <c r="F1101" s="102"/>
      <c r="G1101" s="102"/>
      <c r="H1101" s="102"/>
      <c r="I1101" s="102"/>
      <c r="J1101" s="102"/>
      <c r="K1101" s="102"/>
      <c r="L1101" s="102"/>
      <c r="M1101" s="102"/>
      <c r="N1101" s="102"/>
      <c r="O1101" s="102"/>
      <c r="P1101" s="102"/>
      <c r="Q1101" s="102"/>
      <c r="R1101" s="102"/>
      <c r="S1101" s="102"/>
      <c r="T1101" s="118"/>
      <c r="U1101" s="118"/>
      <c r="V1101" s="118"/>
      <c r="W1101" s="118"/>
      <c r="X1101" s="117"/>
      <c r="Y1101" s="102"/>
      <c r="Z1101" s="102"/>
      <c r="AA1101" s="102"/>
      <c r="AB1101" s="102"/>
      <c r="AC1101" s="102"/>
      <c r="AD1101" s="131"/>
      <c r="AE1101" s="131"/>
    </row>
    <row r="1102" customFormat="false" ht="19.35" hidden="false" customHeight="true" outlineLevel="0" collapsed="false">
      <c r="B1102" s="132"/>
      <c r="C1102" s="97"/>
      <c r="D1102" s="118"/>
      <c r="E1102" s="97"/>
      <c r="F1102" s="102"/>
      <c r="G1102" s="102"/>
      <c r="H1102" s="102"/>
      <c r="I1102" s="102"/>
      <c r="J1102" s="102"/>
      <c r="K1102" s="102"/>
      <c r="L1102" s="102"/>
      <c r="M1102" s="102"/>
      <c r="N1102" s="102"/>
      <c r="O1102" s="102"/>
      <c r="P1102" s="102"/>
      <c r="Q1102" s="102"/>
      <c r="R1102" s="102"/>
      <c r="S1102" s="102"/>
      <c r="T1102" s="100"/>
      <c r="U1102" s="117"/>
      <c r="V1102" s="117"/>
      <c r="W1102" s="117"/>
      <c r="X1102" s="100"/>
      <c r="Y1102" s="100"/>
      <c r="Z1102" s="117"/>
      <c r="AA1102" s="117"/>
      <c r="AB1102" s="102"/>
      <c r="AC1102" s="102"/>
      <c r="AD1102" s="131"/>
      <c r="AE1102" s="131"/>
    </row>
    <row r="1103" customFormat="false" ht="19.35" hidden="false" customHeight="true" outlineLevel="0" collapsed="false">
      <c r="B1103" s="132"/>
      <c r="C1103" s="97"/>
      <c r="D1103" s="118"/>
      <c r="E1103" s="97"/>
      <c r="F1103" s="102"/>
      <c r="G1103" s="102"/>
      <c r="H1103" s="102"/>
      <c r="I1103" s="102"/>
      <c r="J1103" s="102"/>
      <c r="K1103" s="102"/>
      <c r="L1103" s="102"/>
      <c r="M1103" s="102"/>
      <c r="N1103" s="102"/>
      <c r="O1103" s="102"/>
      <c r="P1103" s="102"/>
      <c r="Q1103" s="102"/>
      <c r="R1103" s="102"/>
      <c r="S1103" s="102"/>
      <c r="T1103" s="117"/>
      <c r="U1103" s="117"/>
      <c r="V1103" s="118"/>
      <c r="W1103" s="118"/>
      <c r="X1103" s="118"/>
      <c r="Y1103" s="118"/>
      <c r="Z1103" s="118"/>
      <c r="AA1103" s="117"/>
      <c r="AB1103" s="102"/>
      <c r="AC1103" s="100"/>
      <c r="AD1103" s="131"/>
      <c r="AE1103" s="131"/>
    </row>
    <row r="1104" customFormat="false" ht="19.35" hidden="false" customHeight="true" outlineLevel="0" collapsed="false">
      <c r="B1104" s="132"/>
      <c r="C1104" s="97"/>
      <c r="D1104" s="100"/>
      <c r="E1104" s="97"/>
      <c r="F1104" s="102"/>
      <c r="G1104" s="102"/>
      <c r="H1104" s="102"/>
      <c r="I1104" s="102"/>
      <c r="J1104" s="102"/>
      <c r="K1104" s="102"/>
      <c r="L1104" s="102"/>
      <c r="M1104" s="102"/>
      <c r="N1104" s="102"/>
      <c r="O1104" s="102"/>
      <c r="P1104" s="102"/>
      <c r="Q1104" s="102"/>
      <c r="R1104" s="102"/>
      <c r="S1104" s="102"/>
      <c r="T1104" s="102"/>
      <c r="U1104" s="102"/>
      <c r="V1104" s="102"/>
      <c r="W1104" s="102"/>
      <c r="X1104" s="102"/>
      <c r="Y1104" s="102"/>
      <c r="Z1104" s="102"/>
      <c r="AA1104" s="100"/>
      <c r="AB1104" s="100"/>
      <c r="AC1104" s="102"/>
      <c r="AD1104" s="131"/>
      <c r="AE1104" s="131"/>
    </row>
    <row r="1105" customFormat="false" ht="9.75" hidden="false" customHeight="true" outlineLevel="0" collapsed="false">
      <c r="B1105" s="132"/>
      <c r="C1105" s="97"/>
      <c r="D1105" s="100"/>
      <c r="E1105" s="97"/>
      <c r="F1105" s="102"/>
      <c r="G1105" s="102"/>
      <c r="H1105" s="102"/>
      <c r="I1105" s="102"/>
      <c r="J1105" s="102"/>
      <c r="K1105" s="102"/>
      <c r="L1105" s="102"/>
      <c r="M1105" s="102"/>
      <c r="N1105" s="102"/>
      <c r="O1105" s="102"/>
      <c r="P1105" s="102"/>
      <c r="Q1105" s="102"/>
      <c r="R1105" s="102"/>
      <c r="S1105" s="102"/>
      <c r="T1105" s="102"/>
      <c r="U1105" s="102"/>
      <c r="V1105" s="102"/>
      <c r="W1105" s="102"/>
      <c r="X1105" s="102"/>
      <c r="Y1105" s="102"/>
      <c r="Z1105" s="102"/>
      <c r="AA1105" s="100"/>
      <c r="AB1105" s="100"/>
      <c r="AC1105" s="102"/>
      <c r="AD1105" s="131"/>
      <c r="AE1105" s="131"/>
    </row>
    <row r="1106" customFormat="false" ht="9.75" hidden="false" customHeight="true" outlineLevel="0" collapsed="false">
      <c r="B1106" s="132"/>
      <c r="C1106" s="97"/>
      <c r="D1106" s="100"/>
      <c r="E1106" s="97"/>
      <c r="F1106" s="102"/>
      <c r="G1106" s="102"/>
      <c r="H1106" s="102"/>
      <c r="I1106" s="102"/>
      <c r="J1106" s="102"/>
      <c r="K1106" s="102"/>
      <c r="L1106" s="102"/>
      <c r="M1106" s="102"/>
      <c r="N1106" s="102"/>
      <c r="O1106" s="102"/>
      <c r="P1106" s="102"/>
      <c r="Q1106" s="102"/>
      <c r="R1106" s="102"/>
      <c r="S1106" s="102"/>
      <c r="T1106" s="102"/>
      <c r="U1106" s="102"/>
      <c r="V1106" s="102"/>
      <c r="W1106" s="102"/>
      <c r="X1106" s="102"/>
      <c r="Y1106" s="102"/>
      <c r="Z1106" s="102"/>
      <c r="AA1106" s="102"/>
      <c r="AB1106" s="100"/>
      <c r="AC1106" s="102"/>
      <c r="AD1106" s="131"/>
      <c r="AE1106" s="131"/>
    </row>
    <row r="1107" customFormat="false" ht="9.75" hidden="false" customHeight="true" outlineLevel="0" collapsed="false">
      <c r="B1107" s="132"/>
      <c r="C1107" s="97"/>
      <c r="D1107" s="100"/>
      <c r="E1107" s="97"/>
      <c r="F1107" s="102"/>
      <c r="G1107" s="102"/>
      <c r="H1107" s="102"/>
      <c r="I1107" s="102"/>
      <c r="J1107" s="102"/>
      <c r="K1107" s="102"/>
      <c r="L1107" s="102"/>
      <c r="M1107" s="102"/>
      <c r="N1107" s="102"/>
      <c r="O1107" s="102"/>
      <c r="P1107" s="102"/>
      <c r="Q1107" s="102"/>
      <c r="R1107" s="102"/>
      <c r="S1107" s="102"/>
      <c r="T1107" s="102"/>
      <c r="U1107" s="102"/>
      <c r="V1107" s="102"/>
      <c r="W1107" s="102"/>
      <c r="X1107" s="100"/>
      <c r="Y1107" s="100"/>
      <c r="Z1107" s="102"/>
      <c r="AA1107" s="102"/>
      <c r="AB1107" s="102"/>
      <c r="AC1107" s="102"/>
      <c r="AD1107" s="131"/>
      <c r="AE1107" s="131"/>
    </row>
    <row r="1108" customFormat="false" ht="9.75" hidden="false" customHeight="true" outlineLevel="0" collapsed="false">
      <c r="B1108" s="132"/>
      <c r="C1108" s="97"/>
      <c r="D1108" s="100"/>
      <c r="E1108" s="97"/>
      <c r="F1108" s="102"/>
      <c r="G1108" s="102"/>
      <c r="H1108" s="102"/>
      <c r="I1108" s="102"/>
      <c r="J1108" s="102"/>
      <c r="K1108" s="102"/>
      <c r="L1108" s="102"/>
      <c r="M1108" s="102"/>
      <c r="N1108" s="102"/>
      <c r="O1108" s="102"/>
      <c r="P1108" s="100"/>
      <c r="Q1108" s="100"/>
      <c r="R1108" s="100"/>
      <c r="S1108" s="100"/>
      <c r="T1108" s="100"/>
      <c r="U1108" s="102"/>
      <c r="V1108" s="102"/>
      <c r="W1108" s="102"/>
      <c r="X1108" s="102"/>
      <c r="Y1108" s="102"/>
      <c r="Z1108" s="102"/>
      <c r="AA1108" s="102"/>
      <c r="AB1108" s="102"/>
      <c r="AC1108" s="102"/>
      <c r="AD1108" s="131"/>
      <c r="AE1108" s="131"/>
    </row>
    <row r="1109" customFormat="false" ht="9.75" hidden="false" customHeight="true" outlineLevel="0" collapsed="false">
      <c r="B1109" s="132"/>
      <c r="C1109" s="97"/>
      <c r="D1109" s="118"/>
      <c r="E1109" s="97"/>
      <c r="F1109" s="102"/>
      <c r="G1109" s="102"/>
      <c r="H1109" s="102"/>
      <c r="I1109" s="102"/>
      <c r="J1109" s="102"/>
      <c r="K1109" s="102"/>
      <c r="L1109" s="102"/>
      <c r="M1109" s="102"/>
      <c r="N1109" s="102"/>
      <c r="O1109" s="102"/>
      <c r="P1109" s="102"/>
      <c r="Q1109" s="102"/>
      <c r="R1109" s="102"/>
      <c r="S1109" s="102"/>
      <c r="T1109" s="102"/>
      <c r="U1109" s="102"/>
      <c r="V1109" s="102"/>
      <c r="W1109" s="102"/>
      <c r="X1109" s="117"/>
      <c r="Y1109" s="117"/>
      <c r="Z1109" s="117"/>
      <c r="AA1109" s="117"/>
      <c r="AB1109" s="117"/>
      <c r="AC1109" s="102"/>
      <c r="AD1109" s="131"/>
      <c r="AE1109" s="131"/>
    </row>
    <row r="1110" customFormat="false" ht="9.75" hidden="false" customHeight="true" outlineLevel="0" collapsed="false">
      <c r="B1110" s="132"/>
      <c r="C1110" s="97"/>
      <c r="D1110" s="117"/>
      <c r="E1110" s="97"/>
      <c r="F1110" s="102"/>
      <c r="G1110" s="102"/>
      <c r="H1110" s="102"/>
      <c r="I1110" s="102"/>
      <c r="J1110" s="102"/>
      <c r="K1110" s="102"/>
      <c r="L1110" s="102"/>
      <c r="M1110" s="102"/>
      <c r="N1110" s="102"/>
      <c r="O1110" s="102"/>
      <c r="P1110" s="102"/>
      <c r="Q1110" s="102"/>
      <c r="R1110" s="102"/>
      <c r="S1110" s="102"/>
      <c r="T1110" s="102"/>
      <c r="U1110" s="102"/>
      <c r="V1110" s="102"/>
      <c r="W1110" s="102"/>
      <c r="X1110" s="117"/>
      <c r="Y1110" s="117"/>
      <c r="Z1110" s="100"/>
      <c r="AA1110" s="100"/>
      <c r="AB1110" s="100"/>
      <c r="AC1110" s="102"/>
      <c r="AD1110" s="131"/>
      <c r="AE1110" s="131"/>
    </row>
    <row r="1111" customFormat="false" ht="9.75" hidden="false" customHeight="true" outlineLevel="0" collapsed="false">
      <c r="B1111" s="132"/>
      <c r="C1111" s="97"/>
      <c r="D1111" s="118"/>
      <c r="E1111" s="97"/>
      <c r="F1111" s="102"/>
      <c r="G1111" s="102"/>
      <c r="H1111" s="102"/>
      <c r="I1111" s="102"/>
      <c r="J1111" s="102"/>
      <c r="K1111" s="102"/>
      <c r="L1111" s="102"/>
      <c r="M1111" s="102"/>
      <c r="N1111" s="102"/>
      <c r="O1111" s="102"/>
      <c r="P1111" s="102"/>
      <c r="Q1111" s="102"/>
      <c r="R1111" s="102"/>
      <c r="S1111" s="102"/>
      <c r="T1111" s="102"/>
      <c r="U1111" s="100"/>
      <c r="V1111" s="100"/>
      <c r="W1111" s="100"/>
      <c r="X1111" s="117"/>
      <c r="Y1111" s="117"/>
      <c r="Z1111" s="117"/>
      <c r="AA1111" s="117"/>
      <c r="AB1111" s="100"/>
      <c r="AC1111" s="102"/>
      <c r="AD1111" s="131"/>
      <c r="AE1111" s="131"/>
    </row>
    <row r="1112" customFormat="false" ht="9.75" hidden="false" customHeight="true" outlineLevel="0" collapsed="false">
      <c r="B1112" s="132"/>
      <c r="C1112" s="97"/>
      <c r="D1112" s="117"/>
      <c r="E1112" s="97"/>
      <c r="F1112" s="102"/>
      <c r="G1112" s="102"/>
      <c r="H1112" s="102"/>
      <c r="I1112" s="102"/>
      <c r="J1112" s="102"/>
      <c r="K1112" s="102"/>
      <c r="L1112" s="102"/>
      <c r="M1112" s="102"/>
      <c r="N1112" s="102"/>
      <c r="O1112" s="102"/>
      <c r="P1112" s="102"/>
      <c r="Q1112" s="102"/>
      <c r="R1112" s="102"/>
      <c r="S1112" s="102"/>
      <c r="T1112" s="102"/>
      <c r="U1112" s="102"/>
      <c r="V1112" s="102"/>
      <c r="W1112" s="102"/>
      <c r="X1112" s="100"/>
      <c r="Y1112" s="100"/>
      <c r="Z1112" s="100"/>
      <c r="AA1112" s="100"/>
      <c r="AB1112" s="100"/>
      <c r="AC1112" s="102"/>
      <c r="AD1112" s="131"/>
      <c r="AE1112" s="131"/>
    </row>
    <row r="1113" customFormat="false" ht="19.35" hidden="false" customHeight="true" outlineLevel="0" collapsed="false">
      <c r="B1113" s="132"/>
      <c r="C1113" s="97"/>
      <c r="D1113" s="118"/>
      <c r="E1113" s="97"/>
      <c r="F1113" s="102"/>
      <c r="G1113" s="102"/>
      <c r="H1113" s="102"/>
      <c r="I1113" s="102"/>
      <c r="J1113" s="102"/>
      <c r="K1113" s="102"/>
      <c r="L1113" s="102"/>
      <c r="M1113" s="102"/>
      <c r="N1113" s="102"/>
      <c r="O1113" s="102"/>
      <c r="P1113" s="102"/>
      <c r="Q1113" s="102"/>
      <c r="R1113" s="102"/>
      <c r="S1113" s="102"/>
      <c r="T1113" s="102"/>
      <c r="U1113" s="102"/>
      <c r="V1113" s="102"/>
      <c r="W1113" s="117"/>
      <c r="X1113" s="117"/>
      <c r="Y1113" s="117"/>
      <c r="Z1113" s="117"/>
      <c r="AA1113" s="100"/>
      <c r="AB1113" s="102"/>
      <c r="AC1113" s="102"/>
      <c r="AD1113" s="131"/>
      <c r="AE1113" s="131"/>
    </row>
    <row r="1114" customFormat="false" ht="9.75" hidden="false" customHeight="true" outlineLevel="0" collapsed="false">
      <c r="B1114" s="132"/>
      <c r="C1114" s="97"/>
      <c r="D1114" s="117"/>
      <c r="E1114" s="97"/>
      <c r="F1114" s="102"/>
      <c r="G1114" s="102"/>
      <c r="H1114" s="102"/>
      <c r="I1114" s="102"/>
      <c r="J1114" s="102"/>
      <c r="K1114" s="102"/>
      <c r="L1114" s="102"/>
      <c r="M1114" s="102"/>
      <c r="N1114" s="102"/>
      <c r="O1114" s="102"/>
      <c r="P1114" s="102"/>
      <c r="Q1114" s="102"/>
      <c r="R1114" s="102"/>
      <c r="S1114" s="102"/>
      <c r="T1114" s="102"/>
      <c r="U1114" s="102"/>
      <c r="V1114" s="102"/>
      <c r="W1114" s="102"/>
      <c r="X1114" s="117"/>
      <c r="Y1114" s="100"/>
      <c r="Z1114" s="102"/>
      <c r="AA1114" s="102"/>
      <c r="AB1114" s="102"/>
      <c r="AC1114" s="117"/>
      <c r="AD1114" s="131"/>
      <c r="AE1114" s="131"/>
    </row>
    <row r="1115" customFormat="false" ht="19.35" hidden="false" customHeight="true" outlineLevel="0" collapsed="false">
      <c r="B1115" s="132"/>
      <c r="C1115" s="97"/>
      <c r="D1115" s="117"/>
      <c r="E1115" s="97"/>
      <c r="F1115" s="102"/>
      <c r="G1115" s="102"/>
      <c r="H1115" s="102"/>
      <c r="I1115" s="102"/>
      <c r="J1115" s="102"/>
      <c r="K1115" s="102"/>
      <c r="L1115" s="102"/>
      <c r="M1115" s="102"/>
      <c r="N1115" s="102"/>
      <c r="O1115" s="102"/>
      <c r="P1115" s="102"/>
      <c r="Q1115" s="102"/>
      <c r="R1115" s="102"/>
      <c r="S1115" s="102"/>
      <c r="T1115" s="102"/>
      <c r="U1115" s="102"/>
      <c r="V1115" s="102"/>
      <c r="W1115" s="102"/>
      <c r="X1115" s="102"/>
      <c r="Y1115" s="102"/>
      <c r="Z1115" s="100"/>
      <c r="AA1115" s="100"/>
      <c r="AB1115" s="102"/>
      <c r="AC1115" s="102"/>
      <c r="AD1115" s="131"/>
      <c r="AE1115" s="131"/>
    </row>
    <row r="1116" customFormat="false" ht="9.75" hidden="false" customHeight="true" outlineLevel="0" collapsed="false">
      <c r="B1116" s="132"/>
      <c r="C1116" s="97"/>
      <c r="D1116" s="117"/>
      <c r="E1116" s="97"/>
      <c r="F1116" s="102"/>
      <c r="G1116" s="102"/>
      <c r="H1116" s="102"/>
      <c r="I1116" s="102"/>
      <c r="J1116" s="102"/>
      <c r="K1116" s="102"/>
      <c r="L1116" s="102"/>
      <c r="M1116" s="102"/>
      <c r="N1116" s="102"/>
      <c r="O1116" s="102"/>
      <c r="P1116" s="102"/>
      <c r="Q1116" s="102"/>
      <c r="R1116" s="102"/>
      <c r="S1116" s="102"/>
      <c r="T1116" s="102"/>
      <c r="U1116" s="102"/>
      <c r="V1116" s="102"/>
      <c r="W1116" s="102"/>
      <c r="X1116" s="102"/>
      <c r="Y1116" s="102"/>
      <c r="Z1116" s="102"/>
      <c r="AA1116" s="102"/>
      <c r="AB1116" s="102"/>
      <c r="AC1116" s="117"/>
      <c r="AD1116" s="131"/>
      <c r="AE1116" s="131"/>
    </row>
    <row r="1117" customFormat="false" ht="9.75" hidden="false" customHeight="true" outlineLevel="0" collapsed="false">
      <c r="B1117" s="132"/>
      <c r="C1117" s="97"/>
      <c r="D1117" s="100"/>
      <c r="E1117" s="97"/>
      <c r="F1117" s="102"/>
      <c r="G1117" s="102"/>
      <c r="H1117" s="102"/>
      <c r="I1117" s="102"/>
      <c r="J1117" s="102"/>
      <c r="K1117" s="102"/>
      <c r="L1117" s="102"/>
      <c r="M1117" s="102"/>
      <c r="N1117" s="102"/>
      <c r="O1117" s="102"/>
      <c r="P1117" s="102"/>
      <c r="Q1117" s="102"/>
      <c r="R1117" s="102"/>
      <c r="S1117" s="102"/>
      <c r="T1117" s="102"/>
      <c r="U1117" s="102"/>
      <c r="V1117" s="102"/>
      <c r="W1117" s="102"/>
      <c r="X1117" s="102"/>
      <c r="Y1117" s="102"/>
      <c r="Z1117" s="102"/>
      <c r="AA1117" s="102"/>
      <c r="AB1117" s="102"/>
      <c r="AC1117" s="100"/>
      <c r="AD1117" s="131"/>
      <c r="AE1117" s="131"/>
    </row>
    <row r="1118" customFormat="false" ht="19.35" hidden="false" customHeight="true" outlineLevel="0" collapsed="false">
      <c r="B1118" s="132"/>
      <c r="C1118" s="97"/>
      <c r="D1118" s="100"/>
      <c r="E1118" s="97"/>
      <c r="F1118" s="102"/>
      <c r="G1118" s="102"/>
      <c r="H1118" s="102"/>
      <c r="I1118" s="102"/>
      <c r="J1118" s="102"/>
      <c r="K1118" s="102"/>
      <c r="L1118" s="102"/>
      <c r="M1118" s="102"/>
      <c r="N1118" s="102"/>
      <c r="O1118" s="102"/>
      <c r="P1118" s="102"/>
      <c r="Q1118" s="102"/>
      <c r="R1118" s="102"/>
      <c r="S1118" s="102"/>
      <c r="T1118" s="102"/>
      <c r="U1118" s="102"/>
      <c r="V1118" s="102"/>
      <c r="W1118" s="102"/>
      <c r="X1118" s="102"/>
      <c r="Y1118" s="102"/>
      <c r="Z1118" s="102"/>
      <c r="AA1118" s="102"/>
      <c r="AB1118" s="102"/>
      <c r="AC1118" s="100"/>
      <c r="AD1118" s="131"/>
      <c r="AE1118" s="131"/>
    </row>
    <row r="1119" customFormat="false" ht="9.75" hidden="false" customHeight="true" outlineLevel="0" collapsed="false">
      <c r="B1119" s="132"/>
      <c r="C1119" s="97"/>
      <c r="D1119" s="117"/>
      <c r="E1119" s="97"/>
      <c r="F1119" s="102"/>
      <c r="G1119" s="102"/>
      <c r="H1119" s="102"/>
      <c r="I1119" s="102"/>
      <c r="J1119" s="102"/>
      <c r="K1119" s="102"/>
      <c r="L1119" s="102"/>
      <c r="M1119" s="102"/>
      <c r="N1119" s="102"/>
      <c r="O1119" s="102"/>
      <c r="P1119" s="102"/>
      <c r="Q1119" s="102"/>
      <c r="R1119" s="102"/>
      <c r="S1119" s="102"/>
      <c r="T1119" s="102"/>
      <c r="U1119" s="102"/>
      <c r="V1119" s="102"/>
      <c r="W1119" s="102"/>
      <c r="X1119" s="102"/>
      <c r="Y1119" s="102"/>
      <c r="Z1119" s="102"/>
      <c r="AA1119" s="102"/>
      <c r="AB1119" s="117"/>
      <c r="AC1119" s="102"/>
      <c r="AD1119" s="131"/>
      <c r="AE1119" s="131"/>
    </row>
    <row r="1120" customFormat="false" ht="9.75" hidden="false" customHeight="true" outlineLevel="0" collapsed="false">
      <c r="B1120" s="132"/>
      <c r="C1120" s="97"/>
      <c r="D1120" s="119"/>
      <c r="E1120" s="97"/>
      <c r="F1120" s="102"/>
      <c r="G1120" s="102"/>
      <c r="H1120" s="102"/>
      <c r="I1120" s="102"/>
      <c r="J1120" s="102"/>
      <c r="K1120" s="102"/>
      <c r="L1120" s="102"/>
      <c r="M1120" s="102"/>
      <c r="N1120" s="102"/>
      <c r="O1120" s="102"/>
      <c r="P1120" s="102"/>
      <c r="Q1120" s="102"/>
      <c r="R1120" s="102"/>
      <c r="S1120" s="102"/>
      <c r="T1120" s="117"/>
      <c r="U1120" s="117"/>
      <c r="V1120" s="118"/>
      <c r="W1120" s="118"/>
      <c r="X1120" s="118"/>
      <c r="Y1120" s="118"/>
      <c r="Z1120" s="118"/>
      <c r="AA1120" s="102"/>
      <c r="AB1120" s="102"/>
      <c r="AC1120" s="102"/>
      <c r="AD1120" s="131"/>
      <c r="AE1120" s="131"/>
    </row>
    <row r="1121" customFormat="false" ht="9.75" hidden="false" customHeight="true" outlineLevel="0" collapsed="false">
      <c r="B1121" s="132"/>
      <c r="C1121" s="97"/>
      <c r="D1121" s="118"/>
      <c r="E1121" s="97"/>
      <c r="F1121" s="102"/>
      <c r="G1121" s="102"/>
      <c r="H1121" s="102"/>
      <c r="I1121" s="102"/>
      <c r="J1121" s="102"/>
      <c r="K1121" s="102"/>
      <c r="L1121" s="102"/>
      <c r="M1121" s="102"/>
      <c r="N1121" s="102"/>
      <c r="O1121" s="102"/>
      <c r="P1121" s="102"/>
      <c r="Q1121" s="102"/>
      <c r="R1121" s="102"/>
      <c r="S1121" s="102"/>
      <c r="T1121" s="102"/>
      <c r="U1121" s="117"/>
      <c r="V1121" s="117"/>
      <c r="W1121" s="117"/>
      <c r="X1121" s="117"/>
      <c r="Y1121" s="118"/>
      <c r="Z1121" s="118"/>
      <c r="AA1121" s="102"/>
      <c r="AB1121" s="102"/>
      <c r="AC1121" s="102"/>
      <c r="AD1121" s="131"/>
      <c r="AE1121" s="131"/>
    </row>
    <row r="1122" customFormat="false" ht="9.75" hidden="false" customHeight="true" outlineLevel="0" collapsed="false">
      <c r="B1122" s="132"/>
      <c r="C1122" s="97"/>
      <c r="D1122" s="117"/>
      <c r="E1122" s="97"/>
      <c r="F1122" s="102"/>
      <c r="G1122" s="102"/>
      <c r="H1122" s="102"/>
      <c r="I1122" s="102"/>
      <c r="J1122" s="102"/>
      <c r="K1122" s="102"/>
      <c r="L1122" s="102"/>
      <c r="M1122" s="102"/>
      <c r="N1122" s="102"/>
      <c r="O1122" s="102"/>
      <c r="P1122" s="102"/>
      <c r="Q1122" s="102"/>
      <c r="R1122" s="102"/>
      <c r="S1122" s="102"/>
      <c r="T1122" s="102"/>
      <c r="U1122" s="102"/>
      <c r="V1122" s="102"/>
      <c r="W1122" s="102"/>
      <c r="X1122" s="117"/>
      <c r="Y1122" s="117"/>
      <c r="Z1122" s="117"/>
      <c r="AA1122" s="117"/>
      <c r="AB1122" s="100"/>
      <c r="AC1122" s="102"/>
      <c r="AD1122" s="131"/>
      <c r="AE1122" s="131"/>
    </row>
    <row r="1123" customFormat="false" ht="9.75" hidden="false" customHeight="true" outlineLevel="0" collapsed="false">
      <c r="B1123" s="132"/>
      <c r="C1123" s="97"/>
      <c r="D1123" s="117"/>
      <c r="E1123" s="97"/>
      <c r="F1123" s="102"/>
      <c r="G1123" s="102"/>
      <c r="H1123" s="102"/>
      <c r="I1123" s="102"/>
      <c r="J1123" s="102"/>
      <c r="K1123" s="102"/>
      <c r="L1123" s="102"/>
      <c r="M1123" s="102"/>
      <c r="N1123" s="102"/>
      <c r="O1123" s="102"/>
      <c r="P1123" s="102"/>
      <c r="Q1123" s="102"/>
      <c r="R1123" s="102"/>
      <c r="S1123" s="102"/>
      <c r="T1123" s="102"/>
      <c r="U1123" s="102"/>
      <c r="V1123" s="102"/>
      <c r="W1123" s="102"/>
      <c r="X1123" s="117"/>
      <c r="Y1123" s="100"/>
      <c r="Z1123" s="102"/>
      <c r="AA1123" s="117"/>
      <c r="AB1123" s="117"/>
      <c r="AC1123" s="117"/>
      <c r="AD1123" s="131"/>
      <c r="AE1123" s="131"/>
    </row>
    <row r="1124" customFormat="false" ht="9.75" hidden="false" customHeight="true" outlineLevel="0" collapsed="false">
      <c r="B1124" s="132"/>
      <c r="C1124" s="97"/>
      <c r="D1124" s="100"/>
      <c r="E1124" s="97"/>
      <c r="F1124" s="102"/>
      <c r="G1124" s="102"/>
      <c r="H1124" s="102"/>
      <c r="I1124" s="102"/>
      <c r="J1124" s="102"/>
      <c r="K1124" s="102"/>
      <c r="L1124" s="102"/>
      <c r="M1124" s="102"/>
      <c r="N1124" s="102"/>
      <c r="O1124" s="102"/>
      <c r="P1124" s="102"/>
      <c r="Q1124" s="102"/>
      <c r="R1124" s="102"/>
      <c r="S1124" s="102"/>
      <c r="T1124" s="102"/>
      <c r="U1124" s="102"/>
      <c r="V1124" s="102"/>
      <c r="W1124" s="102"/>
      <c r="X1124" s="102"/>
      <c r="Y1124" s="102"/>
      <c r="Z1124" s="102"/>
      <c r="AA1124" s="102"/>
      <c r="AB1124" s="100"/>
      <c r="AC1124" s="100"/>
      <c r="AD1124" s="131"/>
      <c r="AE1124" s="131"/>
    </row>
    <row r="1125" customFormat="false" ht="9.75" hidden="false" customHeight="true" outlineLevel="0" collapsed="false">
      <c r="B1125" s="132"/>
      <c r="C1125" s="97"/>
      <c r="D1125" s="117"/>
      <c r="E1125" s="97"/>
      <c r="F1125" s="102"/>
      <c r="G1125" s="102"/>
      <c r="H1125" s="102"/>
      <c r="I1125" s="102"/>
      <c r="J1125" s="102"/>
      <c r="K1125" s="102"/>
      <c r="L1125" s="102"/>
      <c r="M1125" s="102"/>
      <c r="N1125" s="102"/>
      <c r="O1125" s="102"/>
      <c r="P1125" s="102"/>
      <c r="Q1125" s="102"/>
      <c r="R1125" s="102"/>
      <c r="S1125" s="102"/>
      <c r="T1125" s="102"/>
      <c r="U1125" s="102"/>
      <c r="V1125" s="102"/>
      <c r="W1125" s="102"/>
      <c r="X1125" s="102"/>
      <c r="Y1125" s="102"/>
      <c r="Z1125" s="102"/>
      <c r="AA1125" s="102"/>
      <c r="AB1125" s="117"/>
      <c r="AC1125" s="102"/>
      <c r="AD1125" s="131"/>
      <c r="AE1125" s="131"/>
    </row>
    <row r="1126" customFormat="false" ht="19.35" hidden="false" customHeight="true" outlineLevel="0" collapsed="false">
      <c r="B1126" s="132"/>
      <c r="C1126" s="97"/>
      <c r="D1126" s="118"/>
      <c r="E1126" s="97"/>
      <c r="F1126" s="102"/>
      <c r="G1126" s="102"/>
      <c r="H1126" s="102"/>
      <c r="I1126" s="102"/>
      <c r="J1126" s="102"/>
      <c r="K1126" s="102"/>
      <c r="L1126" s="102"/>
      <c r="M1126" s="102"/>
      <c r="N1126" s="102"/>
      <c r="O1126" s="102"/>
      <c r="P1126" s="102"/>
      <c r="Q1126" s="102"/>
      <c r="R1126" s="102"/>
      <c r="S1126" s="102"/>
      <c r="T1126" s="102"/>
      <c r="U1126" s="102"/>
      <c r="V1126" s="102"/>
      <c r="W1126" s="102"/>
      <c r="X1126" s="102"/>
      <c r="Y1126" s="102"/>
      <c r="Z1126" s="102"/>
      <c r="AA1126" s="102"/>
      <c r="AB1126" s="117"/>
      <c r="AC1126" s="117"/>
      <c r="AD1126" s="131"/>
      <c r="AE1126" s="131"/>
    </row>
    <row r="1127" customFormat="false" ht="9.75" hidden="false" customHeight="true" outlineLevel="0" collapsed="false">
      <c r="B1127" s="132"/>
      <c r="C1127" s="97"/>
      <c r="D1127" s="117"/>
      <c r="E1127" s="97"/>
      <c r="F1127" s="102"/>
      <c r="G1127" s="102"/>
      <c r="H1127" s="102"/>
      <c r="I1127" s="102"/>
      <c r="J1127" s="102"/>
      <c r="K1127" s="102"/>
      <c r="L1127" s="102"/>
      <c r="M1127" s="102"/>
      <c r="N1127" s="102"/>
      <c r="O1127" s="102"/>
      <c r="P1127" s="102"/>
      <c r="Q1127" s="102"/>
      <c r="R1127" s="102"/>
      <c r="S1127" s="102"/>
      <c r="T1127" s="102"/>
      <c r="U1127" s="102"/>
      <c r="V1127" s="102"/>
      <c r="W1127" s="102"/>
      <c r="X1127" s="100"/>
      <c r="Y1127" s="100"/>
      <c r="Z1127" s="100"/>
      <c r="AA1127" s="100"/>
      <c r="AB1127" s="100"/>
      <c r="AC1127" s="102"/>
      <c r="AD1127" s="131"/>
      <c r="AE1127" s="131"/>
    </row>
    <row r="1128" customFormat="false" ht="9.75" hidden="false" customHeight="true" outlineLevel="0" collapsed="false">
      <c r="B1128" s="132"/>
      <c r="C1128" s="97"/>
      <c r="D1128" s="119"/>
      <c r="E1128" s="97"/>
      <c r="F1128" s="102"/>
      <c r="G1128" s="102"/>
      <c r="H1128" s="102"/>
      <c r="I1128" s="102"/>
      <c r="J1128" s="102"/>
      <c r="K1128" s="102"/>
      <c r="L1128" s="102"/>
      <c r="M1128" s="102"/>
      <c r="N1128" s="102"/>
      <c r="O1128" s="102"/>
      <c r="P1128" s="102"/>
      <c r="Q1128" s="102"/>
      <c r="R1128" s="102"/>
      <c r="S1128" s="102"/>
      <c r="T1128" s="102"/>
      <c r="U1128" s="102"/>
      <c r="V1128" s="118"/>
      <c r="W1128" s="118"/>
      <c r="X1128" s="118"/>
      <c r="Y1128" s="119"/>
      <c r="Z1128" s="118"/>
      <c r="AA1128" s="118"/>
      <c r="AB1128" s="102"/>
      <c r="AC1128" s="117"/>
      <c r="AD1128" s="131"/>
      <c r="AE1128" s="131"/>
    </row>
    <row r="1129" customFormat="false" ht="9.75" hidden="false" customHeight="true" outlineLevel="0" collapsed="false">
      <c r="B1129" s="132"/>
      <c r="C1129" s="97"/>
      <c r="D1129" s="117"/>
      <c r="E1129" s="97"/>
      <c r="F1129" s="102"/>
      <c r="G1129" s="117"/>
      <c r="H1129" s="100"/>
      <c r="I1129" s="100"/>
      <c r="J1129" s="102"/>
      <c r="K1129" s="102"/>
      <c r="L1129" s="102"/>
      <c r="M1129" s="102"/>
      <c r="N1129" s="102"/>
      <c r="O1129" s="102"/>
      <c r="P1129" s="102"/>
      <c r="Q1129" s="102"/>
      <c r="R1129" s="102"/>
      <c r="S1129" s="102"/>
      <c r="T1129" s="102"/>
      <c r="U1129" s="102"/>
      <c r="V1129" s="102"/>
      <c r="W1129" s="102"/>
      <c r="X1129" s="102"/>
      <c r="Y1129" s="102"/>
      <c r="Z1129" s="102"/>
      <c r="AA1129" s="102"/>
      <c r="AB1129" s="102"/>
      <c r="AC1129" s="102"/>
      <c r="AD1129" s="131"/>
      <c r="AE1129" s="131"/>
    </row>
    <row r="1130" customFormat="false" ht="9.75" hidden="false" customHeight="true" outlineLevel="0" collapsed="false">
      <c r="B1130" s="132"/>
      <c r="C1130" s="97"/>
      <c r="D1130" s="119"/>
      <c r="E1130" s="97"/>
      <c r="F1130" s="119"/>
      <c r="G1130" s="118"/>
      <c r="H1130" s="102"/>
      <c r="I1130" s="102"/>
      <c r="J1130" s="102"/>
      <c r="K1130" s="102"/>
      <c r="L1130" s="102"/>
      <c r="M1130" s="102"/>
      <c r="N1130" s="102"/>
      <c r="O1130" s="102"/>
      <c r="P1130" s="102"/>
      <c r="Q1130" s="102"/>
      <c r="R1130" s="102"/>
      <c r="S1130" s="102"/>
      <c r="T1130" s="102"/>
      <c r="U1130" s="102"/>
      <c r="V1130" s="102"/>
      <c r="W1130" s="102"/>
      <c r="X1130" s="102"/>
      <c r="Y1130" s="102"/>
      <c r="Z1130" s="102"/>
      <c r="AA1130" s="102"/>
      <c r="AB1130" s="102"/>
      <c r="AC1130" s="102"/>
      <c r="AD1130" s="131"/>
      <c r="AE1130" s="131"/>
    </row>
    <row r="1131" customFormat="false" ht="9.75" hidden="false" customHeight="true" outlineLevel="0" collapsed="false">
      <c r="B1131" s="132"/>
      <c r="C1131" s="97"/>
      <c r="D1131" s="100"/>
      <c r="E1131" s="97"/>
      <c r="F1131" s="100"/>
      <c r="G1131" s="102"/>
      <c r="H1131" s="102"/>
      <c r="I1131" s="102"/>
      <c r="J1131" s="102"/>
      <c r="K1131" s="102"/>
      <c r="L1131" s="102"/>
      <c r="M1131" s="102"/>
      <c r="N1131" s="102"/>
      <c r="O1131" s="102"/>
      <c r="P1131" s="102"/>
      <c r="Q1131" s="102"/>
      <c r="R1131" s="102"/>
      <c r="S1131" s="102"/>
      <c r="T1131" s="102"/>
      <c r="U1131" s="102"/>
      <c r="V1131" s="102"/>
      <c r="W1131" s="102"/>
      <c r="X1131" s="102"/>
      <c r="Y1131" s="102"/>
      <c r="Z1131" s="102"/>
      <c r="AA1131" s="102"/>
      <c r="AB1131" s="102"/>
      <c r="AC1131" s="102"/>
      <c r="AD1131" s="131"/>
      <c r="AE1131" s="131"/>
    </row>
    <row r="1132" customFormat="false" ht="9.75" hidden="false" customHeight="true" outlineLevel="0" collapsed="false">
      <c r="B1132" s="132"/>
      <c r="C1132" s="97"/>
      <c r="D1132" s="118"/>
      <c r="E1132" s="97"/>
      <c r="F1132" s="117"/>
      <c r="G1132" s="118"/>
      <c r="H1132" s="117"/>
      <c r="I1132" s="117"/>
      <c r="J1132" s="117"/>
      <c r="K1132" s="117"/>
      <c r="L1132" s="117"/>
      <c r="M1132" s="117"/>
      <c r="N1132" s="117"/>
      <c r="O1132" s="117"/>
      <c r="P1132" s="117"/>
      <c r="Q1132" s="117"/>
      <c r="R1132" s="102"/>
      <c r="S1132" s="102"/>
      <c r="T1132" s="102"/>
      <c r="U1132" s="102"/>
      <c r="V1132" s="102"/>
      <c r="W1132" s="102"/>
      <c r="X1132" s="102"/>
      <c r="Y1132" s="102"/>
      <c r="Z1132" s="102"/>
      <c r="AA1132" s="102"/>
      <c r="AB1132" s="102"/>
      <c r="AC1132" s="102"/>
      <c r="AD1132" s="131"/>
      <c r="AE1132" s="131"/>
    </row>
    <row r="1133" customFormat="false" ht="19.35" hidden="false" customHeight="true" outlineLevel="0" collapsed="false">
      <c r="B1133" s="132"/>
      <c r="C1133" s="97"/>
      <c r="D1133" s="117"/>
      <c r="E1133" s="97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2"/>
      <c r="S1133" s="102"/>
      <c r="T1133" s="102"/>
      <c r="U1133" s="102"/>
      <c r="V1133" s="102"/>
      <c r="W1133" s="102"/>
      <c r="X1133" s="102"/>
      <c r="Y1133" s="102"/>
      <c r="Z1133" s="102"/>
      <c r="AA1133" s="102"/>
      <c r="AB1133" s="102"/>
      <c r="AC1133" s="102"/>
      <c r="AD1133" s="131"/>
      <c r="AE1133" s="131"/>
    </row>
    <row r="1134" customFormat="false" ht="19.35" hidden="false" customHeight="true" outlineLevel="0" collapsed="false">
      <c r="B1134" s="132"/>
      <c r="C1134" s="97"/>
      <c r="D1134" s="117"/>
      <c r="E1134" s="97"/>
      <c r="F1134" s="117"/>
      <c r="G1134" s="102"/>
      <c r="H1134" s="102"/>
      <c r="I1134" s="102"/>
      <c r="J1134" s="102"/>
      <c r="K1134" s="102"/>
      <c r="L1134" s="102"/>
      <c r="M1134" s="102"/>
      <c r="N1134" s="102"/>
      <c r="O1134" s="102"/>
      <c r="P1134" s="102"/>
      <c r="Q1134" s="102"/>
      <c r="R1134" s="102"/>
      <c r="S1134" s="102"/>
      <c r="T1134" s="102"/>
      <c r="U1134" s="102"/>
      <c r="V1134" s="102"/>
      <c r="W1134" s="102"/>
      <c r="X1134" s="102"/>
      <c r="Y1134" s="102"/>
      <c r="Z1134" s="102"/>
      <c r="AA1134" s="102"/>
      <c r="AB1134" s="102"/>
      <c r="AC1134" s="102"/>
      <c r="AD1134" s="131"/>
      <c r="AE1134" s="131"/>
    </row>
    <row r="1135" customFormat="false" ht="9.75" hidden="false" customHeight="true" outlineLevel="0" collapsed="false">
      <c r="B1135" s="132"/>
      <c r="C1135" s="97"/>
      <c r="D1135" s="100"/>
      <c r="E1135" s="97"/>
      <c r="F1135" s="100"/>
      <c r="G1135" s="102"/>
      <c r="H1135" s="102"/>
      <c r="I1135" s="102"/>
      <c r="J1135" s="102"/>
      <c r="K1135" s="102"/>
      <c r="L1135" s="102"/>
      <c r="M1135" s="102"/>
      <c r="N1135" s="102"/>
      <c r="O1135" s="102"/>
      <c r="P1135" s="102"/>
      <c r="Q1135" s="102"/>
      <c r="R1135" s="102"/>
      <c r="S1135" s="102"/>
      <c r="T1135" s="102"/>
      <c r="U1135" s="102"/>
      <c r="V1135" s="102"/>
      <c r="W1135" s="102"/>
      <c r="X1135" s="102"/>
      <c r="Y1135" s="102"/>
      <c r="Z1135" s="102"/>
      <c r="AA1135" s="102"/>
      <c r="AB1135" s="102"/>
      <c r="AC1135" s="102"/>
      <c r="AD1135" s="131"/>
      <c r="AE1135" s="131"/>
    </row>
    <row r="1136" customFormat="false" ht="19.35" hidden="false" customHeight="true" outlineLevel="0" collapsed="false">
      <c r="B1136" s="132"/>
      <c r="C1136" s="97"/>
      <c r="D1136" s="117"/>
      <c r="E1136" s="97"/>
      <c r="F1136" s="102"/>
      <c r="G1136" s="102"/>
      <c r="H1136" s="102"/>
      <c r="I1136" s="102"/>
      <c r="J1136" s="102"/>
      <c r="K1136" s="102"/>
      <c r="L1136" s="102"/>
      <c r="M1136" s="117"/>
      <c r="N1136" s="102"/>
      <c r="O1136" s="102"/>
      <c r="P1136" s="102"/>
      <c r="Q1136" s="102"/>
      <c r="R1136" s="102"/>
      <c r="S1136" s="102"/>
      <c r="T1136" s="102"/>
      <c r="U1136" s="102"/>
      <c r="V1136" s="102"/>
      <c r="W1136" s="102"/>
      <c r="X1136" s="102"/>
      <c r="Y1136" s="102"/>
      <c r="Z1136" s="102"/>
      <c r="AA1136" s="102"/>
      <c r="AB1136" s="102"/>
      <c r="AC1136" s="102"/>
      <c r="AD1136" s="131"/>
      <c r="AE1136" s="131"/>
    </row>
    <row r="1137" customFormat="false" ht="9.75" hidden="false" customHeight="true" outlineLevel="0" collapsed="false">
      <c r="B1137" s="132"/>
      <c r="C1137" s="97"/>
      <c r="D1137" s="117"/>
      <c r="E1137" s="97"/>
      <c r="F1137" s="117"/>
      <c r="G1137" s="102"/>
      <c r="H1137" s="102"/>
      <c r="I1137" s="102"/>
      <c r="J1137" s="102"/>
      <c r="K1137" s="102"/>
      <c r="L1137" s="102"/>
      <c r="M1137" s="102"/>
      <c r="N1137" s="102"/>
      <c r="O1137" s="102"/>
      <c r="P1137" s="102"/>
      <c r="Q1137" s="102"/>
      <c r="R1137" s="102"/>
      <c r="S1137" s="102"/>
      <c r="T1137" s="102"/>
      <c r="U1137" s="102"/>
      <c r="V1137" s="102"/>
      <c r="W1137" s="102"/>
      <c r="X1137" s="102"/>
      <c r="Y1137" s="102"/>
      <c r="Z1137" s="102"/>
      <c r="AA1137" s="102"/>
      <c r="AB1137" s="102"/>
      <c r="AC1137" s="102"/>
      <c r="AD1137" s="131"/>
      <c r="AE1137" s="131"/>
    </row>
    <row r="1138" customFormat="false" ht="9.75" hidden="false" customHeight="true" outlineLevel="0" collapsed="false">
      <c r="B1138" s="132"/>
      <c r="C1138" s="97"/>
      <c r="D1138" s="119"/>
      <c r="E1138" s="97"/>
      <c r="F1138" s="118"/>
      <c r="G1138" s="118"/>
      <c r="H1138" s="118"/>
      <c r="I1138" s="118"/>
      <c r="J1138" s="118"/>
      <c r="K1138" s="118"/>
      <c r="L1138" s="118"/>
      <c r="M1138" s="118"/>
      <c r="N1138" s="118"/>
      <c r="O1138" s="118"/>
      <c r="P1138" s="118"/>
      <c r="Q1138" s="117"/>
      <c r="R1138" s="102"/>
      <c r="S1138" s="102"/>
      <c r="T1138" s="102"/>
      <c r="U1138" s="102"/>
      <c r="V1138" s="102"/>
      <c r="W1138" s="102"/>
      <c r="X1138" s="102"/>
      <c r="Y1138" s="102"/>
      <c r="Z1138" s="102"/>
      <c r="AA1138" s="102"/>
      <c r="AB1138" s="102"/>
      <c r="AC1138" s="102"/>
      <c r="AD1138" s="131"/>
      <c r="AE1138" s="131"/>
    </row>
    <row r="1139" customFormat="false" ht="9.75" hidden="false" customHeight="true" outlineLevel="0" collapsed="false">
      <c r="B1139" s="132"/>
      <c r="C1139" s="97"/>
      <c r="D1139" s="120"/>
      <c r="E1139" s="97"/>
      <c r="F1139" s="102"/>
      <c r="G1139" s="102"/>
      <c r="H1139" s="102"/>
      <c r="I1139" s="102"/>
      <c r="J1139" s="102"/>
      <c r="K1139" s="102"/>
      <c r="L1139" s="102"/>
      <c r="M1139" s="118"/>
      <c r="N1139" s="119"/>
      <c r="O1139" s="119"/>
      <c r="P1139" s="119"/>
      <c r="Q1139" s="119"/>
      <c r="R1139" s="119"/>
      <c r="S1139" s="118"/>
      <c r="T1139" s="102"/>
      <c r="U1139" s="102"/>
      <c r="V1139" s="102"/>
      <c r="W1139" s="118"/>
      <c r="X1139" s="118"/>
      <c r="Y1139" s="118"/>
      <c r="Z1139" s="119"/>
      <c r="AA1139" s="118"/>
      <c r="AB1139" s="118"/>
      <c r="AC1139" s="102"/>
      <c r="AD1139" s="131"/>
      <c r="AE1139" s="131"/>
    </row>
    <row r="1140" customFormat="false" ht="9.75" hidden="false" customHeight="true" outlineLevel="0" collapsed="false">
      <c r="B1140" s="132"/>
      <c r="C1140" s="97"/>
      <c r="D1140" s="118"/>
      <c r="E1140" s="97"/>
      <c r="F1140" s="118"/>
      <c r="G1140" s="102"/>
      <c r="H1140" s="102"/>
      <c r="I1140" s="102"/>
      <c r="J1140" s="102"/>
      <c r="K1140" s="102"/>
      <c r="L1140" s="102"/>
      <c r="M1140" s="102"/>
      <c r="N1140" s="102"/>
      <c r="O1140" s="102"/>
      <c r="P1140" s="102"/>
      <c r="Q1140" s="102"/>
      <c r="R1140" s="102"/>
      <c r="S1140" s="102"/>
      <c r="T1140" s="102"/>
      <c r="U1140" s="102"/>
      <c r="V1140" s="102"/>
      <c r="W1140" s="102"/>
      <c r="X1140" s="102"/>
      <c r="Y1140" s="102"/>
      <c r="Z1140" s="102"/>
      <c r="AA1140" s="102"/>
      <c r="AB1140" s="102"/>
      <c r="AC1140" s="102"/>
      <c r="AD1140" s="131"/>
      <c r="AE1140" s="131"/>
    </row>
    <row r="1141" customFormat="false" ht="9.75" hidden="false" customHeight="true" outlineLevel="0" collapsed="false">
      <c r="B1141" s="132"/>
      <c r="C1141" s="97"/>
      <c r="D1141" s="119"/>
      <c r="E1141" s="97"/>
      <c r="F1141" s="102"/>
      <c r="G1141" s="102"/>
      <c r="H1141" s="102"/>
      <c r="I1141" s="100"/>
      <c r="J1141" s="100"/>
      <c r="K1141" s="100"/>
      <c r="L1141" s="100"/>
      <c r="M1141" s="117"/>
      <c r="N1141" s="117"/>
      <c r="O1141" s="117"/>
      <c r="P1141" s="117"/>
      <c r="Q1141" s="117"/>
      <c r="R1141" s="118"/>
      <c r="S1141" s="118"/>
      <c r="T1141" s="118"/>
      <c r="U1141" s="118"/>
      <c r="V1141" s="118"/>
      <c r="W1141" s="118"/>
      <c r="X1141" s="118"/>
      <c r="Y1141" s="118"/>
      <c r="Z1141" s="118"/>
      <c r="AA1141" s="118"/>
      <c r="AB1141" s="102"/>
      <c r="AC1141" s="118"/>
      <c r="AD1141" s="131"/>
      <c r="AE1141" s="131"/>
    </row>
    <row r="1142" customFormat="false" ht="9.75" hidden="false" customHeight="true" outlineLevel="0" collapsed="false">
      <c r="B1142" s="132"/>
      <c r="C1142" s="97"/>
      <c r="D1142" s="117"/>
      <c r="E1142" s="97"/>
      <c r="F1142" s="102"/>
      <c r="G1142" s="102"/>
      <c r="H1142" s="102"/>
      <c r="I1142" s="102"/>
      <c r="J1142" s="102"/>
      <c r="K1142" s="102"/>
      <c r="L1142" s="102"/>
      <c r="M1142" s="102"/>
      <c r="N1142" s="102"/>
      <c r="O1142" s="102"/>
      <c r="P1142" s="102"/>
      <c r="Q1142" s="102"/>
      <c r="R1142" s="102"/>
      <c r="S1142" s="100"/>
      <c r="T1142" s="100"/>
      <c r="U1142" s="102"/>
      <c r="V1142" s="102"/>
      <c r="W1142" s="102"/>
      <c r="X1142" s="102"/>
      <c r="Y1142" s="102"/>
      <c r="Z1142" s="102"/>
      <c r="AA1142" s="102"/>
      <c r="AB1142" s="100"/>
      <c r="AC1142" s="102"/>
      <c r="AD1142" s="131"/>
      <c r="AE1142" s="131"/>
    </row>
    <row r="1143" customFormat="false" ht="19.35" hidden="false" customHeight="true" outlineLevel="0" collapsed="false">
      <c r="B1143" s="132"/>
      <c r="C1143" s="97"/>
      <c r="D1143" s="117"/>
      <c r="E1143" s="97"/>
      <c r="F1143" s="102"/>
      <c r="G1143" s="102"/>
      <c r="H1143" s="102"/>
      <c r="I1143" s="102"/>
      <c r="J1143" s="102"/>
      <c r="K1143" s="102"/>
      <c r="L1143" s="117"/>
      <c r="M1143" s="102"/>
      <c r="N1143" s="102"/>
      <c r="O1143" s="102"/>
      <c r="P1143" s="102"/>
      <c r="Q1143" s="102"/>
      <c r="R1143" s="102"/>
      <c r="S1143" s="102"/>
      <c r="T1143" s="102"/>
      <c r="U1143" s="102"/>
      <c r="V1143" s="102"/>
      <c r="W1143" s="102"/>
      <c r="X1143" s="102"/>
      <c r="Y1143" s="102"/>
      <c r="Z1143" s="102"/>
      <c r="AA1143" s="102"/>
      <c r="AB1143" s="102"/>
      <c r="AC1143" s="102"/>
      <c r="AD1143" s="131"/>
      <c r="AE1143" s="131"/>
    </row>
    <row r="1144" customFormat="false" ht="19.35" hidden="false" customHeight="true" outlineLevel="0" collapsed="false">
      <c r="B1144" s="132"/>
      <c r="C1144" s="97"/>
      <c r="D1144" s="119"/>
      <c r="E1144" s="97"/>
      <c r="F1144" s="102"/>
      <c r="G1144" s="102"/>
      <c r="H1144" s="102"/>
      <c r="I1144" s="117"/>
      <c r="J1144" s="118"/>
      <c r="K1144" s="118"/>
      <c r="L1144" s="118"/>
      <c r="M1144" s="118"/>
      <c r="N1144" s="118"/>
      <c r="O1144" s="118"/>
      <c r="P1144" s="118"/>
      <c r="Q1144" s="117"/>
      <c r="R1144" s="102"/>
      <c r="S1144" s="102"/>
      <c r="T1144" s="102"/>
      <c r="U1144" s="102"/>
      <c r="V1144" s="102"/>
      <c r="W1144" s="102"/>
      <c r="X1144" s="102"/>
      <c r="Y1144" s="102"/>
      <c r="Z1144" s="102"/>
      <c r="AA1144" s="102"/>
      <c r="AB1144" s="102"/>
      <c r="AC1144" s="102"/>
      <c r="AD1144" s="131"/>
      <c r="AE1144" s="131"/>
    </row>
    <row r="1145" customFormat="false" ht="9.75" hidden="false" customHeight="true" outlineLevel="0" collapsed="false">
      <c r="B1145" s="132"/>
      <c r="C1145" s="97"/>
      <c r="D1145" s="100"/>
      <c r="E1145" s="97"/>
      <c r="F1145" s="102"/>
      <c r="G1145" s="100"/>
      <c r="H1145" s="100"/>
      <c r="I1145" s="102"/>
      <c r="J1145" s="102"/>
      <c r="K1145" s="102"/>
      <c r="L1145" s="102"/>
      <c r="M1145" s="102"/>
      <c r="N1145" s="102"/>
      <c r="O1145" s="102"/>
      <c r="P1145" s="102"/>
      <c r="Q1145" s="102"/>
      <c r="R1145" s="102"/>
      <c r="S1145" s="102"/>
      <c r="T1145" s="102"/>
      <c r="U1145" s="102"/>
      <c r="V1145" s="102"/>
      <c r="W1145" s="102"/>
      <c r="X1145" s="102"/>
      <c r="Y1145" s="102"/>
      <c r="Z1145" s="102"/>
      <c r="AA1145" s="102"/>
      <c r="AB1145" s="102"/>
      <c r="AC1145" s="102"/>
      <c r="AD1145" s="131"/>
      <c r="AE1145" s="131"/>
    </row>
    <row r="1146" customFormat="false" ht="9.75" hidden="false" customHeight="true" outlineLevel="0" collapsed="false">
      <c r="B1146" s="132"/>
      <c r="C1146" s="97"/>
      <c r="D1146" s="117"/>
      <c r="E1146" s="97"/>
      <c r="F1146" s="102"/>
      <c r="G1146" s="100"/>
      <c r="H1146" s="100"/>
      <c r="I1146" s="100"/>
      <c r="J1146" s="102"/>
      <c r="K1146" s="102"/>
      <c r="L1146" s="102"/>
      <c r="M1146" s="102"/>
      <c r="N1146" s="102"/>
      <c r="O1146" s="102"/>
      <c r="P1146" s="102"/>
      <c r="Q1146" s="102"/>
      <c r="R1146" s="102"/>
      <c r="S1146" s="102"/>
      <c r="T1146" s="102"/>
      <c r="U1146" s="102"/>
      <c r="V1146" s="102"/>
      <c r="W1146" s="102"/>
      <c r="X1146" s="102"/>
      <c r="Y1146" s="102"/>
      <c r="Z1146" s="102"/>
      <c r="AA1146" s="102"/>
      <c r="AB1146" s="102"/>
      <c r="AC1146" s="102"/>
      <c r="AD1146" s="131"/>
      <c r="AE1146" s="131"/>
    </row>
    <row r="1147" customFormat="false" ht="9.75" hidden="false" customHeight="true" outlineLevel="0" collapsed="false">
      <c r="B1147" s="132"/>
      <c r="C1147" s="97"/>
      <c r="D1147" s="119"/>
      <c r="E1147" s="97"/>
      <c r="F1147" s="102"/>
      <c r="G1147" s="102"/>
      <c r="H1147" s="102"/>
      <c r="I1147" s="102"/>
      <c r="J1147" s="102"/>
      <c r="K1147" s="102"/>
      <c r="L1147" s="102"/>
      <c r="M1147" s="102"/>
      <c r="N1147" s="102"/>
      <c r="O1147" s="102"/>
      <c r="P1147" s="102"/>
      <c r="Q1147" s="102"/>
      <c r="R1147" s="102"/>
      <c r="S1147" s="102"/>
      <c r="T1147" s="102"/>
      <c r="U1147" s="102"/>
      <c r="V1147" s="102"/>
      <c r="W1147" s="102"/>
      <c r="X1147" s="102"/>
      <c r="Y1147" s="118"/>
      <c r="Z1147" s="118"/>
      <c r="AA1147" s="102"/>
      <c r="AB1147" s="102"/>
      <c r="AC1147" s="102"/>
      <c r="AD1147" s="131"/>
      <c r="AE1147" s="131"/>
    </row>
    <row r="1148" customFormat="false" ht="9.75" hidden="false" customHeight="true" outlineLevel="0" collapsed="false">
      <c r="B1148" s="132"/>
      <c r="C1148" s="97"/>
      <c r="D1148" s="117"/>
      <c r="E1148" s="97"/>
      <c r="F1148" s="102"/>
      <c r="G1148" s="102"/>
      <c r="H1148" s="102"/>
      <c r="I1148" s="102"/>
      <c r="J1148" s="102"/>
      <c r="K1148" s="102"/>
      <c r="L1148" s="102"/>
      <c r="M1148" s="102"/>
      <c r="N1148" s="102"/>
      <c r="O1148" s="102"/>
      <c r="P1148" s="102"/>
      <c r="Q1148" s="102"/>
      <c r="R1148" s="102"/>
      <c r="S1148" s="102"/>
      <c r="T1148" s="102"/>
      <c r="U1148" s="102"/>
      <c r="V1148" s="102"/>
      <c r="W1148" s="102"/>
      <c r="X1148" s="102"/>
      <c r="Y1148" s="102"/>
      <c r="Z1148" s="102"/>
      <c r="AA1148" s="102"/>
      <c r="AB1148" s="117"/>
      <c r="AC1148" s="102"/>
      <c r="AD1148" s="131"/>
      <c r="AE1148" s="131"/>
    </row>
    <row r="1149" customFormat="false" ht="9.75" hidden="false" customHeight="true" outlineLevel="0" collapsed="false">
      <c r="B1149" s="132"/>
      <c r="C1149" s="97"/>
      <c r="D1149" s="118"/>
      <c r="E1149" s="97"/>
      <c r="F1149" s="102"/>
      <c r="G1149" s="102"/>
      <c r="H1149" s="102"/>
      <c r="I1149" s="102"/>
      <c r="J1149" s="102"/>
      <c r="K1149" s="102"/>
      <c r="L1149" s="102"/>
      <c r="M1149" s="102"/>
      <c r="N1149" s="102"/>
      <c r="O1149" s="102"/>
      <c r="P1149" s="102"/>
      <c r="Q1149" s="102"/>
      <c r="R1149" s="102"/>
      <c r="S1149" s="102"/>
      <c r="T1149" s="102"/>
      <c r="U1149" s="102"/>
      <c r="V1149" s="117"/>
      <c r="W1149" s="117"/>
      <c r="X1149" s="117"/>
      <c r="Y1149" s="118"/>
      <c r="Z1149" s="118"/>
      <c r="AA1149" s="118"/>
      <c r="AB1149" s="118"/>
      <c r="AC1149" s="117"/>
      <c r="AD1149" s="131"/>
      <c r="AE1149" s="131"/>
    </row>
    <row r="1150" customFormat="false" ht="9.75" hidden="false" customHeight="true" outlineLevel="0" collapsed="false">
      <c r="B1150" s="132"/>
      <c r="C1150" s="97"/>
      <c r="D1150" s="117"/>
      <c r="E1150" s="97"/>
      <c r="F1150" s="102"/>
      <c r="G1150" s="102"/>
      <c r="H1150" s="102"/>
      <c r="I1150" s="102"/>
      <c r="J1150" s="102"/>
      <c r="K1150" s="102"/>
      <c r="L1150" s="102"/>
      <c r="M1150" s="102"/>
      <c r="N1150" s="102"/>
      <c r="O1150" s="102"/>
      <c r="P1150" s="102"/>
      <c r="Q1150" s="102"/>
      <c r="R1150" s="102"/>
      <c r="S1150" s="102"/>
      <c r="T1150" s="102"/>
      <c r="U1150" s="102"/>
      <c r="V1150" s="102"/>
      <c r="W1150" s="102"/>
      <c r="X1150" s="100"/>
      <c r="Y1150" s="100"/>
      <c r="Z1150" s="100"/>
      <c r="AA1150" s="100"/>
      <c r="AB1150" s="100"/>
      <c r="AC1150" s="102"/>
      <c r="AD1150" s="131"/>
      <c r="AE1150" s="131"/>
    </row>
    <row r="1151" customFormat="false" ht="9.75" hidden="false" customHeight="true" outlineLevel="0" collapsed="false">
      <c r="B1151" s="132"/>
      <c r="C1151" s="97"/>
      <c r="D1151" s="120"/>
      <c r="E1151" s="97"/>
      <c r="F1151" s="102"/>
      <c r="G1151" s="118"/>
      <c r="H1151" s="119"/>
      <c r="I1151" s="119"/>
      <c r="J1151" s="119"/>
      <c r="K1151" s="119"/>
      <c r="L1151" s="119"/>
      <c r="M1151" s="119"/>
      <c r="N1151" s="119"/>
      <c r="O1151" s="119"/>
      <c r="P1151" s="119"/>
      <c r="Q1151" s="118"/>
      <c r="R1151" s="102"/>
      <c r="S1151" s="102"/>
      <c r="T1151" s="102"/>
      <c r="U1151" s="102"/>
      <c r="V1151" s="102"/>
      <c r="W1151" s="102"/>
      <c r="X1151" s="102"/>
      <c r="Y1151" s="102"/>
      <c r="Z1151" s="102"/>
      <c r="AA1151" s="102"/>
      <c r="AB1151" s="102"/>
      <c r="AC1151" s="102"/>
      <c r="AD1151" s="131"/>
      <c r="AE1151" s="131"/>
    </row>
    <row r="1152" customFormat="false" ht="9.75" hidden="false" customHeight="true" outlineLevel="0" collapsed="false">
      <c r="B1152" s="132"/>
      <c r="C1152" s="97"/>
      <c r="D1152" s="117"/>
      <c r="E1152" s="97"/>
      <c r="F1152" s="102"/>
      <c r="G1152" s="102"/>
      <c r="H1152" s="102"/>
      <c r="I1152" s="102"/>
      <c r="J1152" s="102"/>
      <c r="K1152" s="102"/>
      <c r="L1152" s="102"/>
      <c r="M1152" s="102"/>
      <c r="N1152" s="102"/>
      <c r="O1152" s="102"/>
      <c r="P1152" s="102"/>
      <c r="Q1152" s="102"/>
      <c r="R1152" s="102"/>
      <c r="S1152" s="102"/>
      <c r="T1152" s="102"/>
      <c r="U1152" s="102"/>
      <c r="V1152" s="102"/>
      <c r="W1152" s="102"/>
      <c r="X1152" s="102"/>
      <c r="Y1152" s="102"/>
      <c r="Z1152" s="102"/>
      <c r="AA1152" s="102"/>
      <c r="AB1152" s="102"/>
      <c r="AC1152" s="117"/>
      <c r="AD1152" s="131"/>
      <c r="AE1152" s="131"/>
    </row>
    <row r="1153" customFormat="false" ht="19.35" hidden="false" customHeight="true" outlineLevel="0" collapsed="false">
      <c r="B1153" s="132"/>
      <c r="C1153" s="97"/>
      <c r="D1153" s="119"/>
      <c r="E1153" s="97"/>
      <c r="F1153" s="102"/>
      <c r="G1153" s="102"/>
      <c r="H1153" s="102"/>
      <c r="I1153" s="102"/>
      <c r="J1153" s="102"/>
      <c r="K1153" s="102"/>
      <c r="L1153" s="102"/>
      <c r="M1153" s="102"/>
      <c r="N1153" s="102"/>
      <c r="O1153" s="102"/>
      <c r="P1153" s="102"/>
      <c r="Q1153" s="102"/>
      <c r="R1153" s="102"/>
      <c r="S1153" s="102"/>
      <c r="T1153" s="118"/>
      <c r="U1153" s="119"/>
      <c r="V1153" s="118"/>
      <c r="W1153" s="102"/>
      <c r="X1153" s="102"/>
      <c r="Y1153" s="102"/>
      <c r="Z1153" s="102"/>
      <c r="AA1153" s="118"/>
      <c r="AB1153" s="118"/>
      <c r="AC1153" s="102"/>
      <c r="AD1153" s="131"/>
      <c r="AE1153" s="131"/>
    </row>
    <row r="1154" customFormat="false" ht="19.35" hidden="false" customHeight="true" outlineLevel="0" collapsed="false">
      <c r="B1154" s="132"/>
      <c r="C1154" s="97"/>
      <c r="D1154" s="117"/>
      <c r="E1154" s="97"/>
      <c r="F1154" s="102"/>
      <c r="G1154" s="102"/>
      <c r="H1154" s="102"/>
      <c r="I1154" s="102"/>
      <c r="J1154" s="102"/>
      <c r="K1154" s="102"/>
      <c r="L1154" s="102"/>
      <c r="M1154" s="102"/>
      <c r="N1154" s="102"/>
      <c r="O1154" s="102"/>
      <c r="P1154" s="102"/>
      <c r="Q1154" s="102"/>
      <c r="R1154" s="102"/>
      <c r="S1154" s="102"/>
      <c r="T1154" s="102"/>
      <c r="U1154" s="117"/>
      <c r="V1154" s="117"/>
      <c r="W1154" s="117"/>
      <c r="X1154" s="100"/>
      <c r="Y1154" s="100"/>
      <c r="Z1154" s="102"/>
      <c r="AA1154" s="102"/>
      <c r="AB1154" s="102"/>
      <c r="AC1154" s="102"/>
      <c r="AD1154" s="131"/>
      <c r="AE1154" s="131"/>
    </row>
    <row r="1155" customFormat="false" ht="9.75" hidden="false" customHeight="true" outlineLevel="0" collapsed="false">
      <c r="B1155" s="132"/>
      <c r="C1155" s="97"/>
      <c r="D1155" s="118"/>
      <c r="E1155" s="97"/>
      <c r="F1155" s="102"/>
      <c r="G1155" s="102"/>
      <c r="H1155" s="102"/>
      <c r="I1155" s="102"/>
      <c r="J1155" s="102"/>
      <c r="K1155" s="102"/>
      <c r="L1155" s="102"/>
      <c r="M1155" s="102"/>
      <c r="N1155" s="102"/>
      <c r="O1155" s="102"/>
      <c r="P1155" s="102"/>
      <c r="Q1155" s="102"/>
      <c r="R1155" s="102"/>
      <c r="S1155" s="102"/>
      <c r="T1155" s="102"/>
      <c r="U1155" s="117"/>
      <c r="V1155" s="117"/>
      <c r="W1155" s="117"/>
      <c r="X1155" s="117"/>
      <c r="Y1155" s="100"/>
      <c r="Z1155" s="102"/>
      <c r="AA1155" s="102"/>
      <c r="AB1155" s="102"/>
      <c r="AC1155" s="102"/>
      <c r="AD1155" s="131"/>
      <c r="AE1155" s="131"/>
    </row>
    <row r="1156" customFormat="false" ht="9.75" hidden="false" customHeight="true" outlineLevel="0" collapsed="false">
      <c r="B1156" s="132"/>
      <c r="C1156" s="97"/>
      <c r="D1156" s="117"/>
      <c r="E1156" s="97"/>
      <c r="F1156" s="102"/>
      <c r="G1156" s="102"/>
      <c r="H1156" s="102"/>
      <c r="I1156" s="102"/>
      <c r="J1156" s="102"/>
      <c r="K1156" s="102"/>
      <c r="L1156" s="102"/>
      <c r="M1156" s="102"/>
      <c r="N1156" s="102"/>
      <c r="O1156" s="102"/>
      <c r="P1156" s="102"/>
      <c r="Q1156" s="102"/>
      <c r="R1156" s="102"/>
      <c r="S1156" s="102"/>
      <c r="T1156" s="102"/>
      <c r="U1156" s="102"/>
      <c r="V1156" s="102"/>
      <c r="W1156" s="102"/>
      <c r="X1156" s="102"/>
      <c r="Y1156" s="102"/>
      <c r="Z1156" s="102"/>
      <c r="AA1156" s="102"/>
      <c r="AB1156" s="117"/>
      <c r="AC1156" s="117"/>
      <c r="AD1156" s="131"/>
      <c r="AE1156" s="131"/>
    </row>
    <row r="1157" customFormat="false" ht="9.75" hidden="false" customHeight="true" outlineLevel="0" collapsed="false">
      <c r="B1157" s="132"/>
      <c r="C1157" s="97"/>
      <c r="D1157" s="117"/>
      <c r="E1157" s="97"/>
      <c r="F1157" s="102"/>
      <c r="G1157" s="102"/>
      <c r="H1157" s="102"/>
      <c r="I1157" s="102"/>
      <c r="J1157" s="102"/>
      <c r="K1157" s="102"/>
      <c r="L1157" s="102"/>
      <c r="M1157" s="102"/>
      <c r="N1157" s="102"/>
      <c r="O1157" s="102"/>
      <c r="P1157" s="102"/>
      <c r="Q1157" s="102"/>
      <c r="R1157" s="102"/>
      <c r="S1157" s="102"/>
      <c r="T1157" s="102"/>
      <c r="U1157" s="102"/>
      <c r="V1157" s="102"/>
      <c r="W1157" s="100"/>
      <c r="X1157" s="100"/>
      <c r="Y1157" s="117"/>
      <c r="Z1157" s="100"/>
      <c r="AA1157" s="102"/>
      <c r="AB1157" s="102"/>
      <c r="AC1157" s="102"/>
      <c r="AD1157" s="131"/>
      <c r="AE1157" s="131"/>
    </row>
    <row r="1158" customFormat="false" ht="19.35" hidden="false" customHeight="true" outlineLevel="0" collapsed="false">
      <c r="B1158" s="132"/>
      <c r="C1158" s="97"/>
      <c r="D1158" s="100"/>
      <c r="E1158" s="97"/>
      <c r="F1158" s="102"/>
      <c r="G1158" s="102"/>
      <c r="H1158" s="102"/>
      <c r="I1158" s="100"/>
      <c r="J1158" s="102"/>
      <c r="K1158" s="102"/>
      <c r="L1158" s="100"/>
      <c r="M1158" s="102"/>
      <c r="N1158" s="102"/>
      <c r="O1158" s="102"/>
      <c r="P1158" s="102"/>
      <c r="Q1158" s="102"/>
      <c r="R1158" s="102"/>
      <c r="S1158" s="102"/>
      <c r="T1158" s="102"/>
      <c r="U1158" s="102"/>
      <c r="V1158" s="102"/>
      <c r="W1158" s="102"/>
      <c r="X1158" s="102"/>
      <c r="Y1158" s="102"/>
      <c r="Z1158" s="102"/>
      <c r="AA1158" s="102"/>
      <c r="AB1158" s="102"/>
      <c r="AC1158" s="102"/>
      <c r="AD1158" s="131"/>
      <c r="AE1158" s="131"/>
    </row>
    <row r="1159" customFormat="false" ht="9.75" hidden="false" customHeight="true" outlineLevel="0" collapsed="false">
      <c r="B1159" s="132"/>
      <c r="C1159" s="97"/>
      <c r="D1159" s="100"/>
      <c r="E1159" s="97"/>
      <c r="F1159" s="102"/>
      <c r="G1159" s="100"/>
      <c r="H1159" s="102"/>
      <c r="I1159" s="102"/>
      <c r="J1159" s="102"/>
      <c r="K1159" s="102"/>
      <c r="L1159" s="102"/>
      <c r="M1159" s="102"/>
      <c r="N1159" s="102"/>
      <c r="O1159" s="102"/>
      <c r="P1159" s="102"/>
      <c r="Q1159" s="102"/>
      <c r="R1159" s="102"/>
      <c r="S1159" s="102"/>
      <c r="T1159" s="102"/>
      <c r="U1159" s="102"/>
      <c r="V1159" s="102"/>
      <c r="W1159" s="102"/>
      <c r="X1159" s="102"/>
      <c r="Y1159" s="102"/>
      <c r="Z1159" s="102"/>
      <c r="AA1159" s="102"/>
      <c r="AB1159" s="102"/>
      <c r="AC1159" s="102"/>
      <c r="AD1159" s="131"/>
      <c r="AE1159" s="131"/>
    </row>
    <row r="1160" customFormat="false" ht="9.75" hidden="false" customHeight="true" outlineLevel="0" collapsed="false">
      <c r="B1160" s="132"/>
      <c r="C1160" s="97"/>
      <c r="D1160" s="100"/>
      <c r="E1160" s="97"/>
      <c r="F1160" s="100"/>
      <c r="G1160" s="102"/>
      <c r="H1160" s="102"/>
      <c r="I1160" s="102"/>
      <c r="J1160" s="102"/>
      <c r="K1160" s="102"/>
      <c r="L1160" s="102"/>
      <c r="M1160" s="102"/>
      <c r="N1160" s="102"/>
      <c r="O1160" s="102"/>
      <c r="P1160" s="102"/>
      <c r="Q1160" s="102"/>
      <c r="R1160" s="102"/>
      <c r="S1160" s="102"/>
      <c r="T1160" s="102"/>
      <c r="U1160" s="102"/>
      <c r="V1160" s="102"/>
      <c r="W1160" s="102"/>
      <c r="X1160" s="102"/>
      <c r="Y1160" s="102"/>
      <c r="Z1160" s="102"/>
      <c r="AA1160" s="102"/>
      <c r="AB1160" s="102"/>
      <c r="AC1160" s="102"/>
      <c r="AD1160" s="131"/>
      <c r="AE1160" s="131"/>
    </row>
    <row r="1161" customFormat="false" ht="9.75" hidden="false" customHeight="true" outlineLevel="0" collapsed="false">
      <c r="B1161" s="132"/>
      <c r="C1161" s="97"/>
      <c r="D1161" s="117"/>
      <c r="E1161" s="97"/>
      <c r="F1161" s="102"/>
      <c r="G1161" s="102"/>
      <c r="H1161" s="117"/>
      <c r="I1161" s="102"/>
      <c r="J1161" s="102"/>
      <c r="K1161" s="102"/>
      <c r="L1161" s="102"/>
      <c r="M1161" s="102"/>
      <c r="N1161" s="102"/>
      <c r="O1161" s="102"/>
      <c r="P1161" s="102"/>
      <c r="Q1161" s="102"/>
      <c r="R1161" s="102"/>
      <c r="S1161" s="102"/>
      <c r="T1161" s="102"/>
      <c r="U1161" s="102"/>
      <c r="V1161" s="102"/>
      <c r="W1161" s="102"/>
      <c r="X1161" s="102"/>
      <c r="Y1161" s="102"/>
      <c r="Z1161" s="102"/>
      <c r="AA1161" s="102"/>
      <c r="AB1161" s="102"/>
      <c r="AC1161" s="102"/>
      <c r="AD1161" s="131"/>
      <c r="AE1161" s="131"/>
    </row>
    <row r="1162" customFormat="false" ht="9.75" hidden="false" customHeight="true" outlineLevel="0" collapsed="false">
      <c r="B1162" s="132"/>
      <c r="C1162" s="97"/>
      <c r="D1162" s="118"/>
      <c r="E1162" s="97"/>
      <c r="F1162" s="102"/>
      <c r="G1162" s="102"/>
      <c r="H1162" s="102"/>
      <c r="I1162" s="102"/>
      <c r="J1162" s="102"/>
      <c r="K1162" s="102"/>
      <c r="L1162" s="102"/>
      <c r="M1162" s="102"/>
      <c r="N1162" s="102"/>
      <c r="O1162" s="102"/>
      <c r="P1162" s="102"/>
      <c r="Q1162" s="102"/>
      <c r="R1162" s="102"/>
      <c r="S1162" s="102"/>
      <c r="T1162" s="102"/>
      <c r="U1162" s="102"/>
      <c r="V1162" s="102"/>
      <c r="W1162" s="118"/>
      <c r="X1162" s="100"/>
      <c r="Y1162" s="100"/>
      <c r="Z1162" s="117"/>
      <c r="AA1162" s="117"/>
      <c r="AB1162" s="102"/>
      <c r="AC1162" s="102"/>
      <c r="AD1162" s="131"/>
      <c r="AE1162" s="131"/>
    </row>
    <row r="1163" customFormat="false" ht="9.75" hidden="false" customHeight="true" outlineLevel="0" collapsed="false">
      <c r="B1163" s="132"/>
      <c r="C1163" s="97"/>
      <c r="D1163" s="120"/>
      <c r="E1163" s="97"/>
      <c r="F1163" s="102"/>
      <c r="G1163" s="102"/>
      <c r="H1163" s="102"/>
      <c r="I1163" s="102"/>
      <c r="J1163" s="102"/>
      <c r="K1163" s="102"/>
      <c r="L1163" s="102"/>
      <c r="M1163" s="102"/>
      <c r="N1163" s="102"/>
      <c r="O1163" s="102"/>
      <c r="P1163" s="102"/>
      <c r="Q1163" s="102"/>
      <c r="R1163" s="102"/>
      <c r="S1163" s="119"/>
      <c r="T1163" s="119"/>
      <c r="U1163" s="119"/>
      <c r="V1163" s="119"/>
      <c r="W1163" s="118"/>
      <c r="X1163" s="102"/>
      <c r="Y1163" s="102"/>
      <c r="Z1163" s="102"/>
      <c r="AA1163" s="102"/>
      <c r="AB1163" s="102"/>
      <c r="AC1163" s="102"/>
      <c r="AD1163" s="131"/>
      <c r="AE1163" s="131"/>
    </row>
    <row r="1164" customFormat="false" ht="9.75" hidden="false" customHeight="true" outlineLevel="0" collapsed="false">
      <c r="B1164" s="132"/>
      <c r="C1164" s="97"/>
      <c r="D1164" s="118"/>
      <c r="E1164" s="97"/>
      <c r="F1164" s="102"/>
      <c r="G1164" s="102"/>
      <c r="H1164" s="102"/>
      <c r="I1164" s="102"/>
      <c r="J1164" s="102"/>
      <c r="K1164" s="102"/>
      <c r="L1164" s="102"/>
      <c r="M1164" s="102"/>
      <c r="N1164" s="102"/>
      <c r="O1164" s="102"/>
      <c r="P1164" s="102"/>
      <c r="Q1164" s="102"/>
      <c r="R1164" s="102"/>
      <c r="S1164" s="102"/>
      <c r="T1164" s="102"/>
      <c r="U1164" s="117"/>
      <c r="V1164" s="117"/>
      <c r="W1164" s="117"/>
      <c r="X1164" s="117"/>
      <c r="Y1164" s="100"/>
      <c r="Z1164" s="102"/>
      <c r="AA1164" s="102"/>
      <c r="AB1164" s="102"/>
      <c r="AC1164" s="102"/>
      <c r="AD1164" s="131"/>
      <c r="AE1164" s="131"/>
    </row>
    <row r="1165" customFormat="false" ht="9.75" hidden="false" customHeight="true" outlineLevel="0" collapsed="false">
      <c r="B1165" s="132"/>
      <c r="C1165" s="97"/>
      <c r="D1165" s="119"/>
      <c r="E1165" s="97"/>
      <c r="F1165" s="102"/>
      <c r="G1165" s="102"/>
      <c r="H1165" s="102"/>
      <c r="I1165" s="102"/>
      <c r="J1165" s="102"/>
      <c r="K1165" s="102"/>
      <c r="L1165" s="102"/>
      <c r="M1165" s="102"/>
      <c r="N1165" s="102"/>
      <c r="O1165" s="102"/>
      <c r="P1165" s="102"/>
      <c r="Q1165" s="102"/>
      <c r="R1165" s="102"/>
      <c r="S1165" s="118"/>
      <c r="T1165" s="118"/>
      <c r="U1165" s="118"/>
      <c r="V1165" s="118"/>
      <c r="W1165" s="117"/>
      <c r="X1165" s="102"/>
      <c r="Y1165" s="102"/>
      <c r="Z1165" s="102"/>
      <c r="AA1165" s="102"/>
      <c r="AB1165" s="102"/>
      <c r="AC1165" s="102"/>
      <c r="AD1165" s="131"/>
      <c r="AE1165" s="131"/>
    </row>
    <row r="1166" customFormat="false" ht="19.35" hidden="false" customHeight="true" outlineLevel="0" collapsed="false">
      <c r="B1166" s="132"/>
      <c r="C1166" s="97"/>
      <c r="D1166" s="117"/>
      <c r="E1166" s="97"/>
      <c r="F1166" s="102"/>
      <c r="G1166" s="102"/>
      <c r="H1166" s="102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  <c r="AB1166" s="102"/>
      <c r="AC1166" s="100"/>
      <c r="AD1166" s="131"/>
      <c r="AE1166" s="131"/>
    </row>
    <row r="1167" customFormat="false" ht="19.35" hidden="false" customHeight="true" outlineLevel="0" collapsed="false">
      <c r="B1167" s="132"/>
      <c r="C1167" s="97"/>
      <c r="D1167" s="117"/>
      <c r="E1167" s="97"/>
      <c r="F1167" s="102"/>
      <c r="G1167" s="102"/>
      <c r="H1167" s="102"/>
      <c r="I1167" s="102"/>
      <c r="J1167" s="102"/>
      <c r="K1167" s="102"/>
      <c r="L1167" s="102"/>
      <c r="M1167" s="102"/>
      <c r="N1167" s="102"/>
      <c r="O1167" s="102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  <c r="AB1167" s="100"/>
      <c r="AC1167" s="100"/>
      <c r="AD1167" s="131"/>
      <c r="AE1167" s="131"/>
    </row>
    <row r="1168" customFormat="false" ht="9.75" hidden="false" customHeight="true" outlineLevel="0" collapsed="false">
      <c r="B1168" s="132"/>
      <c r="C1168" s="97"/>
      <c r="D1168" s="117"/>
      <c r="E1168" s="97"/>
      <c r="F1168" s="102"/>
      <c r="G1168" s="102"/>
      <c r="H1168" s="102"/>
      <c r="I1168" s="102"/>
      <c r="J1168" s="102"/>
      <c r="K1168" s="102"/>
      <c r="L1168" s="102"/>
      <c r="M1168" s="102"/>
      <c r="N1168" s="102"/>
      <c r="O1168" s="102"/>
      <c r="P1168" s="102"/>
      <c r="Q1168" s="102"/>
      <c r="R1168" s="102"/>
      <c r="S1168" s="102"/>
      <c r="T1168" s="102"/>
      <c r="U1168" s="100"/>
      <c r="V1168" s="117"/>
      <c r="W1168" s="117"/>
      <c r="X1168" s="100"/>
      <c r="Y1168" s="100"/>
      <c r="Z1168" s="102"/>
      <c r="AA1168" s="102"/>
      <c r="AB1168" s="102"/>
      <c r="AC1168" s="102"/>
      <c r="AD1168" s="131"/>
      <c r="AE1168" s="131"/>
    </row>
    <row r="1169" customFormat="false" ht="9.75" hidden="false" customHeight="true" outlineLevel="0" collapsed="false">
      <c r="B1169" s="132"/>
      <c r="C1169" s="97"/>
      <c r="D1169" s="100"/>
      <c r="E1169" s="97"/>
      <c r="F1169" s="102"/>
      <c r="G1169" s="102"/>
      <c r="H1169" s="102"/>
      <c r="I1169" s="102"/>
      <c r="J1169" s="102"/>
      <c r="K1169" s="102"/>
      <c r="L1169" s="102"/>
      <c r="M1169" s="102"/>
      <c r="N1169" s="102"/>
      <c r="O1169" s="102"/>
      <c r="P1169" s="102"/>
      <c r="Q1169" s="102"/>
      <c r="R1169" s="102"/>
      <c r="S1169" s="102"/>
      <c r="T1169" s="102"/>
      <c r="U1169" s="102"/>
      <c r="V1169" s="102"/>
      <c r="W1169" s="102"/>
      <c r="X1169" s="102"/>
      <c r="Y1169" s="102"/>
      <c r="Z1169" s="102"/>
      <c r="AA1169" s="102"/>
      <c r="AB1169" s="102"/>
      <c r="AC1169" s="100"/>
      <c r="AD1169" s="131"/>
      <c r="AE1169" s="131"/>
    </row>
    <row r="1170" customFormat="false" ht="9.75" hidden="false" customHeight="true" outlineLevel="0" collapsed="false">
      <c r="B1170" s="132"/>
      <c r="C1170" s="97"/>
      <c r="D1170" s="117"/>
      <c r="E1170" s="97"/>
      <c r="F1170" s="102"/>
      <c r="G1170" s="102"/>
      <c r="H1170" s="102"/>
      <c r="I1170" s="102"/>
      <c r="J1170" s="102"/>
      <c r="K1170" s="102"/>
      <c r="L1170" s="102"/>
      <c r="M1170" s="102"/>
      <c r="N1170" s="102"/>
      <c r="O1170" s="102"/>
      <c r="P1170" s="102"/>
      <c r="Q1170" s="102"/>
      <c r="R1170" s="102"/>
      <c r="S1170" s="100"/>
      <c r="T1170" s="100"/>
      <c r="U1170" s="100"/>
      <c r="V1170" s="100"/>
      <c r="W1170" s="100"/>
      <c r="X1170" s="102"/>
      <c r="Y1170" s="102"/>
      <c r="Z1170" s="102"/>
      <c r="AA1170" s="102"/>
      <c r="AB1170" s="102"/>
      <c r="AC1170" s="102"/>
      <c r="AD1170" s="131"/>
      <c r="AE1170" s="131"/>
    </row>
    <row r="1171" customFormat="false" ht="9.75" hidden="false" customHeight="true" outlineLevel="0" collapsed="false">
      <c r="B1171" s="132"/>
      <c r="C1171" s="97"/>
      <c r="D1171" s="117"/>
      <c r="E1171" s="97"/>
      <c r="F1171" s="102"/>
      <c r="G1171" s="102"/>
      <c r="H1171" s="102"/>
      <c r="I1171" s="102"/>
      <c r="J1171" s="102"/>
      <c r="K1171" s="102"/>
      <c r="L1171" s="102"/>
      <c r="M1171" s="102"/>
      <c r="N1171" s="102"/>
      <c r="O1171" s="102"/>
      <c r="P1171" s="102"/>
      <c r="Q1171" s="102"/>
      <c r="R1171" s="102"/>
      <c r="S1171" s="102"/>
      <c r="T1171" s="102"/>
      <c r="U1171" s="102"/>
      <c r="V1171" s="102"/>
      <c r="W1171" s="102"/>
      <c r="X1171" s="117"/>
      <c r="Y1171" s="117"/>
      <c r="Z1171" s="102"/>
      <c r="AA1171" s="102"/>
      <c r="AB1171" s="102"/>
      <c r="AC1171" s="102"/>
      <c r="AD1171" s="131"/>
      <c r="AE1171" s="131"/>
    </row>
    <row r="1172" customFormat="false" ht="9.75" hidden="false" customHeight="true" outlineLevel="0" collapsed="false">
      <c r="B1172" s="132"/>
      <c r="C1172" s="97"/>
      <c r="D1172" s="100"/>
      <c r="E1172" s="97"/>
      <c r="F1172" s="102"/>
      <c r="G1172" s="102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2"/>
      <c r="S1172" s="102"/>
      <c r="T1172" s="102"/>
      <c r="U1172" s="102"/>
      <c r="V1172" s="102"/>
      <c r="W1172" s="102"/>
      <c r="X1172" s="100"/>
      <c r="Y1172" s="102"/>
      <c r="Z1172" s="102"/>
      <c r="AA1172" s="102"/>
      <c r="AB1172" s="102"/>
      <c r="AC1172" s="102"/>
      <c r="AD1172" s="131"/>
      <c r="AE1172" s="131"/>
    </row>
    <row r="1173" customFormat="false" ht="9.75" hidden="false" customHeight="true" outlineLevel="0" collapsed="false">
      <c r="B1173" s="132"/>
      <c r="C1173" s="97"/>
      <c r="D1173" s="117"/>
      <c r="E1173" s="97"/>
      <c r="F1173" s="117"/>
      <c r="G1173" s="100"/>
      <c r="H1173" s="102"/>
      <c r="I1173" s="102"/>
      <c r="J1173" s="102"/>
      <c r="K1173" s="102"/>
      <c r="L1173" s="102"/>
      <c r="M1173" s="102"/>
      <c r="N1173" s="102"/>
      <c r="O1173" s="102"/>
      <c r="P1173" s="102"/>
      <c r="Q1173" s="102"/>
      <c r="R1173" s="102"/>
      <c r="S1173" s="102"/>
      <c r="T1173" s="102"/>
      <c r="U1173" s="102"/>
      <c r="V1173" s="102"/>
      <c r="W1173" s="102"/>
      <c r="X1173" s="102"/>
      <c r="Y1173" s="102"/>
      <c r="Z1173" s="102"/>
      <c r="AA1173" s="102"/>
      <c r="AB1173" s="102"/>
      <c r="AC1173" s="102"/>
      <c r="AD1173" s="131"/>
      <c r="AE1173" s="131"/>
    </row>
    <row r="1174" customFormat="false" ht="9.75" hidden="false" customHeight="true" outlineLevel="0" collapsed="false">
      <c r="B1174" s="132"/>
      <c r="C1174" s="97"/>
      <c r="D1174" s="118"/>
      <c r="E1174" s="97"/>
      <c r="F1174" s="118"/>
      <c r="G1174" s="102"/>
      <c r="H1174" s="118"/>
      <c r="I1174" s="102"/>
      <c r="J1174" s="102"/>
      <c r="K1174" s="102"/>
      <c r="L1174" s="102"/>
      <c r="M1174" s="102"/>
      <c r="N1174" s="102"/>
      <c r="O1174" s="102"/>
      <c r="P1174" s="102"/>
      <c r="Q1174" s="102"/>
      <c r="R1174" s="102"/>
      <c r="S1174" s="102"/>
      <c r="T1174" s="102"/>
      <c r="U1174" s="102"/>
      <c r="V1174" s="102"/>
      <c r="W1174" s="102"/>
      <c r="X1174" s="102"/>
      <c r="Y1174" s="102"/>
      <c r="Z1174" s="102"/>
      <c r="AA1174" s="102"/>
      <c r="AB1174" s="102"/>
      <c r="AC1174" s="102"/>
      <c r="AD1174" s="131"/>
      <c r="AE1174" s="131"/>
    </row>
    <row r="1175" customFormat="false" ht="19.35" hidden="false" customHeight="true" outlineLevel="0" collapsed="false">
      <c r="B1175" s="132"/>
      <c r="C1175" s="97"/>
      <c r="D1175" s="117"/>
      <c r="E1175" s="97"/>
      <c r="F1175" s="102"/>
      <c r="G1175" s="117"/>
      <c r="H1175" s="100"/>
      <c r="I1175" s="100"/>
      <c r="J1175" s="100"/>
      <c r="K1175" s="100"/>
      <c r="L1175" s="100"/>
      <c r="M1175" s="102"/>
      <c r="N1175" s="102"/>
      <c r="O1175" s="102"/>
      <c r="P1175" s="102"/>
      <c r="Q1175" s="102"/>
      <c r="R1175" s="102"/>
      <c r="S1175" s="102"/>
      <c r="T1175" s="102"/>
      <c r="U1175" s="102"/>
      <c r="V1175" s="102"/>
      <c r="W1175" s="102"/>
      <c r="X1175" s="102"/>
      <c r="Y1175" s="102"/>
      <c r="Z1175" s="102"/>
      <c r="AA1175" s="102"/>
      <c r="AB1175" s="102"/>
      <c r="AC1175" s="102"/>
      <c r="AD1175" s="131"/>
      <c r="AE1175" s="131"/>
    </row>
    <row r="1176" customFormat="false" ht="19.35" hidden="false" customHeight="true" outlineLevel="0" collapsed="false">
      <c r="B1176" s="132"/>
      <c r="C1176" s="97"/>
      <c r="D1176" s="118"/>
      <c r="E1176" s="97"/>
      <c r="F1176" s="102"/>
      <c r="G1176" s="102"/>
      <c r="H1176" s="102"/>
      <c r="I1176" s="102"/>
      <c r="J1176" s="102"/>
      <c r="K1176" s="102"/>
      <c r="L1176" s="102"/>
      <c r="M1176" s="102"/>
      <c r="N1176" s="102"/>
      <c r="O1176" s="102"/>
      <c r="P1176" s="102"/>
      <c r="Q1176" s="102"/>
      <c r="R1176" s="102"/>
      <c r="S1176" s="102"/>
      <c r="T1176" s="102"/>
      <c r="U1176" s="102"/>
      <c r="V1176" s="117"/>
      <c r="W1176" s="117"/>
      <c r="X1176" s="117"/>
      <c r="Y1176" s="118"/>
      <c r="Z1176" s="118"/>
      <c r="AA1176" s="118"/>
      <c r="AB1176" s="118"/>
      <c r="AC1176" s="117"/>
      <c r="AD1176" s="131"/>
      <c r="AE1176" s="131"/>
    </row>
    <row r="1177" customFormat="false" ht="19.35" hidden="false" customHeight="true" outlineLevel="0" collapsed="false">
      <c r="B1177" s="132"/>
      <c r="C1177" s="97"/>
      <c r="D1177" s="119"/>
      <c r="E1177" s="97"/>
      <c r="F1177" s="102"/>
      <c r="G1177" s="102"/>
      <c r="H1177" s="102"/>
      <c r="I1177" s="102"/>
      <c r="J1177" s="102"/>
      <c r="K1177" s="102"/>
      <c r="L1177" s="102"/>
      <c r="M1177" s="102"/>
      <c r="N1177" s="102"/>
      <c r="O1177" s="102"/>
      <c r="P1177" s="102"/>
      <c r="Q1177" s="102"/>
      <c r="R1177" s="102"/>
      <c r="S1177" s="102"/>
      <c r="T1177" s="102"/>
      <c r="U1177" s="102"/>
      <c r="V1177" s="118"/>
      <c r="W1177" s="118"/>
      <c r="X1177" s="118"/>
      <c r="Y1177" s="118"/>
      <c r="Z1177" s="118"/>
      <c r="AA1177" s="118"/>
      <c r="AB1177" s="102"/>
      <c r="AC1177" s="117"/>
      <c r="AD1177" s="131"/>
      <c r="AE1177" s="131"/>
    </row>
    <row r="1178" customFormat="false" ht="19.35" hidden="false" customHeight="true" outlineLevel="0" collapsed="false">
      <c r="B1178" s="132"/>
      <c r="C1178" s="97"/>
      <c r="D1178" s="118"/>
      <c r="E1178" s="97"/>
      <c r="F1178" s="102"/>
      <c r="G1178" s="102"/>
      <c r="H1178" s="102"/>
      <c r="I1178" s="102"/>
      <c r="J1178" s="102"/>
      <c r="K1178" s="102"/>
      <c r="L1178" s="118"/>
      <c r="M1178" s="102"/>
      <c r="N1178" s="102"/>
      <c r="O1178" s="102"/>
      <c r="P1178" s="102"/>
      <c r="Q1178" s="102"/>
      <c r="R1178" s="102"/>
      <c r="S1178" s="102"/>
      <c r="T1178" s="102"/>
      <c r="U1178" s="102"/>
      <c r="V1178" s="102"/>
      <c r="W1178" s="102"/>
      <c r="X1178" s="102"/>
      <c r="Y1178" s="102"/>
      <c r="Z1178" s="102"/>
      <c r="AA1178" s="102"/>
      <c r="AB1178" s="102"/>
      <c r="AC1178" s="102"/>
      <c r="AD1178" s="131"/>
      <c r="AE1178" s="131"/>
    </row>
    <row r="1179" customFormat="false" ht="19.35" hidden="false" customHeight="true" outlineLevel="0" collapsed="false">
      <c r="B1179" s="132"/>
      <c r="C1179" s="97"/>
      <c r="D1179" s="117"/>
      <c r="E1179" s="97"/>
      <c r="F1179" s="102"/>
      <c r="G1179" s="102"/>
      <c r="H1179" s="102"/>
      <c r="I1179" s="102"/>
      <c r="J1179" s="102"/>
      <c r="K1179" s="102"/>
      <c r="L1179" s="102"/>
      <c r="M1179" s="102"/>
      <c r="N1179" s="102"/>
      <c r="O1179" s="102"/>
      <c r="P1179" s="102"/>
      <c r="Q1179" s="102"/>
      <c r="R1179" s="102"/>
      <c r="S1179" s="102"/>
      <c r="T1179" s="102"/>
      <c r="U1179" s="102"/>
      <c r="V1179" s="102"/>
      <c r="W1179" s="102"/>
      <c r="X1179" s="102"/>
      <c r="Y1179" s="102"/>
      <c r="Z1179" s="102"/>
      <c r="AA1179" s="102"/>
      <c r="AB1179" s="117"/>
      <c r="AC1179" s="102"/>
      <c r="AD1179" s="131"/>
      <c r="AE1179" s="131"/>
    </row>
    <row r="1180" customFormat="false" ht="9.75" hidden="false" customHeight="true" outlineLevel="0" collapsed="false">
      <c r="B1180" s="132"/>
      <c r="C1180" s="97"/>
      <c r="D1180" s="100"/>
      <c r="E1180" s="97"/>
      <c r="F1180" s="102"/>
      <c r="G1180" s="102"/>
      <c r="H1180" s="102"/>
      <c r="I1180" s="102"/>
      <c r="J1180" s="102"/>
      <c r="K1180" s="102"/>
      <c r="L1180" s="102"/>
      <c r="M1180" s="102"/>
      <c r="N1180" s="102"/>
      <c r="O1180" s="102"/>
      <c r="P1180" s="102"/>
      <c r="Q1180" s="102"/>
      <c r="R1180" s="102"/>
      <c r="S1180" s="102"/>
      <c r="T1180" s="102"/>
      <c r="U1180" s="102"/>
      <c r="V1180" s="102"/>
      <c r="W1180" s="102"/>
      <c r="X1180" s="102"/>
      <c r="Y1180" s="102"/>
      <c r="Z1180" s="102"/>
      <c r="AA1180" s="102"/>
      <c r="AB1180" s="100"/>
      <c r="AC1180" s="102"/>
      <c r="AD1180" s="131"/>
      <c r="AE1180" s="131"/>
    </row>
    <row r="1181" customFormat="false" ht="9.75" hidden="false" customHeight="true" outlineLevel="0" collapsed="false">
      <c r="B1181" s="132"/>
      <c r="C1181" s="97"/>
      <c r="D1181" s="100"/>
      <c r="E1181" s="97"/>
      <c r="F1181" s="102"/>
      <c r="G1181" s="102"/>
      <c r="H1181" s="102"/>
      <c r="I1181" s="102"/>
      <c r="J1181" s="102"/>
      <c r="K1181" s="102"/>
      <c r="L1181" s="102"/>
      <c r="M1181" s="102"/>
      <c r="N1181" s="102"/>
      <c r="O1181" s="102"/>
      <c r="P1181" s="102"/>
      <c r="Q1181" s="102"/>
      <c r="R1181" s="102"/>
      <c r="S1181" s="102"/>
      <c r="T1181" s="102"/>
      <c r="U1181" s="102"/>
      <c r="V1181" s="102"/>
      <c r="W1181" s="102"/>
      <c r="X1181" s="102"/>
      <c r="Y1181" s="102"/>
      <c r="Z1181" s="102"/>
      <c r="AA1181" s="102"/>
      <c r="AB1181" s="100"/>
      <c r="AC1181" s="102"/>
      <c r="AD1181" s="131"/>
      <c r="AE1181" s="131"/>
    </row>
    <row r="1182" customFormat="false" ht="9.75" hidden="false" customHeight="true" outlineLevel="0" collapsed="false">
      <c r="B1182" s="132"/>
      <c r="C1182" s="97"/>
      <c r="D1182" s="100"/>
      <c r="E1182" s="97"/>
      <c r="F1182" s="102"/>
      <c r="G1182" s="102"/>
      <c r="H1182" s="102"/>
      <c r="I1182" s="102"/>
      <c r="J1182" s="102"/>
      <c r="K1182" s="102"/>
      <c r="L1182" s="102"/>
      <c r="M1182" s="102"/>
      <c r="N1182" s="102"/>
      <c r="O1182" s="102"/>
      <c r="P1182" s="102"/>
      <c r="Q1182" s="102"/>
      <c r="R1182" s="102"/>
      <c r="S1182" s="102"/>
      <c r="T1182" s="102"/>
      <c r="U1182" s="102"/>
      <c r="V1182" s="102"/>
      <c r="W1182" s="102"/>
      <c r="X1182" s="102"/>
      <c r="Y1182" s="102"/>
      <c r="Z1182" s="102"/>
      <c r="AA1182" s="102"/>
      <c r="AB1182" s="100"/>
      <c r="AC1182" s="102"/>
      <c r="AD1182" s="131"/>
      <c r="AE1182" s="131"/>
    </row>
    <row r="1183" customFormat="false" ht="9.75" hidden="false" customHeight="true" outlineLevel="0" collapsed="false">
      <c r="B1183" s="132"/>
      <c r="C1183" s="97"/>
      <c r="D1183" s="119"/>
      <c r="E1183" s="97"/>
      <c r="F1183" s="102"/>
      <c r="G1183" s="102"/>
      <c r="H1183" s="102"/>
      <c r="I1183" s="102"/>
      <c r="J1183" s="102"/>
      <c r="K1183" s="102"/>
      <c r="L1183" s="102"/>
      <c r="M1183" s="102"/>
      <c r="N1183" s="102"/>
      <c r="O1183" s="102"/>
      <c r="P1183" s="102"/>
      <c r="Q1183" s="102"/>
      <c r="R1183" s="102"/>
      <c r="S1183" s="102"/>
      <c r="T1183" s="102"/>
      <c r="U1183" s="102"/>
      <c r="V1183" s="117"/>
      <c r="W1183" s="117"/>
      <c r="X1183" s="117"/>
      <c r="Y1183" s="118"/>
      <c r="Z1183" s="118"/>
      <c r="AA1183" s="118"/>
      <c r="AB1183" s="118"/>
      <c r="AC1183" s="118"/>
      <c r="AD1183" s="131"/>
      <c r="AE1183" s="131"/>
    </row>
    <row r="1184" customFormat="false" ht="9.75" hidden="false" customHeight="true" outlineLevel="0" collapsed="false">
      <c r="B1184" s="132"/>
      <c r="C1184" s="97"/>
      <c r="D1184" s="117"/>
      <c r="E1184" s="97"/>
      <c r="F1184" s="102"/>
      <c r="G1184" s="100"/>
      <c r="H1184" s="100"/>
      <c r="I1184" s="100"/>
      <c r="J1184" s="102"/>
      <c r="K1184" s="102"/>
      <c r="L1184" s="117"/>
      <c r="M1184" s="102"/>
      <c r="N1184" s="102"/>
      <c r="O1184" s="102"/>
      <c r="P1184" s="102"/>
      <c r="Q1184" s="102"/>
      <c r="R1184" s="102"/>
      <c r="S1184" s="102"/>
      <c r="T1184" s="102"/>
      <c r="U1184" s="102"/>
      <c r="V1184" s="102"/>
      <c r="W1184" s="102"/>
      <c r="X1184" s="102"/>
      <c r="Y1184" s="102"/>
      <c r="Z1184" s="102"/>
      <c r="AA1184" s="102"/>
      <c r="AB1184" s="117"/>
      <c r="AC1184" s="102"/>
      <c r="AD1184" s="131"/>
      <c r="AE1184" s="131"/>
    </row>
    <row r="1185" customFormat="false" ht="9.75" hidden="false" customHeight="true" outlineLevel="0" collapsed="false">
      <c r="B1185" s="132"/>
      <c r="C1185" s="97"/>
      <c r="D1185" s="118"/>
      <c r="E1185" s="97"/>
      <c r="F1185" s="102"/>
      <c r="G1185" s="102"/>
      <c r="H1185" s="102"/>
      <c r="I1185" s="102"/>
      <c r="J1185" s="102"/>
      <c r="K1185" s="102"/>
      <c r="L1185" s="102"/>
      <c r="M1185" s="100"/>
      <c r="N1185" s="117"/>
      <c r="O1185" s="117"/>
      <c r="P1185" s="117"/>
      <c r="Q1185" s="117"/>
      <c r="R1185" s="117"/>
      <c r="S1185" s="117"/>
      <c r="T1185" s="117"/>
      <c r="U1185" s="117"/>
      <c r="V1185" s="117"/>
      <c r="W1185" s="117"/>
      <c r="X1185" s="117"/>
      <c r="Y1185" s="117"/>
      <c r="Z1185" s="100"/>
      <c r="AA1185" s="100"/>
      <c r="AB1185" s="102"/>
      <c r="AC1185" s="100"/>
      <c r="AD1185" s="131"/>
      <c r="AE1185" s="131"/>
    </row>
    <row r="1186" customFormat="false" ht="9.75" hidden="false" customHeight="true" outlineLevel="0" collapsed="false">
      <c r="B1186" s="132"/>
      <c r="C1186" s="97"/>
      <c r="D1186" s="118"/>
      <c r="E1186" s="97"/>
      <c r="F1186" s="102"/>
      <c r="G1186" s="102"/>
      <c r="H1186" s="102"/>
      <c r="I1186" s="102"/>
      <c r="J1186" s="102"/>
      <c r="K1186" s="102"/>
      <c r="L1186" s="102"/>
      <c r="M1186" s="118"/>
      <c r="N1186" s="102"/>
      <c r="O1186" s="102"/>
      <c r="P1186" s="102"/>
      <c r="Q1186" s="102"/>
      <c r="R1186" s="102"/>
      <c r="S1186" s="102"/>
      <c r="T1186" s="102"/>
      <c r="U1186" s="102"/>
      <c r="V1186" s="102"/>
      <c r="W1186" s="102"/>
      <c r="X1186" s="102"/>
      <c r="Y1186" s="102"/>
      <c r="Z1186" s="102"/>
      <c r="AA1186" s="102"/>
      <c r="AB1186" s="102"/>
      <c r="AC1186" s="102"/>
      <c r="AD1186" s="131"/>
      <c r="AE1186" s="131"/>
    </row>
    <row r="1187" customFormat="false" ht="19.35" hidden="false" customHeight="true" outlineLevel="0" collapsed="false">
      <c r="B1187" s="132"/>
      <c r="C1187" s="97"/>
      <c r="D1187" s="117"/>
      <c r="E1187" s="97"/>
      <c r="F1187" s="102"/>
      <c r="G1187" s="102"/>
      <c r="H1187" s="102"/>
      <c r="I1187" s="102"/>
      <c r="J1187" s="102"/>
      <c r="K1187" s="102"/>
      <c r="L1187" s="102"/>
      <c r="M1187" s="102"/>
      <c r="N1187" s="102"/>
      <c r="O1187" s="102"/>
      <c r="P1187" s="102"/>
      <c r="Q1187" s="102"/>
      <c r="R1187" s="102"/>
      <c r="S1187" s="102"/>
      <c r="T1187" s="102"/>
      <c r="U1187" s="102"/>
      <c r="V1187" s="102"/>
      <c r="W1187" s="100"/>
      <c r="X1187" s="100"/>
      <c r="Y1187" s="100"/>
      <c r="Z1187" s="102"/>
      <c r="AA1187" s="102"/>
      <c r="AB1187" s="102"/>
      <c r="AC1187" s="102"/>
      <c r="AD1187" s="131"/>
      <c r="AE1187" s="131"/>
    </row>
    <row r="1188" customFormat="false" ht="9.75" hidden="false" customHeight="true" outlineLevel="0" collapsed="false">
      <c r="B1188" s="132"/>
      <c r="C1188" s="97"/>
      <c r="D1188" s="118"/>
      <c r="E1188" s="97"/>
      <c r="F1188" s="102"/>
      <c r="G1188" s="102"/>
      <c r="H1188" s="102"/>
      <c r="I1188" s="102"/>
      <c r="J1188" s="102"/>
      <c r="K1188" s="102"/>
      <c r="L1188" s="102"/>
      <c r="M1188" s="102"/>
      <c r="N1188" s="102"/>
      <c r="O1188" s="102"/>
      <c r="P1188" s="102"/>
      <c r="Q1188" s="102"/>
      <c r="R1188" s="102"/>
      <c r="S1188" s="102"/>
      <c r="T1188" s="117"/>
      <c r="U1188" s="117"/>
      <c r="V1188" s="117"/>
      <c r="W1188" s="117"/>
      <c r="X1188" s="117"/>
      <c r="Y1188" s="102"/>
      <c r="Z1188" s="100"/>
      <c r="AA1188" s="102"/>
      <c r="AB1188" s="102"/>
      <c r="AC1188" s="102"/>
      <c r="AD1188" s="131"/>
      <c r="AE1188" s="131"/>
    </row>
    <row r="1189" customFormat="false" ht="9.75" hidden="false" customHeight="true" outlineLevel="0" collapsed="false">
      <c r="B1189" s="132"/>
      <c r="C1189" s="97"/>
      <c r="D1189" s="117"/>
      <c r="E1189" s="97"/>
      <c r="F1189" s="102"/>
      <c r="G1189" s="102"/>
      <c r="H1189" s="102"/>
      <c r="I1189" s="102"/>
      <c r="J1189" s="102"/>
      <c r="K1189" s="102"/>
      <c r="L1189" s="102"/>
      <c r="M1189" s="102"/>
      <c r="N1189" s="102"/>
      <c r="O1189" s="102"/>
      <c r="P1189" s="102"/>
      <c r="Q1189" s="102"/>
      <c r="R1189" s="102"/>
      <c r="S1189" s="102"/>
      <c r="T1189" s="100"/>
      <c r="U1189" s="100"/>
      <c r="V1189" s="100"/>
      <c r="W1189" s="100"/>
      <c r="X1189" s="117"/>
      <c r="Y1189" s="117"/>
      <c r="Z1189" s="100"/>
      <c r="AA1189" s="102"/>
      <c r="AB1189" s="102"/>
      <c r="AC1189" s="102"/>
      <c r="AD1189" s="131"/>
      <c r="AE1189" s="131"/>
    </row>
    <row r="1190" customFormat="false" ht="9.75" hidden="false" customHeight="true" outlineLevel="0" collapsed="false">
      <c r="B1190" s="132"/>
      <c r="C1190" s="97"/>
      <c r="D1190" s="100"/>
      <c r="E1190" s="97"/>
      <c r="F1190" s="102"/>
      <c r="G1190" s="102"/>
      <c r="H1190" s="102"/>
      <c r="I1190" s="102"/>
      <c r="J1190" s="102"/>
      <c r="K1190" s="102"/>
      <c r="L1190" s="102"/>
      <c r="M1190" s="102"/>
      <c r="N1190" s="102"/>
      <c r="O1190" s="102"/>
      <c r="P1190" s="102"/>
      <c r="Q1190" s="102"/>
      <c r="R1190" s="102"/>
      <c r="S1190" s="102"/>
      <c r="T1190" s="100"/>
      <c r="U1190" s="100"/>
      <c r="V1190" s="100"/>
      <c r="W1190" s="100"/>
      <c r="X1190" s="100"/>
      <c r="Y1190" s="100"/>
      <c r="Z1190" s="102"/>
      <c r="AA1190" s="102"/>
      <c r="AB1190" s="102"/>
      <c r="AC1190" s="102"/>
      <c r="AD1190" s="131"/>
      <c r="AE1190" s="131"/>
    </row>
    <row r="1191" customFormat="false" ht="9.75" hidden="false" customHeight="true" outlineLevel="0" collapsed="false">
      <c r="B1191" s="132"/>
      <c r="C1191" s="97"/>
      <c r="D1191" s="117"/>
      <c r="E1191" s="97"/>
      <c r="F1191" s="102"/>
      <c r="G1191" s="102"/>
      <c r="H1191" s="102"/>
      <c r="I1191" s="102"/>
      <c r="J1191" s="102"/>
      <c r="K1191" s="102"/>
      <c r="L1191" s="102"/>
      <c r="M1191" s="102"/>
      <c r="N1191" s="102"/>
      <c r="O1191" s="102"/>
      <c r="P1191" s="102"/>
      <c r="Q1191" s="102"/>
      <c r="R1191" s="102"/>
      <c r="S1191" s="102"/>
      <c r="T1191" s="102"/>
      <c r="U1191" s="117"/>
      <c r="V1191" s="117"/>
      <c r="W1191" s="117"/>
      <c r="X1191" s="117"/>
      <c r="Y1191" s="100"/>
      <c r="Z1191" s="102"/>
      <c r="AA1191" s="102"/>
      <c r="AB1191" s="102"/>
      <c r="AC1191" s="102"/>
      <c r="AD1191" s="131"/>
      <c r="AE1191" s="131"/>
    </row>
    <row r="1192" customFormat="false" ht="9.75" hidden="false" customHeight="true" outlineLevel="0" collapsed="false">
      <c r="B1192" s="132"/>
      <c r="C1192" s="97"/>
      <c r="D1192" s="117"/>
      <c r="E1192" s="97"/>
      <c r="F1192" s="102"/>
      <c r="G1192" s="102"/>
      <c r="H1192" s="102"/>
      <c r="I1192" s="102"/>
      <c r="J1192" s="102"/>
      <c r="K1192" s="102"/>
      <c r="L1192" s="102"/>
      <c r="M1192" s="102"/>
      <c r="N1192" s="102"/>
      <c r="O1192" s="102"/>
      <c r="P1192" s="102"/>
      <c r="Q1192" s="102"/>
      <c r="R1192" s="102"/>
      <c r="S1192" s="102"/>
      <c r="T1192" s="102"/>
      <c r="U1192" s="100"/>
      <c r="V1192" s="117"/>
      <c r="W1192" s="117"/>
      <c r="X1192" s="100"/>
      <c r="Y1192" s="100"/>
      <c r="Z1192" s="102"/>
      <c r="AA1192" s="102"/>
      <c r="AB1192" s="102"/>
      <c r="AC1192" s="102"/>
      <c r="AD1192" s="131"/>
      <c r="AE1192" s="131"/>
    </row>
    <row r="1193" customFormat="false" ht="9.75" hidden="false" customHeight="true" outlineLevel="0" collapsed="false">
      <c r="B1193" s="132"/>
      <c r="C1193" s="97"/>
      <c r="D1193" s="117"/>
      <c r="E1193" s="97"/>
      <c r="F1193" s="102"/>
      <c r="G1193" s="102"/>
      <c r="H1193" s="102"/>
      <c r="I1193" s="102"/>
      <c r="J1193" s="102"/>
      <c r="K1193" s="102"/>
      <c r="L1193" s="102"/>
      <c r="M1193" s="102"/>
      <c r="N1193" s="102"/>
      <c r="O1193" s="102"/>
      <c r="P1193" s="102"/>
      <c r="Q1193" s="102"/>
      <c r="R1193" s="102"/>
      <c r="S1193" s="102"/>
      <c r="T1193" s="102"/>
      <c r="U1193" s="102"/>
      <c r="V1193" s="102"/>
      <c r="W1193" s="102"/>
      <c r="X1193" s="102"/>
      <c r="Y1193" s="102"/>
      <c r="Z1193" s="102"/>
      <c r="AA1193" s="102"/>
      <c r="AB1193" s="117"/>
      <c r="AC1193" s="102"/>
      <c r="AD1193" s="131"/>
      <c r="AE1193" s="131"/>
    </row>
    <row r="1194" customFormat="false" ht="9.75" hidden="false" customHeight="true" outlineLevel="0" collapsed="false">
      <c r="B1194" s="132"/>
      <c r="C1194" s="97"/>
      <c r="D1194" s="100"/>
      <c r="E1194" s="97"/>
      <c r="F1194" s="100"/>
      <c r="G1194" s="102"/>
      <c r="H1194" s="102"/>
      <c r="I1194" s="102"/>
      <c r="J1194" s="102"/>
      <c r="K1194" s="102"/>
      <c r="L1194" s="102"/>
      <c r="M1194" s="102"/>
      <c r="N1194" s="102"/>
      <c r="O1194" s="102"/>
      <c r="P1194" s="102"/>
      <c r="Q1194" s="102"/>
      <c r="R1194" s="102"/>
      <c r="S1194" s="102"/>
      <c r="T1194" s="102"/>
      <c r="U1194" s="102"/>
      <c r="V1194" s="102"/>
      <c r="W1194" s="102"/>
      <c r="X1194" s="102"/>
      <c r="Y1194" s="102"/>
      <c r="Z1194" s="102"/>
      <c r="AA1194" s="102"/>
      <c r="AB1194" s="102"/>
      <c r="AC1194" s="102"/>
      <c r="AD1194" s="131"/>
      <c r="AE1194" s="131"/>
    </row>
    <row r="1195" customFormat="false" ht="9.75" hidden="false" customHeight="true" outlineLevel="0" collapsed="false">
      <c r="B1195" s="132"/>
      <c r="C1195" s="97"/>
      <c r="D1195" s="100"/>
      <c r="E1195" s="97"/>
      <c r="F1195" s="102"/>
      <c r="G1195" s="102"/>
      <c r="H1195" s="102"/>
      <c r="I1195" s="102"/>
      <c r="J1195" s="102"/>
      <c r="K1195" s="102"/>
      <c r="L1195" s="102"/>
      <c r="M1195" s="102"/>
      <c r="N1195" s="102"/>
      <c r="O1195" s="102"/>
      <c r="P1195" s="102"/>
      <c r="Q1195" s="102"/>
      <c r="R1195" s="102"/>
      <c r="S1195" s="102"/>
      <c r="T1195" s="102"/>
      <c r="U1195" s="102"/>
      <c r="V1195" s="102"/>
      <c r="W1195" s="100"/>
      <c r="X1195" s="100"/>
      <c r="Y1195" s="100"/>
      <c r="Z1195" s="100"/>
      <c r="AA1195" s="102"/>
      <c r="AB1195" s="102"/>
      <c r="AC1195" s="102"/>
      <c r="AD1195" s="131"/>
      <c r="AE1195" s="131"/>
    </row>
    <row r="1196" customFormat="false" ht="19.35" hidden="false" customHeight="true" outlineLevel="0" collapsed="false">
      <c r="B1196" s="132"/>
      <c r="C1196" s="97"/>
      <c r="D1196" s="117"/>
      <c r="E1196" s="97"/>
      <c r="F1196" s="102"/>
      <c r="G1196" s="102"/>
      <c r="H1196" s="102"/>
      <c r="I1196" s="102"/>
      <c r="J1196" s="102"/>
      <c r="K1196" s="102"/>
      <c r="L1196" s="102"/>
      <c r="M1196" s="102"/>
      <c r="N1196" s="102"/>
      <c r="O1196" s="102"/>
      <c r="P1196" s="102"/>
      <c r="Q1196" s="102"/>
      <c r="R1196" s="102"/>
      <c r="S1196" s="102"/>
      <c r="T1196" s="102"/>
      <c r="U1196" s="102"/>
      <c r="V1196" s="102"/>
      <c r="W1196" s="100"/>
      <c r="X1196" s="100"/>
      <c r="Y1196" s="100"/>
      <c r="Z1196" s="100"/>
      <c r="AA1196" s="100"/>
      <c r="AB1196" s="102"/>
      <c r="AC1196" s="102"/>
      <c r="AD1196" s="131"/>
      <c r="AE1196" s="131"/>
    </row>
    <row r="1197" customFormat="false" ht="9.75" hidden="false" customHeight="true" outlineLevel="0" collapsed="false">
      <c r="B1197" s="132"/>
      <c r="C1197" s="97"/>
      <c r="D1197" s="117"/>
      <c r="E1197" s="97"/>
      <c r="F1197" s="102"/>
      <c r="G1197" s="102"/>
      <c r="H1197" s="102"/>
      <c r="I1197" s="102"/>
      <c r="J1197" s="102"/>
      <c r="K1197" s="102"/>
      <c r="L1197" s="102"/>
      <c r="M1197" s="102"/>
      <c r="N1197" s="102"/>
      <c r="O1197" s="102"/>
      <c r="P1197" s="100"/>
      <c r="Q1197" s="100"/>
      <c r="R1197" s="100"/>
      <c r="S1197" s="100"/>
      <c r="T1197" s="100"/>
      <c r="U1197" s="102"/>
      <c r="V1197" s="102"/>
      <c r="W1197" s="102"/>
      <c r="X1197" s="102"/>
      <c r="Y1197" s="102"/>
      <c r="Z1197" s="102"/>
      <c r="AA1197" s="102"/>
      <c r="AB1197" s="117"/>
      <c r="AC1197" s="102"/>
      <c r="AD1197" s="131"/>
      <c r="AE1197" s="131"/>
    </row>
    <row r="1198" customFormat="false" ht="9.75" hidden="false" customHeight="true" outlineLevel="0" collapsed="false">
      <c r="B1198" s="132"/>
      <c r="C1198" s="97"/>
      <c r="D1198" s="117"/>
      <c r="E1198" s="97"/>
      <c r="F1198" s="102"/>
      <c r="G1198" s="102"/>
      <c r="H1198" s="102"/>
      <c r="I1198" s="102"/>
      <c r="J1198" s="102"/>
      <c r="K1198" s="102"/>
      <c r="L1198" s="102"/>
      <c r="M1198" s="102"/>
      <c r="N1198" s="102"/>
      <c r="O1198" s="102"/>
      <c r="P1198" s="102"/>
      <c r="Q1198" s="100"/>
      <c r="R1198" s="100"/>
      <c r="S1198" s="100"/>
      <c r="T1198" s="102"/>
      <c r="U1198" s="102"/>
      <c r="V1198" s="102"/>
      <c r="W1198" s="102"/>
      <c r="X1198" s="102"/>
      <c r="Y1198" s="102"/>
      <c r="Z1198" s="117"/>
      <c r="AA1198" s="102"/>
      <c r="AB1198" s="102"/>
      <c r="AC1198" s="102"/>
      <c r="AD1198" s="131"/>
      <c r="AE1198" s="131"/>
    </row>
    <row r="1199" customFormat="false" ht="9.75" hidden="false" customHeight="true" outlineLevel="0" collapsed="false">
      <c r="B1199" s="132"/>
      <c r="C1199" s="97"/>
      <c r="D1199" s="100"/>
      <c r="E1199" s="97"/>
      <c r="F1199" s="102"/>
      <c r="G1199" s="102"/>
      <c r="H1199" s="102"/>
      <c r="I1199" s="102"/>
      <c r="J1199" s="102"/>
      <c r="K1199" s="102"/>
      <c r="L1199" s="102"/>
      <c r="M1199" s="102"/>
      <c r="N1199" s="102"/>
      <c r="O1199" s="102"/>
      <c r="P1199" s="102"/>
      <c r="Q1199" s="102"/>
      <c r="R1199" s="102"/>
      <c r="S1199" s="102"/>
      <c r="T1199" s="102"/>
      <c r="U1199" s="102"/>
      <c r="V1199" s="102"/>
      <c r="W1199" s="102"/>
      <c r="X1199" s="102"/>
      <c r="Y1199" s="102"/>
      <c r="Z1199" s="102"/>
      <c r="AA1199" s="102"/>
      <c r="AB1199" s="102"/>
      <c r="AC1199" s="100"/>
      <c r="AD1199" s="131"/>
      <c r="AE1199" s="131"/>
    </row>
    <row r="1200" customFormat="false" ht="9.75" hidden="false" customHeight="true" outlineLevel="0" collapsed="false">
      <c r="B1200" s="132"/>
      <c r="C1200" s="97"/>
      <c r="D1200" s="100"/>
      <c r="E1200" s="97"/>
      <c r="F1200" s="102"/>
      <c r="G1200" s="102"/>
      <c r="H1200" s="102"/>
      <c r="I1200" s="102"/>
      <c r="J1200" s="102"/>
      <c r="K1200" s="102"/>
      <c r="L1200" s="102"/>
      <c r="M1200" s="102"/>
      <c r="N1200" s="102"/>
      <c r="O1200" s="102"/>
      <c r="P1200" s="102"/>
      <c r="Q1200" s="102"/>
      <c r="R1200" s="102"/>
      <c r="S1200" s="102"/>
      <c r="T1200" s="102"/>
      <c r="U1200" s="102"/>
      <c r="V1200" s="102"/>
      <c r="W1200" s="102"/>
      <c r="X1200" s="102"/>
      <c r="Y1200" s="102"/>
      <c r="Z1200" s="102"/>
      <c r="AA1200" s="102"/>
      <c r="AB1200" s="102"/>
      <c r="AC1200" s="100"/>
      <c r="AD1200" s="131"/>
      <c r="AE1200" s="131"/>
    </row>
    <row r="1201" customFormat="false" ht="9.75" hidden="false" customHeight="true" outlineLevel="0" collapsed="false">
      <c r="B1201" s="132"/>
      <c r="C1201" s="97"/>
      <c r="D1201" s="100"/>
      <c r="E1201" s="97"/>
      <c r="F1201" s="102"/>
      <c r="G1201" s="100"/>
      <c r="H1201" s="100"/>
      <c r="I1201" s="100"/>
      <c r="J1201" s="100"/>
      <c r="K1201" s="102"/>
      <c r="L1201" s="102"/>
      <c r="M1201" s="102"/>
      <c r="N1201" s="102"/>
      <c r="O1201" s="102"/>
      <c r="P1201" s="102"/>
      <c r="Q1201" s="102"/>
      <c r="R1201" s="102"/>
      <c r="S1201" s="102"/>
      <c r="T1201" s="102"/>
      <c r="U1201" s="102"/>
      <c r="V1201" s="102"/>
      <c r="W1201" s="102"/>
      <c r="X1201" s="102"/>
      <c r="Y1201" s="102"/>
      <c r="Z1201" s="102"/>
      <c r="AA1201" s="102"/>
      <c r="AB1201" s="102"/>
      <c r="AC1201" s="102"/>
      <c r="AD1201" s="131"/>
      <c r="AE1201" s="131"/>
    </row>
    <row r="1202" customFormat="false" ht="9.75" hidden="false" customHeight="true" outlineLevel="0" collapsed="false">
      <c r="B1202" s="132"/>
      <c r="C1202" s="97"/>
      <c r="D1202" s="100"/>
      <c r="E1202" s="97"/>
      <c r="F1202" s="102"/>
      <c r="G1202" s="102"/>
      <c r="H1202" s="102"/>
      <c r="I1202" s="102"/>
      <c r="J1202" s="102"/>
      <c r="K1202" s="102"/>
      <c r="L1202" s="102"/>
      <c r="M1202" s="102"/>
      <c r="N1202" s="102"/>
      <c r="O1202" s="102"/>
      <c r="P1202" s="102"/>
      <c r="Q1202" s="102"/>
      <c r="R1202" s="102"/>
      <c r="S1202" s="100"/>
      <c r="T1202" s="100"/>
      <c r="U1202" s="102"/>
      <c r="V1202" s="102"/>
      <c r="W1202" s="102"/>
      <c r="X1202" s="102"/>
      <c r="Y1202" s="102"/>
      <c r="Z1202" s="102"/>
      <c r="AA1202" s="102"/>
      <c r="AB1202" s="102"/>
      <c r="AC1202" s="102"/>
      <c r="AD1202" s="131"/>
      <c r="AE1202" s="131"/>
    </row>
    <row r="1203" customFormat="false" ht="9.75" hidden="false" customHeight="true" outlineLevel="0" collapsed="false">
      <c r="B1203" s="132"/>
      <c r="C1203" s="97"/>
      <c r="D1203" s="100"/>
      <c r="E1203" s="97"/>
      <c r="F1203" s="102"/>
      <c r="G1203" s="102"/>
      <c r="H1203" s="102"/>
      <c r="I1203" s="102"/>
      <c r="J1203" s="102"/>
      <c r="K1203" s="102"/>
      <c r="L1203" s="102"/>
      <c r="M1203" s="102"/>
      <c r="N1203" s="102"/>
      <c r="O1203" s="102"/>
      <c r="P1203" s="102"/>
      <c r="Q1203" s="102"/>
      <c r="R1203" s="102"/>
      <c r="S1203" s="102"/>
      <c r="T1203" s="102"/>
      <c r="U1203" s="102"/>
      <c r="V1203" s="102"/>
      <c r="W1203" s="102"/>
      <c r="X1203" s="102"/>
      <c r="Y1203" s="102"/>
      <c r="Z1203" s="102"/>
      <c r="AA1203" s="102"/>
      <c r="AB1203" s="100"/>
      <c r="AC1203" s="102"/>
      <c r="AD1203" s="131"/>
      <c r="AE1203" s="131"/>
    </row>
    <row r="1204" customFormat="false" ht="9.75" hidden="false" customHeight="true" outlineLevel="0" collapsed="false">
      <c r="B1204" s="132"/>
      <c r="C1204" s="97"/>
      <c r="D1204" s="100"/>
      <c r="E1204" s="97"/>
      <c r="F1204" s="102"/>
      <c r="G1204" s="102"/>
      <c r="H1204" s="102"/>
      <c r="I1204" s="102"/>
      <c r="J1204" s="102"/>
      <c r="K1204" s="102"/>
      <c r="L1204" s="102"/>
      <c r="M1204" s="102"/>
      <c r="N1204" s="102"/>
      <c r="O1204" s="102"/>
      <c r="P1204" s="102"/>
      <c r="Q1204" s="102"/>
      <c r="R1204" s="102"/>
      <c r="S1204" s="102"/>
      <c r="T1204" s="102"/>
      <c r="U1204" s="102"/>
      <c r="V1204" s="102"/>
      <c r="W1204" s="102"/>
      <c r="X1204" s="102"/>
      <c r="Y1204" s="102"/>
      <c r="Z1204" s="102"/>
      <c r="AA1204" s="102"/>
      <c r="AB1204" s="100"/>
      <c r="AC1204" s="102"/>
      <c r="AD1204" s="131"/>
      <c r="AE1204" s="131"/>
    </row>
    <row r="1205" customFormat="false" ht="9.75" hidden="false" customHeight="true" outlineLevel="0" collapsed="false">
      <c r="B1205" s="132"/>
      <c r="C1205" s="97"/>
      <c r="D1205" s="100"/>
      <c r="E1205" s="97"/>
      <c r="F1205" s="102"/>
      <c r="G1205" s="102"/>
      <c r="H1205" s="102"/>
      <c r="I1205" s="102"/>
      <c r="J1205" s="102"/>
      <c r="K1205" s="102"/>
      <c r="L1205" s="102"/>
      <c r="M1205" s="102"/>
      <c r="N1205" s="102"/>
      <c r="O1205" s="102"/>
      <c r="P1205" s="102"/>
      <c r="Q1205" s="102"/>
      <c r="R1205" s="102"/>
      <c r="S1205" s="102"/>
      <c r="T1205" s="102"/>
      <c r="U1205" s="102"/>
      <c r="V1205" s="102"/>
      <c r="W1205" s="102"/>
      <c r="X1205" s="102"/>
      <c r="Y1205" s="102"/>
      <c r="Z1205" s="100"/>
      <c r="AA1205" s="100"/>
      <c r="AB1205" s="100"/>
      <c r="AC1205" s="102"/>
      <c r="AD1205" s="131"/>
      <c r="AE1205" s="131"/>
    </row>
    <row r="1206" customFormat="false" ht="9.75" hidden="false" customHeight="true" outlineLevel="0" collapsed="false">
      <c r="B1206" s="132"/>
      <c r="C1206" s="97"/>
      <c r="D1206" s="119"/>
      <c r="E1206" s="97"/>
      <c r="F1206" s="102"/>
      <c r="G1206" s="102"/>
      <c r="H1206" s="102"/>
      <c r="I1206" s="102"/>
      <c r="J1206" s="102"/>
      <c r="K1206" s="102"/>
      <c r="L1206" s="102"/>
      <c r="M1206" s="102"/>
      <c r="N1206" s="102"/>
      <c r="O1206" s="102"/>
      <c r="P1206" s="102"/>
      <c r="Q1206" s="102"/>
      <c r="R1206" s="102"/>
      <c r="S1206" s="118"/>
      <c r="T1206" s="118"/>
      <c r="U1206" s="118"/>
      <c r="V1206" s="118"/>
      <c r="W1206" s="118"/>
      <c r="X1206" s="118"/>
      <c r="Y1206" s="118"/>
      <c r="Z1206" s="102"/>
      <c r="AA1206" s="102"/>
      <c r="AB1206" s="102"/>
      <c r="AC1206" s="102"/>
      <c r="AD1206" s="131"/>
      <c r="AE1206" s="131"/>
    </row>
    <row r="1207" customFormat="false" ht="19.35" hidden="false" customHeight="true" outlineLevel="0" collapsed="false">
      <c r="B1207" s="132"/>
      <c r="C1207" s="97"/>
      <c r="D1207" s="119"/>
      <c r="E1207" s="97"/>
      <c r="F1207" s="102"/>
      <c r="G1207" s="102"/>
      <c r="H1207" s="102"/>
      <c r="I1207" s="102"/>
      <c r="J1207" s="102"/>
      <c r="K1207" s="102"/>
      <c r="L1207" s="102"/>
      <c r="M1207" s="102"/>
      <c r="N1207" s="102"/>
      <c r="O1207" s="102"/>
      <c r="P1207" s="102"/>
      <c r="Q1207" s="102"/>
      <c r="R1207" s="102"/>
      <c r="S1207" s="118"/>
      <c r="T1207" s="118"/>
      <c r="U1207" s="118"/>
      <c r="V1207" s="118"/>
      <c r="W1207" s="118"/>
      <c r="X1207" s="118"/>
      <c r="Y1207" s="118"/>
      <c r="Z1207" s="102"/>
      <c r="AA1207" s="102"/>
      <c r="AB1207" s="102"/>
      <c r="AC1207" s="102"/>
      <c r="AD1207" s="131"/>
      <c r="AE1207" s="131"/>
    </row>
    <row r="1208" customFormat="false" ht="9.75" hidden="false" customHeight="true" outlineLevel="0" collapsed="false">
      <c r="B1208" s="132"/>
      <c r="C1208" s="97"/>
      <c r="D1208" s="117"/>
      <c r="E1208" s="97"/>
      <c r="F1208" s="117"/>
      <c r="G1208" s="102"/>
      <c r="H1208" s="102"/>
      <c r="I1208" s="102"/>
      <c r="J1208" s="102"/>
      <c r="K1208" s="102"/>
      <c r="L1208" s="102"/>
      <c r="M1208" s="102"/>
      <c r="N1208" s="102"/>
      <c r="O1208" s="102"/>
      <c r="P1208" s="102"/>
      <c r="Q1208" s="102"/>
      <c r="R1208" s="102"/>
      <c r="S1208" s="102"/>
      <c r="T1208" s="102"/>
      <c r="U1208" s="102"/>
      <c r="V1208" s="102"/>
      <c r="W1208" s="102"/>
      <c r="X1208" s="102"/>
      <c r="Y1208" s="102"/>
      <c r="Z1208" s="102"/>
      <c r="AA1208" s="102"/>
      <c r="AB1208" s="102"/>
      <c r="AC1208" s="102"/>
      <c r="AD1208" s="131"/>
      <c r="AE1208" s="131"/>
    </row>
    <row r="1209" customFormat="false" ht="19.35" hidden="false" customHeight="true" outlineLevel="0" collapsed="false">
      <c r="B1209" s="132"/>
      <c r="C1209" s="97"/>
      <c r="D1209" s="117"/>
      <c r="E1209" s="97"/>
      <c r="F1209" s="117"/>
      <c r="G1209" s="102"/>
      <c r="H1209" s="102"/>
      <c r="I1209" s="102"/>
      <c r="J1209" s="102"/>
      <c r="K1209" s="102"/>
      <c r="L1209" s="102"/>
      <c r="M1209" s="102"/>
      <c r="N1209" s="102"/>
      <c r="O1209" s="102"/>
      <c r="P1209" s="102"/>
      <c r="Q1209" s="102"/>
      <c r="R1209" s="102"/>
      <c r="S1209" s="102"/>
      <c r="T1209" s="102"/>
      <c r="U1209" s="102"/>
      <c r="V1209" s="102"/>
      <c r="W1209" s="102"/>
      <c r="X1209" s="102"/>
      <c r="Y1209" s="102"/>
      <c r="Z1209" s="102"/>
      <c r="AA1209" s="102"/>
      <c r="AB1209" s="102"/>
      <c r="AC1209" s="102"/>
      <c r="AD1209" s="131"/>
      <c r="AE1209" s="131"/>
    </row>
    <row r="1210" customFormat="false" ht="19.35" hidden="false" customHeight="true" outlineLevel="0" collapsed="false">
      <c r="B1210" s="132"/>
      <c r="C1210" s="97"/>
      <c r="D1210" s="117"/>
      <c r="E1210" s="97"/>
      <c r="F1210" s="102"/>
      <c r="G1210" s="102"/>
      <c r="H1210" s="102"/>
      <c r="I1210" s="102"/>
      <c r="J1210" s="102"/>
      <c r="K1210" s="102"/>
      <c r="L1210" s="102"/>
      <c r="M1210" s="102"/>
      <c r="N1210" s="102"/>
      <c r="O1210" s="102"/>
      <c r="P1210" s="102"/>
      <c r="Q1210" s="102"/>
      <c r="R1210" s="102"/>
      <c r="S1210" s="102"/>
      <c r="T1210" s="102"/>
      <c r="U1210" s="102"/>
      <c r="V1210" s="102"/>
      <c r="W1210" s="102"/>
      <c r="X1210" s="102"/>
      <c r="Y1210" s="100"/>
      <c r="Z1210" s="100"/>
      <c r="AA1210" s="102"/>
      <c r="AB1210" s="102"/>
      <c r="AC1210" s="117"/>
      <c r="AD1210" s="131"/>
      <c r="AE1210" s="131"/>
    </row>
    <row r="1211" customFormat="false" ht="19.35" hidden="false" customHeight="true" outlineLevel="0" collapsed="false">
      <c r="B1211" s="132"/>
      <c r="C1211" s="97"/>
      <c r="D1211" s="117"/>
      <c r="E1211" s="97"/>
      <c r="F1211" s="102"/>
      <c r="G1211" s="102"/>
      <c r="H1211" s="102"/>
      <c r="I1211" s="102"/>
      <c r="J1211" s="102"/>
      <c r="K1211" s="102"/>
      <c r="L1211" s="102"/>
      <c r="M1211" s="102"/>
      <c r="N1211" s="102"/>
      <c r="O1211" s="102"/>
      <c r="P1211" s="102"/>
      <c r="Q1211" s="102"/>
      <c r="R1211" s="102"/>
      <c r="S1211" s="102"/>
      <c r="T1211" s="117"/>
      <c r="U1211" s="117"/>
      <c r="V1211" s="117"/>
      <c r="W1211" s="117"/>
      <c r="X1211" s="117"/>
      <c r="Y1211" s="100"/>
      <c r="Z1211" s="102"/>
      <c r="AA1211" s="102"/>
      <c r="AB1211" s="102"/>
      <c r="AC1211" s="102"/>
      <c r="AD1211" s="131"/>
      <c r="AE1211" s="131"/>
    </row>
    <row r="1212" customFormat="false" ht="19.35" hidden="false" customHeight="true" outlineLevel="0" collapsed="false">
      <c r="B1212" s="132"/>
      <c r="C1212" s="97"/>
      <c r="D1212" s="118"/>
      <c r="E1212" s="97"/>
      <c r="F1212" s="102"/>
      <c r="G1212" s="102"/>
      <c r="H1212" s="102"/>
      <c r="I1212" s="102"/>
      <c r="J1212" s="102"/>
      <c r="K1212" s="102"/>
      <c r="L1212" s="102"/>
      <c r="M1212" s="102"/>
      <c r="N1212" s="102"/>
      <c r="O1212" s="102"/>
      <c r="P1212" s="102"/>
      <c r="Q1212" s="102"/>
      <c r="R1212" s="102"/>
      <c r="S1212" s="102"/>
      <c r="T1212" s="117"/>
      <c r="U1212" s="117"/>
      <c r="V1212" s="117"/>
      <c r="W1212" s="118"/>
      <c r="X1212" s="118"/>
      <c r="Y1212" s="118"/>
      <c r="Z1212" s="118"/>
      <c r="AA1212" s="102"/>
      <c r="AB1212" s="102"/>
      <c r="AC1212" s="102"/>
      <c r="AD1212" s="131"/>
      <c r="AE1212" s="131"/>
    </row>
    <row r="1213" customFormat="false" ht="19.35" hidden="false" customHeight="true" outlineLevel="0" collapsed="false">
      <c r="B1213" s="132"/>
      <c r="C1213" s="97"/>
      <c r="D1213" s="119"/>
      <c r="E1213" s="97"/>
      <c r="F1213" s="102"/>
      <c r="G1213" s="102"/>
      <c r="H1213" s="102"/>
      <c r="I1213" s="102"/>
      <c r="J1213" s="102"/>
      <c r="K1213" s="102"/>
      <c r="L1213" s="102"/>
      <c r="M1213" s="102"/>
      <c r="N1213" s="102"/>
      <c r="O1213" s="102"/>
      <c r="P1213" s="102"/>
      <c r="Q1213" s="102"/>
      <c r="R1213" s="118"/>
      <c r="S1213" s="118"/>
      <c r="T1213" s="118"/>
      <c r="U1213" s="118"/>
      <c r="V1213" s="117"/>
      <c r="W1213" s="118"/>
      <c r="X1213" s="118"/>
      <c r="Y1213" s="118"/>
      <c r="Z1213" s="118"/>
      <c r="AA1213" s="117"/>
      <c r="AB1213" s="102"/>
      <c r="AC1213" s="102"/>
      <c r="AD1213" s="131"/>
      <c r="AE1213" s="131"/>
    </row>
    <row r="1214" customFormat="false" ht="19.35" hidden="false" customHeight="true" outlineLevel="0" collapsed="false">
      <c r="B1214" s="132"/>
      <c r="C1214" s="97"/>
      <c r="D1214" s="119"/>
      <c r="E1214" s="97"/>
      <c r="F1214" s="102"/>
      <c r="G1214" s="102"/>
      <c r="H1214" s="102"/>
      <c r="I1214" s="102"/>
      <c r="J1214" s="102"/>
      <c r="K1214" s="118"/>
      <c r="L1214" s="118"/>
      <c r="M1214" s="118"/>
      <c r="N1214" s="102"/>
      <c r="O1214" s="102"/>
      <c r="P1214" s="102"/>
      <c r="Q1214" s="102"/>
      <c r="R1214" s="102"/>
      <c r="S1214" s="102"/>
      <c r="T1214" s="102"/>
      <c r="U1214" s="102"/>
      <c r="V1214" s="102"/>
      <c r="W1214" s="102"/>
      <c r="X1214" s="102"/>
      <c r="Y1214" s="102"/>
      <c r="Z1214" s="102"/>
      <c r="AA1214" s="102"/>
      <c r="AB1214" s="102"/>
      <c r="AC1214" s="102"/>
      <c r="AD1214" s="131"/>
      <c r="AE1214" s="131"/>
    </row>
    <row r="1215" customFormat="false" ht="19.35" hidden="false" customHeight="true" outlineLevel="0" collapsed="false">
      <c r="B1215" s="132"/>
      <c r="C1215" s="97"/>
      <c r="D1215" s="100"/>
      <c r="E1215" s="97"/>
      <c r="F1215" s="102"/>
      <c r="G1215" s="102"/>
      <c r="H1215" s="102"/>
      <c r="I1215" s="102"/>
      <c r="J1215" s="102"/>
      <c r="K1215" s="102"/>
      <c r="L1215" s="102"/>
      <c r="M1215" s="102"/>
      <c r="N1215" s="102"/>
      <c r="O1215" s="102"/>
      <c r="P1215" s="102"/>
      <c r="Q1215" s="102"/>
      <c r="R1215" s="102"/>
      <c r="S1215" s="102"/>
      <c r="T1215" s="102"/>
      <c r="U1215" s="102"/>
      <c r="V1215" s="102"/>
      <c r="W1215" s="100"/>
      <c r="X1215" s="102"/>
      <c r="Y1215" s="102"/>
      <c r="Z1215" s="102"/>
      <c r="AA1215" s="102"/>
      <c r="AB1215" s="102"/>
      <c r="AC1215" s="102"/>
      <c r="AD1215" s="131"/>
      <c r="AE1215" s="131"/>
    </row>
    <row r="1216" customFormat="false" ht="19.35" hidden="false" customHeight="true" outlineLevel="0" collapsed="false">
      <c r="B1216" s="132"/>
      <c r="C1216" s="97"/>
      <c r="D1216" s="119"/>
      <c r="E1216" s="97"/>
      <c r="F1216" s="102"/>
      <c r="G1216" s="102"/>
      <c r="H1216" s="102"/>
      <c r="I1216" s="102"/>
      <c r="J1216" s="102"/>
      <c r="K1216" s="102"/>
      <c r="L1216" s="102"/>
      <c r="M1216" s="102"/>
      <c r="N1216" s="102"/>
      <c r="O1216" s="102"/>
      <c r="P1216" s="102"/>
      <c r="Q1216" s="102"/>
      <c r="R1216" s="102"/>
      <c r="S1216" s="102"/>
      <c r="T1216" s="102"/>
      <c r="U1216" s="102"/>
      <c r="V1216" s="118"/>
      <c r="W1216" s="118"/>
      <c r="X1216" s="118"/>
      <c r="Y1216" s="118"/>
      <c r="Z1216" s="117"/>
      <c r="AA1216" s="102"/>
      <c r="AB1216" s="102"/>
      <c r="AC1216" s="102"/>
      <c r="AD1216" s="131"/>
      <c r="AE1216" s="131"/>
    </row>
    <row r="1217" customFormat="false" ht="19.35" hidden="false" customHeight="true" outlineLevel="0" collapsed="false">
      <c r="B1217" s="132"/>
      <c r="C1217" s="97"/>
      <c r="D1217" s="119"/>
      <c r="E1217" s="97"/>
      <c r="F1217" s="102"/>
      <c r="G1217" s="102"/>
      <c r="H1217" s="102"/>
      <c r="I1217" s="102"/>
      <c r="J1217" s="102"/>
      <c r="K1217" s="102"/>
      <c r="L1217" s="102"/>
      <c r="M1217" s="102"/>
      <c r="N1217" s="102"/>
      <c r="O1217" s="102"/>
      <c r="P1217" s="102"/>
      <c r="Q1217" s="102"/>
      <c r="R1217" s="102"/>
      <c r="S1217" s="102"/>
      <c r="T1217" s="118"/>
      <c r="U1217" s="118"/>
      <c r="V1217" s="118"/>
      <c r="W1217" s="118"/>
      <c r="X1217" s="117"/>
      <c r="Y1217" s="100"/>
      <c r="Z1217" s="118"/>
      <c r="AA1217" s="117"/>
      <c r="AB1217" s="102"/>
      <c r="AC1217" s="102"/>
      <c r="AD1217" s="131"/>
      <c r="AE1217" s="131"/>
    </row>
    <row r="1218" customFormat="false" ht="19.35" hidden="false" customHeight="true" outlineLevel="0" collapsed="false">
      <c r="B1218" s="132"/>
      <c r="C1218" s="97"/>
      <c r="D1218" s="117"/>
      <c r="E1218" s="97"/>
      <c r="F1218" s="102"/>
      <c r="G1218" s="102"/>
      <c r="H1218" s="102"/>
      <c r="I1218" s="102"/>
      <c r="J1218" s="102"/>
      <c r="K1218" s="102"/>
      <c r="L1218" s="102"/>
      <c r="M1218" s="102"/>
      <c r="N1218" s="102"/>
      <c r="O1218" s="102"/>
      <c r="P1218" s="102"/>
      <c r="Q1218" s="102"/>
      <c r="R1218" s="102"/>
      <c r="S1218" s="102"/>
      <c r="T1218" s="102"/>
      <c r="U1218" s="102"/>
      <c r="V1218" s="102"/>
      <c r="W1218" s="102"/>
      <c r="X1218" s="117"/>
      <c r="Y1218" s="102"/>
      <c r="Z1218" s="102"/>
      <c r="AA1218" s="102"/>
      <c r="AB1218" s="102"/>
      <c r="AC1218" s="102"/>
      <c r="AD1218" s="131"/>
      <c r="AE1218" s="131"/>
    </row>
    <row r="1219" customFormat="false" ht="19.35" hidden="false" customHeight="true" outlineLevel="0" collapsed="false">
      <c r="B1219" s="132"/>
      <c r="C1219" s="97"/>
      <c r="D1219" s="118"/>
      <c r="E1219" s="97"/>
      <c r="F1219" s="102"/>
      <c r="G1219" s="102"/>
      <c r="H1219" s="102"/>
      <c r="I1219" s="102"/>
      <c r="J1219" s="102"/>
      <c r="K1219" s="102"/>
      <c r="L1219" s="102"/>
      <c r="M1219" s="102"/>
      <c r="N1219" s="102"/>
      <c r="O1219" s="102"/>
      <c r="P1219" s="102"/>
      <c r="Q1219" s="102"/>
      <c r="R1219" s="102"/>
      <c r="S1219" s="102"/>
      <c r="T1219" s="117"/>
      <c r="U1219" s="117"/>
      <c r="V1219" s="117"/>
      <c r="W1219" s="117"/>
      <c r="X1219" s="117"/>
      <c r="Y1219" s="100"/>
      <c r="Z1219" s="102"/>
      <c r="AA1219" s="102"/>
      <c r="AB1219" s="102"/>
      <c r="AC1219" s="102"/>
      <c r="AD1219" s="131"/>
      <c r="AE1219" s="131"/>
    </row>
    <row r="1220" customFormat="false" ht="19.35" hidden="false" customHeight="true" outlineLevel="0" collapsed="false">
      <c r="B1220" s="132"/>
      <c r="C1220" s="97"/>
      <c r="D1220" s="100"/>
      <c r="E1220" s="97"/>
      <c r="F1220" s="102"/>
      <c r="G1220" s="102"/>
      <c r="H1220" s="102"/>
      <c r="I1220" s="102"/>
      <c r="J1220" s="102"/>
      <c r="K1220" s="102"/>
      <c r="L1220" s="102"/>
      <c r="M1220" s="102"/>
      <c r="N1220" s="102"/>
      <c r="O1220" s="102"/>
      <c r="P1220" s="102"/>
      <c r="Q1220" s="102"/>
      <c r="R1220" s="102"/>
      <c r="S1220" s="102"/>
      <c r="T1220" s="102"/>
      <c r="U1220" s="102"/>
      <c r="V1220" s="102"/>
      <c r="W1220" s="102"/>
      <c r="X1220" s="102"/>
      <c r="Y1220" s="102"/>
      <c r="Z1220" s="102"/>
      <c r="AA1220" s="102"/>
      <c r="AB1220" s="102"/>
      <c r="AC1220" s="100"/>
      <c r="AD1220" s="131"/>
      <c r="AE1220" s="131"/>
    </row>
    <row r="1221" customFormat="false" ht="19.35" hidden="false" customHeight="true" outlineLevel="0" collapsed="false">
      <c r="B1221" s="132"/>
      <c r="C1221" s="97"/>
      <c r="D1221" s="117"/>
      <c r="E1221" s="97"/>
      <c r="F1221" s="102"/>
      <c r="G1221" s="102"/>
      <c r="H1221" s="102"/>
      <c r="I1221" s="102"/>
      <c r="J1221" s="102"/>
      <c r="K1221" s="102"/>
      <c r="L1221" s="102"/>
      <c r="M1221" s="102"/>
      <c r="N1221" s="102"/>
      <c r="O1221" s="102"/>
      <c r="P1221" s="102"/>
      <c r="Q1221" s="102"/>
      <c r="R1221" s="102"/>
      <c r="S1221" s="102"/>
      <c r="T1221" s="102"/>
      <c r="U1221" s="102"/>
      <c r="V1221" s="102"/>
      <c r="W1221" s="102"/>
      <c r="X1221" s="102"/>
      <c r="Y1221" s="102"/>
      <c r="Z1221" s="102"/>
      <c r="AA1221" s="102"/>
      <c r="AB1221" s="102"/>
      <c r="AC1221" s="117"/>
      <c r="AD1221" s="131"/>
      <c r="AE1221" s="131"/>
    </row>
    <row r="1222" customFormat="false" ht="19.35" hidden="false" customHeight="true" outlineLevel="0" collapsed="false">
      <c r="B1222" s="132"/>
      <c r="C1222" s="97"/>
      <c r="D1222" s="119"/>
      <c r="E1222" s="97"/>
      <c r="F1222" s="102"/>
      <c r="G1222" s="102"/>
      <c r="H1222" s="102"/>
      <c r="I1222" s="102"/>
      <c r="J1222" s="102"/>
      <c r="K1222" s="102"/>
      <c r="L1222" s="102"/>
      <c r="M1222" s="102"/>
      <c r="N1222" s="118"/>
      <c r="O1222" s="118"/>
      <c r="P1222" s="118"/>
      <c r="Q1222" s="118"/>
      <c r="R1222" s="118"/>
      <c r="S1222" s="118"/>
      <c r="T1222" s="118"/>
      <c r="U1222" s="102"/>
      <c r="V1222" s="102"/>
      <c r="W1222" s="102"/>
      <c r="X1222" s="102"/>
      <c r="Y1222" s="102"/>
      <c r="Z1222" s="102"/>
      <c r="AA1222" s="102"/>
      <c r="AB1222" s="102"/>
      <c r="AC1222" s="102"/>
      <c r="AD1222" s="131"/>
      <c r="AE1222" s="131"/>
    </row>
    <row r="1223" customFormat="false" ht="19.35" hidden="false" customHeight="true" outlineLevel="0" collapsed="false">
      <c r="B1223" s="132"/>
      <c r="C1223" s="97"/>
      <c r="D1223" s="118"/>
      <c r="E1223" s="97"/>
      <c r="F1223" s="102"/>
      <c r="G1223" s="102"/>
      <c r="H1223" s="102"/>
      <c r="I1223" s="102"/>
      <c r="J1223" s="102"/>
      <c r="K1223" s="102"/>
      <c r="L1223" s="102"/>
      <c r="M1223" s="102"/>
      <c r="N1223" s="102"/>
      <c r="O1223" s="102"/>
      <c r="P1223" s="102"/>
      <c r="Q1223" s="102"/>
      <c r="R1223" s="102"/>
      <c r="S1223" s="118"/>
      <c r="T1223" s="117"/>
      <c r="U1223" s="117"/>
      <c r="V1223" s="117"/>
      <c r="W1223" s="117"/>
      <c r="X1223" s="118"/>
      <c r="Y1223" s="118"/>
      <c r="Z1223" s="102"/>
      <c r="AA1223" s="102"/>
      <c r="AB1223" s="102"/>
      <c r="AC1223" s="102"/>
      <c r="AD1223" s="131"/>
      <c r="AE1223" s="131"/>
    </row>
    <row r="1224" customFormat="false" ht="19.35" hidden="false" customHeight="true" outlineLevel="0" collapsed="false">
      <c r="B1224" s="132"/>
      <c r="C1224" s="97"/>
      <c r="D1224" s="119"/>
      <c r="E1224" s="97"/>
      <c r="F1224" s="102"/>
      <c r="G1224" s="102"/>
      <c r="H1224" s="102"/>
      <c r="I1224" s="102"/>
      <c r="J1224" s="102"/>
      <c r="K1224" s="102"/>
      <c r="L1224" s="102"/>
      <c r="M1224" s="102"/>
      <c r="N1224" s="118"/>
      <c r="O1224" s="118"/>
      <c r="P1224" s="118"/>
      <c r="Q1224" s="118"/>
      <c r="R1224" s="118"/>
      <c r="S1224" s="118"/>
      <c r="T1224" s="118"/>
      <c r="U1224" s="118"/>
      <c r="V1224" s="118"/>
      <c r="W1224" s="102"/>
      <c r="X1224" s="102"/>
      <c r="Y1224" s="102"/>
      <c r="Z1224" s="102"/>
      <c r="AA1224" s="102"/>
      <c r="AB1224" s="102"/>
      <c r="AC1224" s="102"/>
      <c r="AD1224" s="131"/>
      <c r="AE1224" s="131"/>
    </row>
    <row r="1225" customFormat="false" ht="19.35" hidden="false" customHeight="true" outlineLevel="0" collapsed="false">
      <c r="B1225" s="132"/>
      <c r="C1225" s="97"/>
      <c r="D1225" s="119"/>
      <c r="E1225" s="97"/>
      <c r="F1225" s="102"/>
      <c r="G1225" s="102"/>
      <c r="H1225" s="102"/>
      <c r="I1225" s="102"/>
      <c r="J1225" s="102"/>
      <c r="K1225" s="102"/>
      <c r="L1225" s="102"/>
      <c r="M1225" s="102"/>
      <c r="N1225" s="102"/>
      <c r="O1225" s="102"/>
      <c r="P1225" s="102"/>
      <c r="Q1225" s="102"/>
      <c r="R1225" s="102"/>
      <c r="S1225" s="118"/>
      <c r="T1225" s="118"/>
      <c r="U1225" s="118"/>
      <c r="V1225" s="118"/>
      <c r="W1225" s="118"/>
      <c r="X1225" s="118"/>
      <c r="Y1225" s="118"/>
      <c r="Z1225" s="102"/>
      <c r="AA1225" s="102"/>
      <c r="AB1225" s="102"/>
      <c r="AC1225" s="102"/>
      <c r="AD1225" s="131"/>
      <c r="AE1225" s="131"/>
    </row>
    <row r="1226" customFormat="false" ht="19.35" hidden="false" customHeight="true" outlineLevel="0" collapsed="false">
      <c r="B1226" s="132"/>
      <c r="C1226" s="97"/>
      <c r="D1226" s="119"/>
      <c r="E1226" s="97"/>
      <c r="F1226" s="102"/>
      <c r="G1226" s="102"/>
      <c r="H1226" s="102"/>
      <c r="I1226" s="102"/>
      <c r="J1226" s="102"/>
      <c r="K1226" s="102"/>
      <c r="L1226" s="102"/>
      <c r="M1226" s="102"/>
      <c r="N1226" s="102"/>
      <c r="O1226" s="102"/>
      <c r="P1226" s="102"/>
      <c r="Q1226" s="118"/>
      <c r="R1226" s="119"/>
      <c r="S1226" s="119"/>
      <c r="T1226" s="118"/>
      <c r="U1226" s="118"/>
      <c r="V1226" s="102"/>
      <c r="W1226" s="102"/>
      <c r="X1226" s="102"/>
      <c r="Y1226" s="102"/>
      <c r="Z1226" s="102"/>
      <c r="AA1226" s="102"/>
      <c r="AB1226" s="102"/>
      <c r="AC1226" s="102"/>
      <c r="AD1226" s="131"/>
      <c r="AE1226" s="131"/>
    </row>
    <row r="1227" customFormat="false" ht="19.35" hidden="false" customHeight="true" outlineLevel="0" collapsed="false">
      <c r="B1227" s="132"/>
      <c r="C1227" s="97"/>
      <c r="D1227" s="118"/>
      <c r="E1227" s="97"/>
      <c r="F1227" s="102"/>
      <c r="G1227" s="102"/>
      <c r="H1227" s="102"/>
      <c r="I1227" s="102"/>
      <c r="J1227" s="102"/>
      <c r="K1227" s="102"/>
      <c r="L1227" s="102"/>
      <c r="M1227" s="102"/>
      <c r="N1227" s="102"/>
      <c r="O1227" s="102"/>
      <c r="P1227" s="102"/>
      <c r="Q1227" s="102"/>
      <c r="R1227" s="102"/>
      <c r="S1227" s="102"/>
      <c r="T1227" s="102"/>
      <c r="U1227" s="102"/>
      <c r="V1227" s="118"/>
      <c r="W1227" s="118"/>
      <c r="X1227" s="118"/>
      <c r="Y1227" s="102"/>
      <c r="Z1227" s="102"/>
      <c r="AA1227" s="102"/>
      <c r="AB1227" s="102"/>
      <c r="AC1227" s="102"/>
      <c r="AD1227" s="131"/>
      <c r="AE1227" s="131"/>
    </row>
    <row r="1228" customFormat="false" ht="19.35" hidden="false" customHeight="true" outlineLevel="0" collapsed="false">
      <c r="B1228" s="132"/>
      <c r="C1228" s="97"/>
      <c r="D1228" s="119"/>
      <c r="E1228" s="97"/>
      <c r="F1228" s="102"/>
      <c r="G1228" s="102"/>
      <c r="H1228" s="102"/>
      <c r="I1228" s="102"/>
      <c r="J1228" s="102"/>
      <c r="K1228" s="102"/>
      <c r="L1228" s="102"/>
      <c r="M1228" s="102"/>
      <c r="N1228" s="102"/>
      <c r="O1228" s="102"/>
      <c r="P1228" s="102"/>
      <c r="Q1228" s="102"/>
      <c r="R1228" s="102"/>
      <c r="S1228" s="118"/>
      <c r="T1228" s="118"/>
      <c r="U1228" s="118"/>
      <c r="V1228" s="118"/>
      <c r="W1228" s="117"/>
      <c r="X1228" s="102"/>
      <c r="Y1228" s="102"/>
      <c r="Z1228" s="102"/>
      <c r="AA1228" s="102"/>
      <c r="AB1228" s="102"/>
      <c r="AC1228" s="102"/>
      <c r="AD1228" s="131"/>
      <c r="AE1228" s="131"/>
    </row>
    <row r="1229" customFormat="false" ht="19.35" hidden="false" customHeight="true" outlineLevel="0" collapsed="false">
      <c r="B1229" s="132"/>
      <c r="C1229" s="97"/>
      <c r="D1229" s="118"/>
      <c r="E1229" s="97"/>
      <c r="F1229" s="102"/>
      <c r="G1229" s="102"/>
      <c r="H1229" s="102"/>
      <c r="I1229" s="102"/>
      <c r="J1229" s="102"/>
      <c r="K1229" s="102"/>
      <c r="L1229" s="102"/>
      <c r="M1229" s="102"/>
      <c r="N1229" s="102"/>
      <c r="O1229" s="102"/>
      <c r="P1229" s="102"/>
      <c r="Q1229" s="102"/>
      <c r="R1229" s="102"/>
      <c r="S1229" s="102"/>
      <c r="T1229" s="102"/>
      <c r="U1229" s="117"/>
      <c r="V1229" s="117"/>
      <c r="W1229" s="118"/>
      <c r="X1229" s="117"/>
      <c r="Y1229" s="100"/>
      <c r="Z1229" s="102"/>
      <c r="AA1229" s="102"/>
      <c r="AB1229" s="102"/>
      <c r="AC1229" s="102"/>
      <c r="AD1229" s="131"/>
      <c r="AE1229" s="131"/>
    </row>
    <row r="1230" customFormat="false" ht="19.35" hidden="false" customHeight="true" outlineLevel="0" collapsed="false">
      <c r="B1230" s="132"/>
      <c r="C1230" s="97"/>
      <c r="D1230" s="119"/>
      <c r="E1230" s="97"/>
      <c r="F1230" s="102"/>
      <c r="G1230" s="102"/>
      <c r="H1230" s="102"/>
      <c r="I1230" s="102"/>
      <c r="J1230" s="102"/>
      <c r="K1230" s="102"/>
      <c r="L1230" s="102"/>
      <c r="M1230" s="102"/>
      <c r="N1230" s="102"/>
      <c r="O1230" s="102"/>
      <c r="P1230" s="102"/>
      <c r="Q1230" s="102"/>
      <c r="R1230" s="102"/>
      <c r="S1230" s="118"/>
      <c r="T1230" s="118"/>
      <c r="U1230" s="118"/>
      <c r="V1230" s="118"/>
      <c r="W1230" s="118"/>
      <c r="X1230" s="118"/>
      <c r="Y1230" s="118"/>
      <c r="Z1230" s="102"/>
      <c r="AA1230" s="102"/>
      <c r="AB1230" s="102"/>
      <c r="AC1230" s="102"/>
      <c r="AD1230" s="131"/>
      <c r="AE1230" s="131"/>
    </row>
    <row r="1231" customFormat="false" ht="19.35" hidden="false" customHeight="true" outlineLevel="0" collapsed="false">
      <c r="B1231" s="132"/>
      <c r="C1231" s="97"/>
      <c r="D1231" s="119"/>
      <c r="E1231" s="97"/>
      <c r="F1231" s="118"/>
      <c r="G1231" s="102"/>
      <c r="H1231" s="118"/>
      <c r="I1231" s="102"/>
      <c r="J1231" s="102"/>
      <c r="K1231" s="102"/>
      <c r="L1231" s="102"/>
      <c r="M1231" s="102"/>
      <c r="N1231" s="102"/>
      <c r="O1231" s="102"/>
      <c r="P1231" s="102"/>
      <c r="Q1231" s="102"/>
      <c r="R1231" s="102"/>
      <c r="S1231" s="102"/>
      <c r="T1231" s="102"/>
      <c r="U1231" s="102"/>
      <c r="V1231" s="102"/>
      <c r="W1231" s="102"/>
      <c r="X1231" s="102"/>
      <c r="Y1231" s="102"/>
      <c r="Z1231" s="102"/>
      <c r="AA1231" s="102"/>
      <c r="AB1231" s="102"/>
      <c r="AC1231" s="102"/>
      <c r="AD1231" s="131"/>
      <c r="AE1231" s="131"/>
    </row>
    <row r="1232" customFormat="false" ht="19.35" hidden="false" customHeight="true" outlineLevel="0" collapsed="false">
      <c r="B1232" s="132"/>
      <c r="C1232" s="97"/>
      <c r="D1232" s="117"/>
      <c r="E1232" s="97"/>
      <c r="F1232" s="102"/>
      <c r="G1232" s="102"/>
      <c r="H1232" s="102"/>
      <c r="I1232" s="102"/>
      <c r="J1232" s="102"/>
      <c r="K1232" s="102"/>
      <c r="L1232" s="102"/>
      <c r="M1232" s="102"/>
      <c r="N1232" s="102"/>
      <c r="O1232" s="102"/>
      <c r="P1232" s="102"/>
      <c r="Q1232" s="102"/>
      <c r="R1232" s="102"/>
      <c r="S1232" s="100"/>
      <c r="T1232" s="100"/>
      <c r="U1232" s="100"/>
      <c r="V1232" s="100"/>
      <c r="W1232" s="100"/>
      <c r="X1232" s="100"/>
      <c r="Y1232" s="100"/>
      <c r="Z1232" s="102"/>
      <c r="AA1232" s="102"/>
      <c r="AB1232" s="102"/>
      <c r="AC1232" s="102"/>
      <c r="AD1232" s="131"/>
      <c r="AE1232" s="131"/>
    </row>
    <row r="1233" customFormat="false" ht="19.35" hidden="false" customHeight="true" outlineLevel="0" collapsed="false">
      <c r="B1233" s="132"/>
      <c r="C1233" s="97"/>
      <c r="D1233" s="118"/>
      <c r="E1233" s="97"/>
      <c r="F1233" s="102"/>
      <c r="G1233" s="102"/>
      <c r="H1233" s="102"/>
      <c r="I1233" s="102"/>
      <c r="J1233" s="102"/>
      <c r="K1233" s="102"/>
      <c r="L1233" s="102"/>
      <c r="M1233" s="102"/>
      <c r="N1233" s="102"/>
      <c r="O1233" s="102"/>
      <c r="P1233" s="102"/>
      <c r="Q1233" s="102"/>
      <c r="R1233" s="102"/>
      <c r="S1233" s="117"/>
      <c r="T1233" s="117"/>
      <c r="U1233" s="117"/>
      <c r="V1233" s="117"/>
      <c r="W1233" s="118"/>
      <c r="X1233" s="118"/>
      <c r="Y1233" s="118"/>
      <c r="Z1233" s="102"/>
      <c r="AA1233" s="102"/>
      <c r="AB1233" s="102"/>
      <c r="AC1233" s="102"/>
      <c r="AD1233" s="131"/>
      <c r="AE1233" s="131"/>
    </row>
    <row r="1234" customFormat="false" ht="19.35" hidden="false" customHeight="true" outlineLevel="0" collapsed="false">
      <c r="B1234" s="132"/>
      <c r="C1234" s="97"/>
      <c r="D1234" s="119"/>
      <c r="E1234" s="97"/>
      <c r="F1234" s="102"/>
      <c r="G1234" s="102"/>
      <c r="H1234" s="102"/>
      <c r="I1234" s="102"/>
      <c r="J1234" s="102"/>
      <c r="K1234" s="102"/>
      <c r="L1234" s="102"/>
      <c r="M1234" s="102"/>
      <c r="N1234" s="102"/>
      <c r="O1234" s="102"/>
      <c r="P1234" s="102"/>
      <c r="Q1234" s="102"/>
      <c r="R1234" s="102"/>
      <c r="S1234" s="118"/>
      <c r="T1234" s="118"/>
      <c r="U1234" s="102"/>
      <c r="V1234" s="118"/>
      <c r="W1234" s="118"/>
      <c r="X1234" s="118"/>
      <c r="Y1234" s="119"/>
      <c r="Z1234" s="119"/>
      <c r="AA1234" s="118"/>
      <c r="AB1234" s="119"/>
      <c r="AC1234" s="118"/>
      <c r="AD1234" s="131"/>
      <c r="AE1234" s="131"/>
    </row>
    <row r="1235" customFormat="false" ht="19.35" hidden="false" customHeight="true" outlineLevel="0" collapsed="false">
      <c r="B1235" s="132"/>
      <c r="C1235" s="97"/>
      <c r="D1235" s="119"/>
      <c r="E1235" s="97"/>
      <c r="F1235" s="102"/>
      <c r="G1235" s="102"/>
      <c r="H1235" s="102"/>
      <c r="I1235" s="102"/>
      <c r="J1235" s="102"/>
      <c r="K1235" s="102"/>
      <c r="L1235" s="102"/>
      <c r="M1235" s="102"/>
      <c r="N1235" s="102"/>
      <c r="O1235" s="102"/>
      <c r="P1235" s="102"/>
      <c r="Q1235" s="102"/>
      <c r="R1235" s="102"/>
      <c r="S1235" s="117"/>
      <c r="T1235" s="117"/>
      <c r="U1235" s="102"/>
      <c r="V1235" s="118"/>
      <c r="W1235" s="118"/>
      <c r="X1235" s="118"/>
      <c r="Y1235" s="119"/>
      <c r="Z1235" s="118"/>
      <c r="AA1235" s="118"/>
      <c r="AB1235" s="118"/>
      <c r="AC1235" s="118"/>
      <c r="AD1235" s="131"/>
      <c r="AE1235" s="131"/>
    </row>
    <row r="1236" customFormat="false" ht="19.35" hidden="false" customHeight="true" outlineLevel="0" collapsed="false">
      <c r="B1236" s="132"/>
      <c r="C1236" s="97"/>
      <c r="D1236" s="118"/>
      <c r="E1236" s="97"/>
      <c r="F1236" s="102"/>
      <c r="G1236" s="102"/>
      <c r="H1236" s="102"/>
      <c r="I1236" s="102"/>
      <c r="J1236" s="102"/>
      <c r="K1236" s="102"/>
      <c r="L1236" s="102"/>
      <c r="M1236" s="102"/>
      <c r="N1236" s="102"/>
      <c r="O1236" s="102"/>
      <c r="P1236" s="102"/>
      <c r="Q1236" s="102"/>
      <c r="R1236" s="102"/>
      <c r="S1236" s="100"/>
      <c r="T1236" s="100"/>
      <c r="U1236" s="102"/>
      <c r="V1236" s="117"/>
      <c r="W1236" s="117"/>
      <c r="X1236" s="117"/>
      <c r="Y1236" s="117"/>
      <c r="Z1236" s="117"/>
      <c r="AA1236" s="117"/>
      <c r="AB1236" s="117"/>
      <c r="AC1236" s="117"/>
      <c r="AD1236" s="131"/>
      <c r="AE1236" s="131"/>
    </row>
    <row r="1237" customFormat="false" ht="19.35" hidden="false" customHeight="true" outlineLevel="0" collapsed="false">
      <c r="B1237" s="132"/>
      <c r="C1237" s="97"/>
      <c r="D1237" s="118"/>
      <c r="E1237" s="97"/>
      <c r="F1237" s="102"/>
      <c r="G1237" s="102"/>
      <c r="H1237" s="102"/>
      <c r="I1237" s="102"/>
      <c r="J1237" s="102"/>
      <c r="K1237" s="102"/>
      <c r="L1237" s="102"/>
      <c r="M1237" s="102"/>
      <c r="N1237" s="102"/>
      <c r="O1237" s="102"/>
      <c r="P1237" s="102"/>
      <c r="Q1237" s="102"/>
      <c r="R1237" s="102"/>
      <c r="S1237" s="102"/>
      <c r="T1237" s="102"/>
      <c r="U1237" s="102"/>
      <c r="V1237" s="102"/>
      <c r="W1237" s="102"/>
      <c r="X1237" s="102"/>
      <c r="Y1237" s="102"/>
      <c r="Z1237" s="102"/>
      <c r="AA1237" s="102"/>
      <c r="AB1237" s="118"/>
      <c r="AC1237" s="102"/>
      <c r="AD1237" s="131"/>
      <c r="AE1237" s="131"/>
    </row>
    <row r="1238" customFormat="false" ht="19.35" hidden="false" customHeight="true" outlineLevel="0" collapsed="false">
      <c r="B1238" s="132"/>
      <c r="C1238" s="97"/>
      <c r="D1238" s="118"/>
      <c r="E1238" s="97"/>
      <c r="F1238" s="102"/>
      <c r="G1238" s="102"/>
      <c r="H1238" s="102"/>
      <c r="I1238" s="102"/>
      <c r="J1238" s="102"/>
      <c r="K1238" s="102"/>
      <c r="L1238" s="102"/>
      <c r="M1238" s="102"/>
      <c r="N1238" s="102"/>
      <c r="O1238" s="102"/>
      <c r="P1238" s="102"/>
      <c r="Q1238" s="102"/>
      <c r="R1238" s="102"/>
      <c r="S1238" s="117"/>
      <c r="T1238" s="117"/>
      <c r="U1238" s="102"/>
      <c r="V1238" s="117"/>
      <c r="W1238" s="117"/>
      <c r="X1238" s="117"/>
      <c r="Y1238" s="118"/>
      <c r="Z1238" s="117"/>
      <c r="AA1238" s="117"/>
      <c r="AB1238" s="117"/>
      <c r="AC1238" s="117"/>
      <c r="AD1238" s="131"/>
      <c r="AE1238" s="131"/>
    </row>
    <row r="1239" customFormat="false" ht="19.35" hidden="false" customHeight="true" outlineLevel="0" collapsed="false">
      <c r="B1239" s="132"/>
      <c r="C1239" s="97"/>
      <c r="D1239" s="118"/>
      <c r="E1239" s="97"/>
      <c r="F1239" s="102"/>
      <c r="G1239" s="102"/>
      <c r="H1239" s="102"/>
      <c r="I1239" s="102"/>
      <c r="J1239" s="102"/>
      <c r="K1239" s="102"/>
      <c r="L1239" s="102"/>
      <c r="M1239" s="102"/>
      <c r="N1239" s="102"/>
      <c r="O1239" s="102"/>
      <c r="P1239" s="102"/>
      <c r="Q1239" s="102"/>
      <c r="R1239" s="102"/>
      <c r="S1239" s="117"/>
      <c r="T1239" s="117"/>
      <c r="U1239" s="102"/>
      <c r="V1239" s="117"/>
      <c r="W1239" s="117"/>
      <c r="X1239" s="117"/>
      <c r="Y1239" s="118"/>
      <c r="Z1239" s="117"/>
      <c r="AA1239" s="117"/>
      <c r="AB1239" s="118"/>
      <c r="AC1239" s="117"/>
      <c r="AD1239" s="131"/>
      <c r="AE1239" s="131"/>
    </row>
    <row r="1240" customFormat="false" ht="19.35" hidden="false" customHeight="true" outlineLevel="0" collapsed="false">
      <c r="B1240" s="132"/>
      <c r="C1240" s="97"/>
      <c r="D1240" s="118"/>
      <c r="E1240" s="97"/>
      <c r="F1240" s="102"/>
      <c r="G1240" s="102"/>
      <c r="H1240" s="102"/>
      <c r="I1240" s="102"/>
      <c r="J1240" s="102"/>
      <c r="K1240" s="102"/>
      <c r="L1240" s="102"/>
      <c r="M1240" s="102"/>
      <c r="N1240" s="102"/>
      <c r="O1240" s="102"/>
      <c r="P1240" s="102"/>
      <c r="Q1240" s="102"/>
      <c r="R1240" s="102"/>
      <c r="S1240" s="100"/>
      <c r="T1240" s="100"/>
      <c r="U1240" s="102"/>
      <c r="V1240" s="117"/>
      <c r="W1240" s="117"/>
      <c r="X1240" s="117"/>
      <c r="Y1240" s="117"/>
      <c r="Z1240" s="117"/>
      <c r="AA1240" s="117"/>
      <c r="AB1240" s="117"/>
      <c r="AC1240" s="117"/>
      <c r="AD1240" s="131"/>
      <c r="AE1240" s="131"/>
    </row>
    <row r="1241" customFormat="false" ht="19.35" hidden="false" customHeight="true" outlineLevel="0" collapsed="false">
      <c r="B1241" s="132"/>
      <c r="C1241" s="97"/>
      <c r="D1241" s="120"/>
      <c r="E1241" s="97"/>
      <c r="F1241" s="102"/>
      <c r="G1241" s="102"/>
      <c r="H1241" s="102"/>
      <c r="I1241" s="118"/>
      <c r="J1241" s="119"/>
      <c r="K1241" s="119"/>
      <c r="L1241" s="119"/>
      <c r="M1241" s="119"/>
      <c r="N1241" s="119"/>
      <c r="O1241" s="119"/>
      <c r="P1241" s="119"/>
      <c r="Q1241" s="118"/>
      <c r="R1241" s="102"/>
      <c r="S1241" s="102"/>
      <c r="T1241" s="102"/>
      <c r="U1241" s="102"/>
      <c r="V1241" s="102"/>
      <c r="W1241" s="102"/>
      <c r="X1241" s="102"/>
      <c r="Y1241" s="102"/>
      <c r="Z1241" s="102"/>
      <c r="AA1241" s="102"/>
      <c r="AB1241" s="102"/>
      <c r="AC1241" s="102"/>
      <c r="AD1241" s="131"/>
      <c r="AE1241" s="131"/>
    </row>
    <row r="1242" customFormat="false" ht="19.35" hidden="false" customHeight="true" outlineLevel="0" collapsed="false">
      <c r="B1242" s="132"/>
      <c r="C1242" s="97"/>
      <c r="D1242" s="119"/>
      <c r="E1242" s="97"/>
      <c r="F1242" s="102"/>
      <c r="G1242" s="102"/>
      <c r="H1242" s="102"/>
      <c r="I1242" s="102"/>
      <c r="J1242" s="102"/>
      <c r="K1242" s="102"/>
      <c r="L1242" s="102"/>
      <c r="M1242" s="102"/>
      <c r="N1242" s="102"/>
      <c r="O1242" s="102"/>
      <c r="P1242" s="102"/>
      <c r="Q1242" s="102"/>
      <c r="R1242" s="102"/>
      <c r="S1242" s="102"/>
      <c r="T1242" s="102"/>
      <c r="U1242" s="102"/>
      <c r="V1242" s="102"/>
      <c r="W1242" s="102"/>
      <c r="X1242" s="102"/>
      <c r="Y1242" s="118"/>
      <c r="Z1242" s="118"/>
      <c r="AA1242" s="102"/>
      <c r="AB1242" s="102"/>
      <c r="AC1242" s="102"/>
      <c r="AD1242" s="131"/>
      <c r="AE1242" s="131"/>
    </row>
    <row r="1243" customFormat="false" ht="19.35" hidden="false" customHeight="true" outlineLevel="0" collapsed="false">
      <c r="B1243" s="132"/>
      <c r="C1243" s="97"/>
      <c r="D1243" s="118"/>
      <c r="E1243" s="97"/>
      <c r="F1243" s="102"/>
      <c r="G1243" s="102"/>
      <c r="H1243" s="102"/>
      <c r="I1243" s="102"/>
      <c r="J1243" s="102"/>
      <c r="K1243" s="102"/>
      <c r="L1243" s="118"/>
      <c r="M1243" s="102"/>
      <c r="N1243" s="102"/>
      <c r="O1243" s="102"/>
      <c r="P1243" s="102"/>
      <c r="Q1243" s="102"/>
      <c r="R1243" s="102"/>
      <c r="S1243" s="102"/>
      <c r="T1243" s="102"/>
      <c r="U1243" s="102"/>
      <c r="V1243" s="102"/>
      <c r="W1243" s="102"/>
      <c r="X1243" s="102"/>
      <c r="Y1243" s="102"/>
      <c r="Z1243" s="102"/>
      <c r="AA1243" s="102"/>
      <c r="AB1243" s="102"/>
      <c r="AC1243" s="102"/>
      <c r="AD1243" s="131"/>
      <c r="AE1243" s="131"/>
    </row>
    <row r="1244" customFormat="false" ht="19.35" hidden="false" customHeight="true" outlineLevel="0" collapsed="false">
      <c r="B1244" s="132"/>
      <c r="C1244" s="97"/>
      <c r="D1244" s="119"/>
      <c r="E1244" s="97"/>
      <c r="F1244" s="102"/>
      <c r="G1244" s="102"/>
      <c r="H1244" s="102"/>
      <c r="I1244" s="118"/>
      <c r="J1244" s="118"/>
      <c r="K1244" s="118"/>
      <c r="L1244" s="118"/>
      <c r="M1244" s="118"/>
      <c r="N1244" s="118"/>
      <c r="O1244" s="118"/>
      <c r="P1244" s="118"/>
      <c r="Q1244" s="117"/>
      <c r="R1244" s="102"/>
      <c r="S1244" s="102"/>
      <c r="T1244" s="102"/>
      <c r="U1244" s="102"/>
      <c r="V1244" s="102"/>
      <c r="W1244" s="102"/>
      <c r="X1244" s="102"/>
      <c r="Y1244" s="102"/>
      <c r="Z1244" s="102"/>
      <c r="AA1244" s="102"/>
      <c r="AB1244" s="102"/>
      <c r="AC1244" s="102"/>
      <c r="AD1244" s="131"/>
      <c r="AE1244" s="131"/>
    </row>
    <row r="1245" customFormat="false" ht="19.35" hidden="false" customHeight="true" outlineLevel="0" collapsed="false">
      <c r="B1245" s="132"/>
      <c r="C1245" s="97"/>
      <c r="D1245" s="119"/>
      <c r="E1245" s="97"/>
      <c r="F1245" s="102"/>
      <c r="G1245" s="102"/>
      <c r="H1245" s="102"/>
      <c r="I1245" s="102"/>
      <c r="J1245" s="102"/>
      <c r="K1245" s="102"/>
      <c r="L1245" s="102"/>
      <c r="M1245" s="118"/>
      <c r="N1245" s="118"/>
      <c r="O1245" s="119"/>
      <c r="P1245" s="118"/>
      <c r="Q1245" s="118"/>
      <c r="R1245" s="118"/>
      <c r="S1245" s="118"/>
      <c r="T1245" s="102"/>
      <c r="U1245" s="102"/>
      <c r="V1245" s="102"/>
      <c r="W1245" s="102"/>
      <c r="X1245" s="102"/>
      <c r="Y1245" s="102"/>
      <c r="Z1245" s="102"/>
      <c r="AA1245" s="102"/>
      <c r="AB1245" s="102"/>
      <c r="AC1245" s="102"/>
      <c r="AD1245" s="131"/>
      <c r="AE1245" s="131"/>
    </row>
    <row r="1246" customFormat="false" ht="19.35" hidden="false" customHeight="true" outlineLevel="0" collapsed="false">
      <c r="B1246" s="132"/>
      <c r="C1246" s="97"/>
      <c r="D1246" s="117"/>
      <c r="E1246" s="97"/>
      <c r="F1246" s="102"/>
      <c r="G1246" s="102"/>
      <c r="H1246" s="102"/>
      <c r="I1246" s="102"/>
      <c r="J1246" s="102"/>
      <c r="K1246" s="102"/>
      <c r="L1246" s="102"/>
      <c r="M1246" s="102"/>
      <c r="N1246" s="102"/>
      <c r="O1246" s="102"/>
      <c r="P1246" s="102"/>
      <c r="Q1246" s="102"/>
      <c r="R1246" s="100"/>
      <c r="S1246" s="100"/>
      <c r="T1246" s="117"/>
      <c r="U1246" s="100"/>
      <c r="V1246" s="102"/>
      <c r="W1246" s="102"/>
      <c r="X1246" s="102"/>
      <c r="Y1246" s="102"/>
      <c r="Z1246" s="102"/>
      <c r="AA1246" s="102"/>
      <c r="AB1246" s="102"/>
      <c r="AC1246" s="102"/>
      <c r="AD1246" s="131"/>
      <c r="AE1246" s="131"/>
    </row>
    <row r="1247" customFormat="false" ht="19.35" hidden="false" customHeight="true" outlineLevel="0" collapsed="false">
      <c r="B1247" s="132"/>
      <c r="C1247" s="97"/>
      <c r="D1247" s="100"/>
      <c r="E1247" s="97"/>
      <c r="F1247" s="102"/>
      <c r="G1247" s="102"/>
      <c r="H1247" s="102"/>
      <c r="I1247" s="102"/>
      <c r="J1247" s="102"/>
      <c r="K1247" s="102"/>
      <c r="L1247" s="102"/>
      <c r="M1247" s="102"/>
      <c r="N1247" s="102"/>
      <c r="O1247" s="102"/>
      <c r="P1247" s="102"/>
      <c r="Q1247" s="102"/>
      <c r="R1247" s="102"/>
      <c r="S1247" s="102"/>
      <c r="T1247" s="102"/>
      <c r="U1247" s="102"/>
      <c r="V1247" s="102"/>
      <c r="W1247" s="102"/>
      <c r="X1247" s="102"/>
      <c r="Y1247" s="102"/>
      <c r="Z1247" s="102"/>
      <c r="AA1247" s="102"/>
      <c r="AB1247" s="100"/>
      <c r="AC1247" s="102"/>
      <c r="AD1247" s="131"/>
      <c r="AE1247" s="131"/>
    </row>
    <row r="1248" customFormat="false" ht="19.35" hidden="false" customHeight="true" outlineLevel="0" collapsed="false">
      <c r="B1248" s="132"/>
      <c r="C1248" s="97"/>
      <c r="D1248" s="117"/>
      <c r="E1248" s="97"/>
      <c r="F1248" s="102"/>
      <c r="G1248" s="102"/>
      <c r="H1248" s="102"/>
      <c r="I1248" s="102"/>
      <c r="J1248" s="102"/>
      <c r="K1248" s="102"/>
      <c r="L1248" s="102"/>
      <c r="M1248" s="102"/>
      <c r="N1248" s="102"/>
      <c r="O1248" s="102"/>
      <c r="P1248" s="100"/>
      <c r="Q1248" s="100"/>
      <c r="R1248" s="100"/>
      <c r="S1248" s="100"/>
      <c r="T1248" s="100"/>
      <c r="U1248" s="102"/>
      <c r="V1248" s="100"/>
      <c r="W1248" s="102"/>
      <c r="X1248" s="102"/>
      <c r="Y1248" s="102"/>
      <c r="Z1248" s="102"/>
      <c r="AA1248" s="102"/>
      <c r="AB1248" s="102"/>
      <c r="AC1248" s="102"/>
      <c r="AD1248" s="131"/>
      <c r="AE1248" s="131"/>
    </row>
    <row r="1249" customFormat="false" ht="19.35" hidden="false" customHeight="true" outlineLevel="0" collapsed="false">
      <c r="B1249" s="132"/>
      <c r="C1249" s="97"/>
      <c r="D1249" s="117"/>
      <c r="E1249" s="97"/>
      <c r="F1249" s="102"/>
      <c r="G1249" s="102"/>
      <c r="H1249" s="102"/>
      <c r="I1249" s="102"/>
      <c r="J1249" s="102"/>
      <c r="K1249" s="102"/>
      <c r="L1249" s="102"/>
      <c r="M1249" s="102"/>
      <c r="N1249" s="102"/>
      <c r="O1249" s="102"/>
      <c r="P1249" s="102"/>
      <c r="Q1249" s="102"/>
      <c r="R1249" s="102"/>
      <c r="S1249" s="102"/>
      <c r="T1249" s="102"/>
      <c r="U1249" s="102"/>
      <c r="V1249" s="102"/>
      <c r="W1249" s="100"/>
      <c r="X1249" s="100"/>
      <c r="Y1249" s="117"/>
      <c r="Z1249" s="100"/>
      <c r="AA1249" s="102"/>
      <c r="AB1249" s="102"/>
      <c r="AC1249" s="102"/>
      <c r="AD1249" s="131"/>
      <c r="AE1249" s="131"/>
    </row>
    <row r="1250" customFormat="false" ht="19.35" hidden="false" customHeight="true" outlineLevel="0" collapsed="false">
      <c r="B1250" s="132"/>
      <c r="C1250" s="97"/>
      <c r="D1250" s="117"/>
      <c r="E1250" s="97"/>
      <c r="F1250" s="102"/>
      <c r="G1250" s="102"/>
      <c r="H1250" s="102"/>
      <c r="I1250" s="102"/>
      <c r="J1250" s="102"/>
      <c r="K1250" s="102"/>
      <c r="L1250" s="102"/>
      <c r="M1250" s="102"/>
      <c r="N1250" s="102"/>
      <c r="O1250" s="102"/>
      <c r="P1250" s="102"/>
      <c r="Q1250" s="100"/>
      <c r="R1250" s="100"/>
      <c r="S1250" s="100"/>
      <c r="T1250" s="102"/>
      <c r="U1250" s="102"/>
      <c r="V1250" s="102"/>
      <c r="W1250" s="102"/>
      <c r="X1250" s="102"/>
      <c r="Y1250" s="102"/>
      <c r="Z1250" s="117"/>
      <c r="AA1250" s="102"/>
      <c r="AB1250" s="102"/>
      <c r="AC1250" s="102"/>
      <c r="AD1250" s="131"/>
      <c r="AE1250" s="131"/>
    </row>
    <row r="1251" customFormat="false" ht="19.35" hidden="false" customHeight="true" outlineLevel="0" collapsed="false">
      <c r="B1251" s="132"/>
      <c r="C1251" s="97"/>
      <c r="D1251" s="118"/>
      <c r="E1251" s="97"/>
      <c r="F1251" s="102"/>
      <c r="G1251" s="102"/>
      <c r="H1251" s="102"/>
      <c r="I1251" s="102"/>
      <c r="J1251" s="102"/>
      <c r="K1251" s="102"/>
      <c r="L1251" s="102"/>
      <c r="M1251" s="102"/>
      <c r="N1251" s="102"/>
      <c r="O1251" s="102"/>
      <c r="P1251" s="102"/>
      <c r="Q1251" s="102"/>
      <c r="R1251" s="102"/>
      <c r="S1251" s="102"/>
      <c r="T1251" s="102"/>
      <c r="U1251" s="102"/>
      <c r="V1251" s="102"/>
      <c r="W1251" s="117"/>
      <c r="X1251" s="117"/>
      <c r="Y1251" s="117"/>
      <c r="Z1251" s="117"/>
      <c r="AA1251" s="117"/>
      <c r="AB1251" s="102"/>
      <c r="AC1251" s="102"/>
      <c r="AD1251" s="131"/>
      <c r="AE1251" s="131"/>
    </row>
    <row r="1252" customFormat="false" ht="19.35" hidden="false" customHeight="true" outlineLevel="0" collapsed="false">
      <c r="B1252" s="132"/>
      <c r="C1252" s="97"/>
      <c r="D1252" s="100"/>
      <c r="E1252" s="97"/>
      <c r="F1252" s="102"/>
      <c r="G1252" s="102"/>
      <c r="H1252" s="102"/>
      <c r="I1252" s="102"/>
      <c r="J1252" s="102"/>
      <c r="K1252" s="102"/>
      <c r="L1252" s="102"/>
      <c r="M1252" s="102"/>
      <c r="N1252" s="102"/>
      <c r="O1252" s="102"/>
      <c r="P1252" s="102"/>
      <c r="Q1252" s="102"/>
      <c r="R1252" s="102"/>
      <c r="S1252" s="102"/>
      <c r="T1252" s="102"/>
      <c r="U1252" s="102"/>
      <c r="V1252" s="102"/>
      <c r="W1252" s="102"/>
      <c r="X1252" s="102"/>
      <c r="Y1252" s="102"/>
      <c r="Z1252" s="100"/>
      <c r="AA1252" s="102"/>
      <c r="AB1252" s="102"/>
      <c r="AC1252" s="102"/>
      <c r="AD1252" s="131"/>
      <c r="AE1252" s="131"/>
    </row>
    <row r="1253" customFormat="false" ht="19.35" hidden="false" customHeight="true" outlineLevel="0" collapsed="false">
      <c r="B1253" s="132"/>
      <c r="C1253" s="97"/>
      <c r="D1253" s="117"/>
      <c r="E1253" s="97"/>
      <c r="F1253" s="102"/>
      <c r="G1253" s="102"/>
      <c r="H1253" s="102"/>
      <c r="I1253" s="102"/>
      <c r="J1253" s="102"/>
      <c r="K1253" s="102"/>
      <c r="L1253" s="102"/>
      <c r="M1253" s="102"/>
      <c r="N1253" s="102"/>
      <c r="O1253" s="102"/>
      <c r="P1253" s="102"/>
      <c r="Q1253" s="102"/>
      <c r="R1253" s="102"/>
      <c r="S1253" s="102"/>
      <c r="T1253" s="102"/>
      <c r="U1253" s="117"/>
      <c r="V1253" s="117"/>
      <c r="W1253" s="117"/>
      <c r="X1253" s="117"/>
      <c r="Y1253" s="100"/>
      <c r="Z1253" s="102"/>
      <c r="AA1253" s="102"/>
      <c r="AB1253" s="102"/>
      <c r="AC1253" s="102"/>
      <c r="AD1253" s="131"/>
      <c r="AE1253" s="131"/>
    </row>
    <row r="1254" customFormat="false" ht="19.35" hidden="false" customHeight="true" outlineLevel="0" collapsed="false">
      <c r="B1254" s="132"/>
      <c r="C1254" s="97"/>
      <c r="D1254" s="118"/>
      <c r="E1254" s="97"/>
      <c r="F1254" s="102"/>
      <c r="G1254" s="102"/>
      <c r="H1254" s="102"/>
      <c r="I1254" s="102"/>
      <c r="J1254" s="102"/>
      <c r="K1254" s="102"/>
      <c r="L1254" s="102"/>
      <c r="M1254" s="102"/>
      <c r="N1254" s="118"/>
      <c r="O1254" s="100"/>
      <c r="P1254" s="102"/>
      <c r="Q1254" s="102"/>
      <c r="R1254" s="102"/>
      <c r="S1254" s="102"/>
      <c r="T1254" s="102"/>
      <c r="U1254" s="102"/>
      <c r="V1254" s="102"/>
      <c r="W1254" s="102"/>
      <c r="X1254" s="102"/>
      <c r="Y1254" s="102"/>
      <c r="Z1254" s="102"/>
      <c r="AA1254" s="102"/>
      <c r="AB1254" s="102"/>
      <c r="AC1254" s="102"/>
      <c r="AD1254" s="131"/>
      <c r="AE1254" s="131"/>
    </row>
    <row r="1255" customFormat="false" ht="19.35" hidden="false" customHeight="true" outlineLevel="0" collapsed="false">
      <c r="B1255" s="132"/>
      <c r="C1255" s="97"/>
      <c r="D1255" s="118"/>
      <c r="E1255" s="97"/>
      <c r="F1255" s="102"/>
      <c r="G1255" s="102"/>
      <c r="H1255" s="102"/>
      <c r="I1255" s="102"/>
      <c r="J1255" s="102"/>
      <c r="K1255" s="102"/>
      <c r="L1255" s="102"/>
      <c r="M1255" s="102"/>
      <c r="N1255" s="102"/>
      <c r="O1255" s="102"/>
      <c r="P1255" s="102"/>
      <c r="Q1255" s="102"/>
      <c r="R1255" s="102"/>
      <c r="S1255" s="102"/>
      <c r="T1255" s="117"/>
      <c r="U1255" s="117"/>
      <c r="V1255" s="118"/>
      <c r="W1255" s="117"/>
      <c r="X1255" s="117"/>
      <c r="Y1255" s="117"/>
      <c r="Z1255" s="117"/>
      <c r="AA1255" s="117"/>
      <c r="AB1255" s="102"/>
      <c r="AC1255" s="102"/>
      <c r="AD1255" s="131"/>
      <c r="AE1255" s="131"/>
    </row>
    <row r="1256" customFormat="false" ht="19.35" hidden="false" customHeight="true" outlineLevel="0" collapsed="false">
      <c r="B1256" s="132"/>
      <c r="C1256" s="97"/>
      <c r="D1256" s="100"/>
      <c r="E1256" s="97"/>
      <c r="F1256" s="102"/>
      <c r="G1256" s="102"/>
      <c r="H1256" s="102"/>
      <c r="I1256" s="102"/>
      <c r="J1256" s="102"/>
      <c r="K1256" s="102"/>
      <c r="L1256" s="102"/>
      <c r="M1256" s="102"/>
      <c r="N1256" s="102"/>
      <c r="O1256" s="102"/>
      <c r="P1256" s="102"/>
      <c r="Q1256" s="102"/>
      <c r="R1256" s="102"/>
      <c r="S1256" s="102"/>
      <c r="T1256" s="100"/>
      <c r="U1256" s="100"/>
      <c r="V1256" s="100"/>
      <c r="W1256" s="100"/>
      <c r="X1256" s="100"/>
      <c r="Y1256" s="100"/>
      <c r="Z1256" s="102"/>
      <c r="AA1256" s="102"/>
      <c r="AB1256" s="102"/>
      <c r="AC1256" s="102"/>
      <c r="AD1256" s="131"/>
      <c r="AE1256" s="131"/>
    </row>
    <row r="1257" customFormat="false" ht="19.35" hidden="false" customHeight="true" outlineLevel="0" collapsed="false">
      <c r="B1257" s="132"/>
      <c r="C1257" s="97"/>
      <c r="D1257" s="100"/>
      <c r="E1257" s="97"/>
      <c r="F1257" s="102"/>
      <c r="G1257" s="102"/>
      <c r="H1257" s="102"/>
      <c r="I1257" s="102"/>
      <c r="J1257" s="102"/>
      <c r="K1257" s="102"/>
      <c r="L1257" s="102"/>
      <c r="M1257" s="102"/>
      <c r="N1257" s="102"/>
      <c r="O1257" s="102"/>
      <c r="P1257" s="102"/>
      <c r="Q1257" s="102"/>
      <c r="R1257" s="102"/>
      <c r="S1257" s="102"/>
      <c r="T1257" s="102"/>
      <c r="U1257" s="102"/>
      <c r="V1257" s="102"/>
      <c r="W1257" s="102"/>
      <c r="X1257" s="102"/>
      <c r="Y1257" s="102"/>
      <c r="Z1257" s="102"/>
      <c r="AA1257" s="102"/>
      <c r="AB1257" s="100"/>
      <c r="AC1257" s="102"/>
      <c r="AD1257" s="131"/>
      <c r="AE1257" s="131"/>
    </row>
    <row r="1258" customFormat="false" ht="19.35" hidden="false" customHeight="true" outlineLevel="0" collapsed="false">
      <c r="B1258" s="132"/>
      <c r="C1258" s="97"/>
      <c r="D1258" s="100"/>
      <c r="E1258" s="97"/>
      <c r="F1258" s="102"/>
      <c r="G1258" s="102"/>
      <c r="H1258" s="102"/>
      <c r="I1258" s="102"/>
      <c r="J1258" s="102"/>
      <c r="K1258" s="102"/>
      <c r="L1258" s="102"/>
      <c r="M1258" s="102"/>
      <c r="N1258" s="102"/>
      <c r="O1258" s="102"/>
      <c r="P1258" s="102"/>
      <c r="Q1258" s="102"/>
      <c r="R1258" s="102"/>
      <c r="S1258" s="102"/>
      <c r="T1258" s="102"/>
      <c r="U1258" s="102"/>
      <c r="V1258" s="102"/>
      <c r="W1258" s="102"/>
      <c r="X1258" s="102"/>
      <c r="Y1258" s="102"/>
      <c r="Z1258" s="102"/>
      <c r="AA1258" s="102"/>
      <c r="AB1258" s="100"/>
      <c r="AC1258" s="102"/>
      <c r="AD1258" s="131"/>
      <c r="AE1258" s="131"/>
    </row>
    <row r="1259" customFormat="false" ht="19.35" hidden="false" customHeight="true" outlineLevel="0" collapsed="false">
      <c r="B1259" s="132"/>
      <c r="C1259" s="97"/>
      <c r="D1259" s="119"/>
      <c r="E1259" s="97"/>
      <c r="F1259" s="102"/>
      <c r="G1259" s="102"/>
      <c r="H1259" s="102"/>
      <c r="I1259" s="102"/>
      <c r="J1259" s="102"/>
      <c r="K1259" s="102"/>
      <c r="L1259" s="102"/>
      <c r="M1259" s="102"/>
      <c r="N1259" s="117"/>
      <c r="O1259" s="117"/>
      <c r="P1259" s="117"/>
      <c r="Q1259" s="118"/>
      <c r="R1259" s="118"/>
      <c r="S1259" s="118"/>
      <c r="T1259" s="118"/>
      <c r="U1259" s="118"/>
      <c r="V1259" s="117"/>
      <c r="W1259" s="102"/>
      <c r="X1259" s="102"/>
      <c r="Y1259" s="102"/>
      <c r="Z1259" s="102"/>
      <c r="AA1259" s="102"/>
      <c r="AB1259" s="102"/>
      <c r="AC1259" s="102"/>
      <c r="AD1259" s="131"/>
      <c r="AE1259" s="131"/>
    </row>
    <row r="1260" customFormat="false" ht="19.35" hidden="false" customHeight="true" outlineLevel="0" collapsed="false">
      <c r="B1260" s="132"/>
      <c r="C1260" s="97"/>
      <c r="D1260" s="117"/>
      <c r="E1260" s="97"/>
      <c r="F1260" s="102"/>
      <c r="G1260" s="102"/>
      <c r="H1260" s="102"/>
      <c r="I1260" s="102"/>
      <c r="J1260" s="102"/>
      <c r="K1260" s="102"/>
      <c r="L1260" s="102"/>
      <c r="M1260" s="102"/>
      <c r="N1260" s="102"/>
      <c r="O1260" s="102"/>
      <c r="P1260" s="102"/>
      <c r="Q1260" s="102"/>
      <c r="R1260" s="102"/>
      <c r="S1260" s="102"/>
      <c r="T1260" s="102"/>
      <c r="U1260" s="102"/>
      <c r="V1260" s="117"/>
      <c r="W1260" s="102"/>
      <c r="X1260" s="102"/>
      <c r="Y1260" s="102"/>
      <c r="Z1260" s="102"/>
      <c r="AA1260" s="102"/>
      <c r="AB1260" s="102"/>
      <c r="AC1260" s="102"/>
      <c r="AD1260" s="131"/>
      <c r="AE1260" s="131"/>
    </row>
    <row r="1261" customFormat="false" ht="19.35" hidden="false" customHeight="true" outlineLevel="0" collapsed="false">
      <c r="B1261" s="132"/>
      <c r="C1261" s="97"/>
      <c r="D1261" s="118"/>
      <c r="E1261" s="97"/>
      <c r="F1261" s="102"/>
      <c r="G1261" s="102"/>
      <c r="H1261" s="102"/>
      <c r="I1261" s="102"/>
      <c r="J1261" s="102"/>
      <c r="K1261" s="102"/>
      <c r="L1261" s="102"/>
      <c r="M1261" s="102"/>
      <c r="N1261" s="102"/>
      <c r="O1261" s="102"/>
      <c r="P1261" s="102"/>
      <c r="Q1261" s="102"/>
      <c r="R1261" s="102"/>
      <c r="S1261" s="102"/>
      <c r="T1261" s="102"/>
      <c r="U1261" s="102"/>
      <c r="V1261" s="102"/>
      <c r="W1261" s="102"/>
      <c r="X1261" s="102"/>
      <c r="Y1261" s="118"/>
      <c r="Z1261" s="118"/>
      <c r="AA1261" s="102"/>
      <c r="AB1261" s="102"/>
      <c r="AC1261" s="102"/>
      <c r="AD1261" s="131"/>
      <c r="AE1261" s="131"/>
    </row>
    <row r="1262" customFormat="false" ht="19.35" hidden="false" customHeight="true" outlineLevel="0" collapsed="false">
      <c r="B1262" s="132"/>
      <c r="C1262" s="97"/>
      <c r="D1262" s="118"/>
      <c r="E1262" s="97"/>
      <c r="F1262" s="102"/>
      <c r="G1262" s="102"/>
      <c r="H1262" s="102"/>
      <c r="I1262" s="102"/>
      <c r="J1262" s="102"/>
      <c r="K1262" s="102"/>
      <c r="L1262" s="102"/>
      <c r="M1262" s="102"/>
      <c r="N1262" s="102"/>
      <c r="O1262" s="102"/>
      <c r="P1262" s="102"/>
      <c r="Q1262" s="102"/>
      <c r="R1262" s="102"/>
      <c r="S1262" s="102"/>
      <c r="T1262" s="102"/>
      <c r="U1262" s="118"/>
      <c r="V1262" s="117"/>
      <c r="W1262" s="118"/>
      <c r="X1262" s="117"/>
      <c r="Y1262" s="117"/>
      <c r="Z1262" s="102"/>
      <c r="AA1262" s="102"/>
      <c r="AB1262" s="102"/>
      <c r="AC1262" s="102"/>
      <c r="AD1262" s="131"/>
      <c r="AE1262" s="131"/>
    </row>
    <row r="1263" customFormat="false" ht="19.35" hidden="false" customHeight="true" outlineLevel="0" collapsed="false">
      <c r="B1263" s="132"/>
      <c r="C1263" s="97"/>
      <c r="D1263" s="119"/>
      <c r="E1263" s="97"/>
      <c r="F1263" s="102"/>
      <c r="G1263" s="102"/>
      <c r="H1263" s="102"/>
      <c r="I1263" s="102"/>
      <c r="J1263" s="102"/>
      <c r="K1263" s="102"/>
      <c r="L1263" s="102"/>
      <c r="M1263" s="102"/>
      <c r="N1263" s="102"/>
      <c r="O1263" s="102"/>
      <c r="P1263" s="102"/>
      <c r="Q1263" s="102"/>
      <c r="R1263" s="102"/>
      <c r="S1263" s="118"/>
      <c r="T1263" s="118"/>
      <c r="U1263" s="118"/>
      <c r="V1263" s="118"/>
      <c r="W1263" s="118"/>
      <c r="X1263" s="118"/>
      <c r="Y1263" s="118"/>
      <c r="Z1263" s="102"/>
      <c r="AA1263" s="102"/>
      <c r="AB1263" s="102"/>
      <c r="AC1263" s="102"/>
      <c r="AD1263" s="131"/>
      <c r="AE1263" s="131"/>
    </row>
    <row r="1264" customFormat="false" ht="19.35" hidden="false" customHeight="true" outlineLevel="0" collapsed="false">
      <c r="B1264" s="132"/>
      <c r="C1264" s="97"/>
      <c r="D1264" s="118"/>
      <c r="E1264" s="97"/>
      <c r="F1264" s="102"/>
      <c r="G1264" s="102"/>
      <c r="H1264" s="102"/>
      <c r="I1264" s="102"/>
      <c r="J1264" s="102"/>
      <c r="K1264" s="102"/>
      <c r="L1264" s="102"/>
      <c r="M1264" s="102"/>
      <c r="N1264" s="102"/>
      <c r="O1264" s="102"/>
      <c r="P1264" s="102"/>
      <c r="Q1264" s="102"/>
      <c r="R1264" s="102"/>
      <c r="S1264" s="117"/>
      <c r="T1264" s="117"/>
      <c r="U1264" s="117"/>
      <c r="V1264" s="117"/>
      <c r="W1264" s="117"/>
      <c r="X1264" s="117"/>
      <c r="Y1264" s="117"/>
      <c r="Z1264" s="102"/>
      <c r="AA1264" s="102"/>
      <c r="AB1264" s="102"/>
      <c r="AC1264" s="102"/>
      <c r="AD1264" s="131"/>
      <c r="AE1264" s="131"/>
    </row>
    <row r="1265" customFormat="false" ht="19.35" hidden="false" customHeight="true" outlineLevel="0" collapsed="false">
      <c r="B1265" s="132"/>
      <c r="C1265" s="97"/>
      <c r="D1265" s="118"/>
      <c r="E1265" s="97"/>
      <c r="F1265" s="102"/>
      <c r="G1265" s="102"/>
      <c r="H1265" s="102"/>
      <c r="I1265" s="102"/>
      <c r="J1265" s="102"/>
      <c r="K1265" s="102"/>
      <c r="L1265" s="102"/>
      <c r="M1265" s="102"/>
      <c r="N1265" s="102"/>
      <c r="O1265" s="102"/>
      <c r="P1265" s="102"/>
      <c r="Q1265" s="102"/>
      <c r="R1265" s="102"/>
      <c r="S1265" s="117"/>
      <c r="T1265" s="117"/>
      <c r="U1265" s="117"/>
      <c r="V1265" s="117"/>
      <c r="W1265" s="118"/>
      <c r="X1265" s="117"/>
      <c r="Y1265" s="118"/>
      <c r="Z1265" s="102"/>
      <c r="AA1265" s="102"/>
      <c r="AB1265" s="102"/>
      <c r="AC1265" s="102"/>
      <c r="AD1265" s="131"/>
      <c r="AE1265" s="131"/>
    </row>
    <row r="1266" customFormat="false" ht="19.35" hidden="false" customHeight="true" outlineLevel="0" collapsed="false">
      <c r="B1266" s="132"/>
      <c r="C1266" s="97"/>
      <c r="D1266" s="118"/>
      <c r="E1266" s="97"/>
      <c r="F1266" s="102"/>
      <c r="G1266" s="102"/>
      <c r="H1266" s="102"/>
      <c r="I1266" s="102"/>
      <c r="J1266" s="102"/>
      <c r="K1266" s="102"/>
      <c r="L1266" s="102"/>
      <c r="M1266" s="102"/>
      <c r="N1266" s="102"/>
      <c r="O1266" s="102"/>
      <c r="P1266" s="102"/>
      <c r="Q1266" s="102"/>
      <c r="R1266" s="102"/>
      <c r="S1266" s="100"/>
      <c r="T1266" s="100"/>
      <c r="U1266" s="102"/>
      <c r="V1266" s="117"/>
      <c r="W1266" s="117"/>
      <c r="X1266" s="117"/>
      <c r="Y1266" s="117"/>
      <c r="Z1266" s="117"/>
      <c r="AA1266" s="117"/>
      <c r="AB1266" s="117"/>
      <c r="AC1266" s="117"/>
      <c r="AD1266" s="131"/>
      <c r="AE1266" s="131"/>
    </row>
    <row r="1267" customFormat="false" ht="19.35" hidden="false" customHeight="true" outlineLevel="0" collapsed="false">
      <c r="B1267" s="132"/>
      <c r="C1267" s="97"/>
      <c r="D1267" s="118"/>
      <c r="E1267" s="97"/>
      <c r="F1267" s="102"/>
      <c r="G1267" s="102"/>
      <c r="H1267" s="102"/>
      <c r="I1267" s="102"/>
      <c r="J1267" s="102"/>
      <c r="K1267" s="102"/>
      <c r="L1267" s="102"/>
      <c r="M1267" s="102"/>
      <c r="N1267" s="102"/>
      <c r="O1267" s="102"/>
      <c r="P1267" s="102"/>
      <c r="Q1267" s="102"/>
      <c r="R1267" s="102"/>
      <c r="S1267" s="100"/>
      <c r="T1267" s="100"/>
      <c r="U1267" s="102"/>
      <c r="V1267" s="117"/>
      <c r="W1267" s="117"/>
      <c r="X1267" s="117"/>
      <c r="Y1267" s="118"/>
      <c r="Z1267" s="117"/>
      <c r="AA1267" s="117"/>
      <c r="AB1267" s="117"/>
      <c r="AC1267" s="117"/>
      <c r="AD1267" s="131"/>
      <c r="AE1267" s="131"/>
    </row>
    <row r="1268" customFormat="false" ht="19.35" hidden="false" customHeight="true" outlineLevel="0" collapsed="false">
      <c r="B1268" s="132"/>
      <c r="C1268" s="97"/>
      <c r="D1268" s="118"/>
      <c r="E1268" s="97"/>
      <c r="F1268" s="102"/>
      <c r="G1268" s="102"/>
      <c r="H1268" s="102"/>
      <c r="I1268" s="102"/>
      <c r="J1268" s="102"/>
      <c r="K1268" s="102"/>
      <c r="L1268" s="102"/>
      <c r="M1268" s="102"/>
      <c r="N1268" s="102"/>
      <c r="O1268" s="102"/>
      <c r="P1268" s="102"/>
      <c r="Q1268" s="102"/>
      <c r="R1268" s="102"/>
      <c r="S1268" s="100"/>
      <c r="T1268" s="100"/>
      <c r="U1268" s="102"/>
      <c r="V1268" s="117"/>
      <c r="W1268" s="117"/>
      <c r="X1268" s="117"/>
      <c r="Y1268" s="117"/>
      <c r="Z1268" s="117"/>
      <c r="AA1268" s="117"/>
      <c r="AB1268" s="117"/>
      <c r="AC1268" s="117"/>
      <c r="AD1268" s="131"/>
      <c r="AE1268" s="131"/>
    </row>
    <row r="1269" customFormat="false" ht="19.35" hidden="false" customHeight="true" outlineLevel="0" collapsed="false">
      <c r="B1269" s="132"/>
      <c r="C1269" s="97"/>
      <c r="D1269" s="117"/>
      <c r="E1269" s="97"/>
      <c r="F1269" s="102"/>
      <c r="G1269" s="117"/>
      <c r="H1269" s="102"/>
      <c r="I1269" s="102"/>
      <c r="J1269" s="102"/>
      <c r="K1269" s="102"/>
      <c r="L1269" s="102"/>
      <c r="M1269" s="102"/>
      <c r="N1269" s="102"/>
      <c r="O1269" s="102"/>
      <c r="P1269" s="102"/>
      <c r="Q1269" s="102"/>
      <c r="R1269" s="102"/>
      <c r="S1269" s="102"/>
      <c r="T1269" s="102"/>
      <c r="U1269" s="102"/>
      <c r="V1269" s="102"/>
      <c r="W1269" s="102"/>
      <c r="X1269" s="102"/>
      <c r="Y1269" s="102"/>
      <c r="Z1269" s="102"/>
      <c r="AA1269" s="102"/>
      <c r="AB1269" s="102"/>
      <c r="AC1269" s="102"/>
      <c r="AD1269" s="131"/>
      <c r="AE1269" s="131"/>
    </row>
    <row r="1270" customFormat="false" ht="19.35" hidden="false" customHeight="true" outlineLevel="0" collapsed="false">
      <c r="B1270" s="132"/>
      <c r="C1270" s="97"/>
      <c r="D1270" s="118"/>
      <c r="E1270" s="97"/>
      <c r="F1270" s="102"/>
      <c r="G1270" s="118"/>
      <c r="H1270" s="102"/>
      <c r="I1270" s="102"/>
      <c r="J1270" s="102"/>
      <c r="K1270" s="102"/>
      <c r="L1270" s="102"/>
      <c r="M1270" s="102"/>
      <c r="N1270" s="102"/>
      <c r="O1270" s="102"/>
      <c r="P1270" s="102"/>
      <c r="Q1270" s="102"/>
      <c r="R1270" s="102"/>
      <c r="S1270" s="102"/>
      <c r="T1270" s="102"/>
      <c r="U1270" s="102"/>
      <c r="V1270" s="102"/>
      <c r="W1270" s="102"/>
      <c r="X1270" s="102"/>
      <c r="Y1270" s="102"/>
      <c r="Z1270" s="102"/>
      <c r="AA1270" s="102"/>
      <c r="AB1270" s="102"/>
      <c r="AC1270" s="102"/>
      <c r="AD1270" s="131"/>
      <c r="AE1270" s="131"/>
    </row>
    <row r="1271" customFormat="false" ht="19.35" hidden="false" customHeight="true" outlineLevel="0" collapsed="false">
      <c r="B1271" s="132"/>
      <c r="C1271" s="97"/>
      <c r="D1271" s="118"/>
      <c r="E1271" s="97"/>
      <c r="F1271" s="102"/>
      <c r="G1271" s="118"/>
      <c r="H1271" s="102"/>
      <c r="I1271" s="102"/>
      <c r="J1271" s="102"/>
      <c r="K1271" s="102"/>
      <c r="L1271" s="102"/>
      <c r="M1271" s="102"/>
      <c r="N1271" s="102"/>
      <c r="O1271" s="102"/>
      <c r="P1271" s="102"/>
      <c r="Q1271" s="102"/>
      <c r="R1271" s="102"/>
      <c r="S1271" s="102"/>
      <c r="T1271" s="102"/>
      <c r="U1271" s="102"/>
      <c r="V1271" s="102"/>
      <c r="W1271" s="102"/>
      <c r="X1271" s="102"/>
      <c r="Y1271" s="102"/>
      <c r="Z1271" s="102"/>
      <c r="AA1271" s="102"/>
      <c r="AB1271" s="102"/>
      <c r="AC1271" s="102"/>
      <c r="AD1271" s="131"/>
      <c r="AE1271" s="131"/>
    </row>
    <row r="1272" customFormat="false" ht="19.35" hidden="false" customHeight="true" outlineLevel="0" collapsed="false">
      <c r="B1272" s="132"/>
      <c r="C1272" s="97"/>
      <c r="D1272" s="118"/>
      <c r="E1272" s="97"/>
      <c r="F1272" s="102"/>
      <c r="G1272" s="118"/>
      <c r="H1272" s="102"/>
      <c r="I1272" s="102"/>
      <c r="J1272" s="102"/>
      <c r="K1272" s="102"/>
      <c r="L1272" s="102"/>
      <c r="M1272" s="102"/>
      <c r="N1272" s="102"/>
      <c r="O1272" s="102"/>
      <c r="P1272" s="102"/>
      <c r="Q1272" s="102"/>
      <c r="R1272" s="102"/>
      <c r="S1272" s="102"/>
      <c r="T1272" s="102"/>
      <c r="U1272" s="102"/>
      <c r="V1272" s="102"/>
      <c r="W1272" s="102"/>
      <c r="X1272" s="102"/>
      <c r="Y1272" s="102"/>
      <c r="Z1272" s="102"/>
      <c r="AA1272" s="102"/>
      <c r="AB1272" s="102"/>
      <c r="AC1272" s="102"/>
      <c r="AD1272" s="131"/>
      <c r="AE1272" s="131"/>
    </row>
    <row r="1273" customFormat="false" ht="19.35" hidden="false" customHeight="true" outlineLevel="0" collapsed="false">
      <c r="B1273" s="132"/>
      <c r="C1273" s="97"/>
      <c r="D1273" s="118"/>
      <c r="E1273" s="97"/>
      <c r="F1273" s="102"/>
      <c r="G1273" s="102"/>
      <c r="H1273" s="102"/>
      <c r="I1273" s="102"/>
      <c r="J1273" s="102"/>
      <c r="K1273" s="102"/>
      <c r="L1273" s="102"/>
      <c r="M1273" s="102"/>
      <c r="N1273" s="102"/>
      <c r="O1273" s="102"/>
      <c r="P1273" s="102"/>
      <c r="Q1273" s="102"/>
      <c r="R1273" s="102"/>
      <c r="S1273" s="102"/>
      <c r="T1273" s="117"/>
      <c r="U1273" s="118"/>
      <c r="V1273" s="118"/>
      <c r="W1273" s="118"/>
      <c r="X1273" s="117"/>
      <c r="Y1273" s="117"/>
      <c r="Z1273" s="118"/>
      <c r="AA1273" s="117"/>
      <c r="AB1273" s="102"/>
      <c r="AC1273" s="102"/>
      <c r="AD1273" s="131"/>
      <c r="AE1273" s="131"/>
    </row>
    <row r="1274" customFormat="false" ht="19.35" hidden="false" customHeight="true" outlineLevel="0" collapsed="false">
      <c r="B1274" s="132"/>
      <c r="C1274" s="97"/>
      <c r="D1274" s="117"/>
      <c r="E1274" s="97"/>
      <c r="F1274" s="102"/>
      <c r="G1274" s="102"/>
      <c r="H1274" s="102"/>
      <c r="I1274" s="102"/>
      <c r="J1274" s="102"/>
      <c r="K1274" s="102"/>
      <c r="L1274" s="102"/>
      <c r="M1274" s="102"/>
      <c r="N1274" s="102"/>
      <c r="O1274" s="102"/>
      <c r="P1274" s="102"/>
      <c r="Q1274" s="102"/>
      <c r="R1274" s="102"/>
      <c r="S1274" s="102"/>
      <c r="T1274" s="102"/>
      <c r="U1274" s="102"/>
      <c r="V1274" s="102"/>
      <c r="W1274" s="117"/>
      <c r="X1274" s="117"/>
      <c r="Y1274" s="117"/>
      <c r="Z1274" s="102"/>
      <c r="AA1274" s="102"/>
      <c r="AB1274" s="102"/>
      <c r="AC1274" s="102"/>
      <c r="AD1274" s="131"/>
      <c r="AE1274" s="131"/>
    </row>
    <row r="1275" customFormat="false" ht="19.35" hidden="false" customHeight="true" outlineLevel="0" collapsed="false">
      <c r="B1275" s="132"/>
      <c r="C1275" s="97"/>
      <c r="D1275" s="118"/>
      <c r="E1275" s="97"/>
      <c r="F1275" s="102"/>
      <c r="G1275" s="102"/>
      <c r="H1275" s="102"/>
      <c r="I1275" s="102"/>
      <c r="J1275" s="102"/>
      <c r="K1275" s="102"/>
      <c r="L1275" s="102"/>
      <c r="M1275" s="102"/>
      <c r="N1275" s="102"/>
      <c r="O1275" s="102"/>
      <c r="P1275" s="102"/>
      <c r="Q1275" s="102"/>
      <c r="R1275" s="102"/>
      <c r="S1275" s="102"/>
      <c r="T1275" s="117"/>
      <c r="U1275" s="117"/>
      <c r="V1275" s="117"/>
      <c r="W1275" s="117"/>
      <c r="X1275" s="118"/>
      <c r="Y1275" s="118"/>
      <c r="Z1275" s="117"/>
      <c r="AA1275" s="102"/>
      <c r="AB1275" s="102"/>
      <c r="AC1275" s="102"/>
      <c r="AD1275" s="131"/>
      <c r="AE1275" s="131"/>
    </row>
    <row r="1276" customFormat="false" ht="19.35" hidden="false" customHeight="true" outlineLevel="0" collapsed="false">
      <c r="B1276" s="132"/>
      <c r="C1276" s="97"/>
      <c r="D1276" s="118"/>
      <c r="E1276" s="97"/>
      <c r="F1276" s="102"/>
      <c r="G1276" s="102"/>
      <c r="H1276" s="102"/>
      <c r="I1276" s="102"/>
      <c r="J1276" s="102"/>
      <c r="K1276" s="102"/>
      <c r="L1276" s="102"/>
      <c r="M1276" s="102"/>
      <c r="N1276" s="102"/>
      <c r="O1276" s="102"/>
      <c r="P1276" s="102"/>
      <c r="Q1276" s="102"/>
      <c r="R1276" s="102"/>
      <c r="S1276" s="102"/>
      <c r="T1276" s="100"/>
      <c r="U1276" s="118"/>
      <c r="V1276" s="118"/>
      <c r="W1276" s="117"/>
      <c r="X1276" s="102"/>
      <c r="Y1276" s="102"/>
      <c r="Z1276" s="118"/>
      <c r="AA1276" s="118"/>
      <c r="AB1276" s="102"/>
      <c r="AC1276" s="102"/>
      <c r="AD1276" s="131"/>
      <c r="AE1276" s="131"/>
    </row>
    <row r="1277" customFormat="false" ht="19.35" hidden="false" customHeight="true" outlineLevel="0" collapsed="false">
      <c r="B1277" s="132"/>
      <c r="C1277" s="97"/>
      <c r="D1277" s="117"/>
      <c r="E1277" s="97"/>
      <c r="F1277" s="102"/>
      <c r="G1277" s="102"/>
      <c r="H1277" s="102"/>
      <c r="I1277" s="102"/>
      <c r="J1277" s="102"/>
      <c r="K1277" s="102"/>
      <c r="L1277" s="102"/>
      <c r="M1277" s="102"/>
      <c r="N1277" s="102"/>
      <c r="O1277" s="102"/>
      <c r="P1277" s="102"/>
      <c r="Q1277" s="102"/>
      <c r="R1277" s="102"/>
      <c r="S1277" s="102"/>
      <c r="T1277" s="102"/>
      <c r="U1277" s="102"/>
      <c r="V1277" s="102"/>
      <c r="W1277" s="102"/>
      <c r="X1277" s="117"/>
      <c r="Y1277" s="117"/>
      <c r="Z1277" s="100"/>
      <c r="AA1277" s="100"/>
      <c r="AB1277" s="102"/>
      <c r="AC1277" s="102"/>
      <c r="AD1277" s="131"/>
      <c r="AE1277" s="131"/>
    </row>
    <row r="1278" customFormat="false" ht="19.35" hidden="false" customHeight="true" outlineLevel="0" collapsed="false">
      <c r="B1278" s="132"/>
      <c r="C1278" s="97"/>
      <c r="D1278" s="119"/>
      <c r="E1278" s="97"/>
      <c r="F1278" s="102"/>
      <c r="G1278" s="102"/>
      <c r="H1278" s="102"/>
      <c r="I1278" s="102"/>
      <c r="J1278" s="102"/>
      <c r="K1278" s="102"/>
      <c r="L1278" s="102"/>
      <c r="M1278" s="102"/>
      <c r="N1278" s="102"/>
      <c r="O1278" s="102"/>
      <c r="P1278" s="102"/>
      <c r="Q1278" s="102"/>
      <c r="R1278" s="102"/>
      <c r="S1278" s="118"/>
      <c r="T1278" s="118"/>
      <c r="U1278" s="102"/>
      <c r="V1278" s="117"/>
      <c r="W1278" s="117"/>
      <c r="X1278" s="117"/>
      <c r="Y1278" s="118"/>
      <c r="Z1278" s="118"/>
      <c r="AA1278" s="118"/>
      <c r="AB1278" s="118"/>
      <c r="AC1278" s="117"/>
      <c r="AD1278" s="131"/>
      <c r="AE1278" s="131"/>
    </row>
    <row r="1279" customFormat="false" ht="19.35" hidden="false" customHeight="true" outlineLevel="0" collapsed="false">
      <c r="B1279" s="132"/>
      <c r="C1279" s="97"/>
      <c r="D1279" s="117"/>
      <c r="E1279" s="97"/>
      <c r="F1279" s="102"/>
      <c r="G1279" s="102"/>
      <c r="H1279" s="102"/>
      <c r="I1279" s="102"/>
      <c r="J1279" s="102"/>
      <c r="K1279" s="102"/>
      <c r="L1279" s="102"/>
      <c r="M1279" s="102"/>
      <c r="N1279" s="102"/>
      <c r="O1279" s="102"/>
      <c r="P1279" s="102"/>
      <c r="Q1279" s="102"/>
      <c r="R1279" s="102"/>
      <c r="S1279" s="102"/>
      <c r="T1279" s="102"/>
      <c r="U1279" s="100"/>
      <c r="V1279" s="100"/>
      <c r="W1279" s="100"/>
      <c r="X1279" s="100"/>
      <c r="Y1279" s="100"/>
      <c r="Z1279" s="102"/>
      <c r="AA1279" s="102"/>
      <c r="AB1279" s="102"/>
      <c r="AC1279" s="102"/>
      <c r="AD1279" s="131"/>
      <c r="AE1279" s="131"/>
    </row>
    <row r="1280" customFormat="false" ht="19.35" hidden="false" customHeight="true" outlineLevel="0" collapsed="false">
      <c r="B1280" s="132"/>
      <c r="C1280" s="97"/>
      <c r="D1280" s="117"/>
      <c r="E1280" s="97"/>
      <c r="F1280" s="102"/>
      <c r="G1280" s="102"/>
      <c r="H1280" s="102"/>
      <c r="I1280" s="102"/>
      <c r="J1280" s="102"/>
      <c r="K1280" s="102"/>
      <c r="L1280" s="102"/>
      <c r="M1280" s="102"/>
      <c r="N1280" s="102"/>
      <c r="O1280" s="102"/>
      <c r="P1280" s="102"/>
      <c r="Q1280" s="102"/>
      <c r="R1280" s="102"/>
      <c r="S1280" s="102"/>
      <c r="T1280" s="102"/>
      <c r="U1280" s="102"/>
      <c r="V1280" s="102"/>
      <c r="W1280" s="100"/>
      <c r="X1280" s="100"/>
      <c r="Y1280" s="100"/>
      <c r="Z1280" s="100"/>
      <c r="AA1280" s="100"/>
      <c r="AB1280" s="102"/>
      <c r="AC1280" s="102"/>
      <c r="AD1280" s="131"/>
      <c r="AE1280" s="131"/>
    </row>
    <row r="1281" customFormat="false" ht="19.35" hidden="false" customHeight="true" outlineLevel="0" collapsed="false">
      <c r="B1281" s="132"/>
      <c r="C1281" s="97"/>
      <c r="D1281" s="117"/>
      <c r="E1281" s="97"/>
      <c r="F1281" s="102"/>
      <c r="G1281" s="102"/>
      <c r="H1281" s="102"/>
      <c r="I1281" s="102"/>
      <c r="J1281" s="102"/>
      <c r="K1281" s="102"/>
      <c r="L1281" s="102"/>
      <c r="M1281" s="102"/>
      <c r="N1281" s="102"/>
      <c r="O1281" s="102"/>
      <c r="P1281" s="102"/>
      <c r="Q1281" s="102"/>
      <c r="R1281" s="102"/>
      <c r="S1281" s="102"/>
      <c r="T1281" s="102"/>
      <c r="U1281" s="102"/>
      <c r="V1281" s="102"/>
      <c r="W1281" s="117"/>
      <c r="X1281" s="117"/>
      <c r="Y1281" s="117"/>
      <c r="Z1281" s="100"/>
      <c r="AA1281" s="100"/>
      <c r="AB1281" s="102"/>
      <c r="AC1281" s="102"/>
      <c r="AD1281" s="131"/>
      <c r="AE1281" s="131"/>
    </row>
    <row r="1282" customFormat="false" ht="19.35" hidden="false" customHeight="true" outlineLevel="0" collapsed="false">
      <c r="B1282" s="132"/>
      <c r="C1282" s="97"/>
      <c r="D1282" s="100"/>
      <c r="E1282" s="97"/>
      <c r="F1282" s="102"/>
      <c r="G1282" s="102"/>
      <c r="H1282" s="102"/>
      <c r="I1282" s="102"/>
      <c r="J1282" s="102"/>
      <c r="K1282" s="102"/>
      <c r="L1282" s="102"/>
      <c r="M1282" s="102"/>
      <c r="N1282" s="102"/>
      <c r="O1282" s="102"/>
      <c r="P1282" s="102"/>
      <c r="Q1282" s="102"/>
      <c r="R1282" s="102"/>
      <c r="S1282" s="102"/>
      <c r="T1282" s="102"/>
      <c r="U1282" s="102"/>
      <c r="V1282" s="102"/>
      <c r="W1282" s="102"/>
      <c r="X1282" s="102"/>
      <c r="Y1282" s="102"/>
      <c r="Z1282" s="100"/>
      <c r="AA1282" s="102"/>
      <c r="AB1282" s="102"/>
      <c r="AC1282" s="102"/>
      <c r="AD1282" s="131"/>
      <c r="AE1282" s="131"/>
    </row>
    <row r="1283" customFormat="false" ht="19.35" hidden="false" customHeight="true" outlineLevel="0" collapsed="false">
      <c r="B1283" s="132"/>
      <c r="C1283" s="97"/>
      <c r="D1283" s="118"/>
      <c r="E1283" s="97"/>
      <c r="F1283" s="102"/>
      <c r="G1283" s="102"/>
      <c r="H1283" s="102"/>
      <c r="I1283" s="102"/>
      <c r="J1283" s="102"/>
      <c r="K1283" s="102"/>
      <c r="L1283" s="102"/>
      <c r="M1283" s="102"/>
      <c r="N1283" s="102"/>
      <c r="O1283" s="102"/>
      <c r="P1283" s="102"/>
      <c r="Q1283" s="102"/>
      <c r="R1283" s="102"/>
      <c r="S1283" s="102"/>
      <c r="T1283" s="102"/>
      <c r="U1283" s="102"/>
      <c r="V1283" s="102"/>
      <c r="W1283" s="117"/>
      <c r="X1283" s="117"/>
      <c r="Y1283" s="117"/>
      <c r="Z1283" s="117"/>
      <c r="AA1283" s="100"/>
      <c r="AB1283" s="102"/>
      <c r="AC1283" s="102"/>
      <c r="AD1283" s="131"/>
      <c r="AE1283" s="131"/>
    </row>
    <row r="1284" customFormat="false" ht="19.35" hidden="false" customHeight="true" outlineLevel="0" collapsed="false">
      <c r="B1284" s="132"/>
      <c r="C1284" s="97"/>
      <c r="D1284" s="117"/>
      <c r="E1284" s="97"/>
      <c r="F1284" s="102"/>
      <c r="G1284" s="102"/>
      <c r="H1284" s="102"/>
      <c r="I1284" s="102"/>
      <c r="J1284" s="102"/>
      <c r="K1284" s="102"/>
      <c r="L1284" s="102"/>
      <c r="M1284" s="102"/>
      <c r="N1284" s="102"/>
      <c r="O1284" s="102"/>
      <c r="P1284" s="102"/>
      <c r="Q1284" s="102"/>
      <c r="R1284" s="102"/>
      <c r="S1284" s="102"/>
      <c r="T1284" s="102"/>
      <c r="U1284" s="102"/>
      <c r="V1284" s="102"/>
      <c r="W1284" s="102"/>
      <c r="X1284" s="117"/>
      <c r="Y1284" s="117"/>
      <c r="Z1284" s="100"/>
      <c r="AA1284" s="100"/>
      <c r="AB1284" s="100"/>
      <c r="AC1284" s="102"/>
      <c r="AD1284" s="131"/>
      <c r="AE1284" s="131"/>
    </row>
    <row r="1285" customFormat="false" ht="19.35" hidden="false" customHeight="true" outlineLevel="0" collapsed="false">
      <c r="B1285" s="132"/>
      <c r="C1285" s="97"/>
      <c r="D1285" s="100"/>
      <c r="E1285" s="97"/>
      <c r="F1285" s="102"/>
      <c r="G1285" s="102"/>
      <c r="H1285" s="102"/>
      <c r="I1285" s="102"/>
      <c r="J1285" s="102"/>
      <c r="K1285" s="102"/>
      <c r="L1285" s="102"/>
      <c r="M1285" s="102"/>
      <c r="N1285" s="102"/>
      <c r="O1285" s="102"/>
      <c r="P1285" s="102"/>
      <c r="Q1285" s="102"/>
      <c r="R1285" s="102"/>
      <c r="S1285" s="102"/>
      <c r="T1285" s="102"/>
      <c r="U1285" s="102"/>
      <c r="V1285" s="102"/>
      <c r="W1285" s="102"/>
      <c r="X1285" s="100"/>
      <c r="Y1285" s="102"/>
      <c r="Z1285" s="102"/>
      <c r="AA1285" s="102"/>
      <c r="AB1285" s="100"/>
      <c r="AC1285" s="102"/>
      <c r="AD1285" s="131"/>
      <c r="AE1285" s="131"/>
    </row>
    <row r="1286" customFormat="false" ht="19.35" hidden="false" customHeight="true" outlineLevel="0" collapsed="false">
      <c r="B1286" s="132"/>
      <c r="C1286" s="97"/>
      <c r="D1286" s="100"/>
      <c r="E1286" s="97"/>
      <c r="F1286" s="102"/>
      <c r="G1286" s="102"/>
      <c r="H1286" s="102"/>
      <c r="I1286" s="102"/>
      <c r="J1286" s="102"/>
      <c r="K1286" s="102"/>
      <c r="L1286" s="102"/>
      <c r="M1286" s="102"/>
      <c r="N1286" s="102"/>
      <c r="O1286" s="102"/>
      <c r="P1286" s="102"/>
      <c r="Q1286" s="102"/>
      <c r="R1286" s="102"/>
      <c r="S1286" s="102"/>
      <c r="T1286" s="102"/>
      <c r="U1286" s="102"/>
      <c r="V1286" s="102"/>
      <c r="W1286" s="102"/>
      <c r="X1286" s="102"/>
      <c r="Y1286" s="102"/>
      <c r="Z1286" s="102"/>
      <c r="AA1286" s="100"/>
      <c r="AB1286" s="102"/>
      <c r="AC1286" s="102"/>
      <c r="AD1286" s="131"/>
      <c r="AE1286" s="131"/>
    </row>
    <row r="1287" customFormat="false" ht="19.35" hidden="false" customHeight="true" outlineLevel="0" collapsed="false">
      <c r="B1287" s="132"/>
      <c r="C1287" s="97"/>
      <c r="D1287" s="117"/>
      <c r="E1287" s="97"/>
      <c r="F1287" s="102"/>
      <c r="G1287" s="102"/>
      <c r="H1287" s="102"/>
      <c r="I1287" s="102"/>
      <c r="J1287" s="102"/>
      <c r="K1287" s="102"/>
      <c r="L1287" s="102"/>
      <c r="M1287" s="102"/>
      <c r="N1287" s="102"/>
      <c r="O1287" s="102"/>
      <c r="P1287" s="102"/>
      <c r="Q1287" s="102"/>
      <c r="R1287" s="102"/>
      <c r="S1287" s="102"/>
      <c r="T1287" s="102"/>
      <c r="U1287" s="102"/>
      <c r="V1287" s="102"/>
      <c r="W1287" s="102"/>
      <c r="X1287" s="100"/>
      <c r="Y1287" s="100"/>
      <c r="Z1287" s="100"/>
      <c r="AA1287" s="100"/>
      <c r="AB1287" s="100"/>
      <c r="AC1287" s="102"/>
      <c r="AD1287" s="131"/>
      <c r="AE1287" s="131"/>
    </row>
    <row r="1288" customFormat="false" ht="19.35" hidden="false" customHeight="true" outlineLevel="0" collapsed="false">
      <c r="B1288" s="132"/>
      <c r="C1288" s="97"/>
      <c r="D1288" s="117"/>
      <c r="E1288" s="97"/>
      <c r="F1288" s="102"/>
      <c r="G1288" s="102"/>
      <c r="H1288" s="102"/>
      <c r="I1288" s="102"/>
      <c r="J1288" s="102"/>
      <c r="K1288" s="102"/>
      <c r="L1288" s="102"/>
      <c r="M1288" s="102"/>
      <c r="N1288" s="102"/>
      <c r="O1288" s="102"/>
      <c r="P1288" s="102"/>
      <c r="Q1288" s="102"/>
      <c r="R1288" s="102"/>
      <c r="S1288" s="102"/>
      <c r="T1288" s="102"/>
      <c r="U1288" s="102"/>
      <c r="V1288" s="102"/>
      <c r="W1288" s="102"/>
      <c r="X1288" s="117"/>
      <c r="Y1288" s="117"/>
      <c r="Z1288" s="100"/>
      <c r="AA1288" s="100"/>
      <c r="AB1288" s="100"/>
      <c r="AC1288" s="102"/>
      <c r="AD1288" s="131"/>
      <c r="AE1288" s="131"/>
    </row>
    <row r="1289" customFormat="false" ht="19.35" hidden="false" customHeight="true" outlineLevel="0" collapsed="false">
      <c r="B1289" s="132"/>
      <c r="C1289" s="97"/>
      <c r="D1289" s="118"/>
      <c r="E1289" s="97"/>
      <c r="F1289" s="102"/>
      <c r="G1289" s="102"/>
      <c r="H1289" s="102"/>
      <c r="I1289" s="102"/>
      <c r="J1289" s="102"/>
      <c r="K1289" s="102"/>
      <c r="L1289" s="102"/>
      <c r="M1289" s="102"/>
      <c r="N1289" s="102"/>
      <c r="O1289" s="102"/>
      <c r="P1289" s="102"/>
      <c r="Q1289" s="102"/>
      <c r="R1289" s="102"/>
      <c r="S1289" s="102"/>
      <c r="T1289" s="102"/>
      <c r="U1289" s="102"/>
      <c r="V1289" s="102"/>
      <c r="W1289" s="102"/>
      <c r="X1289" s="117"/>
      <c r="Y1289" s="117"/>
      <c r="Z1289" s="117"/>
      <c r="AA1289" s="117"/>
      <c r="AB1289" s="117"/>
      <c r="AC1289" s="102"/>
      <c r="AD1289" s="131"/>
      <c r="AE1289" s="131"/>
    </row>
    <row r="1290" customFormat="false" ht="19.35" hidden="false" customHeight="true" outlineLevel="0" collapsed="false">
      <c r="B1290" s="132"/>
      <c r="C1290" s="97"/>
      <c r="D1290" s="117"/>
      <c r="E1290" s="97"/>
      <c r="F1290" s="102"/>
      <c r="G1290" s="102"/>
      <c r="H1290" s="102"/>
      <c r="I1290" s="102"/>
      <c r="J1290" s="102"/>
      <c r="K1290" s="102"/>
      <c r="L1290" s="102"/>
      <c r="M1290" s="102"/>
      <c r="N1290" s="102"/>
      <c r="O1290" s="102"/>
      <c r="P1290" s="102"/>
      <c r="Q1290" s="102"/>
      <c r="R1290" s="102"/>
      <c r="S1290" s="102"/>
      <c r="T1290" s="102"/>
      <c r="U1290" s="102"/>
      <c r="V1290" s="102"/>
      <c r="W1290" s="102"/>
      <c r="X1290" s="100"/>
      <c r="Y1290" s="100"/>
      <c r="Z1290" s="100"/>
      <c r="AA1290" s="100"/>
      <c r="AB1290" s="100"/>
      <c r="AC1290" s="102"/>
      <c r="AD1290" s="131"/>
      <c r="AE1290" s="131"/>
    </row>
    <row r="1291" customFormat="false" ht="19.35" hidden="false" customHeight="true" outlineLevel="0" collapsed="false">
      <c r="B1291" s="132"/>
      <c r="C1291" s="97"/>
      <c r="D1291" s="117"/>
      <c r="E1291" s="97"/>
      <c r="F1291" s="102"/>
      <c r="G1291" s="102"/>
      <c r="H1291" s="102"/>
      <c r="I1291" s="102"/>
      <c r="J1291" s="102"/>
      <c r="K1291" s="102"/>
      <c r="L1291" s="102"/>
      <c r="M1291" s="102"/>
      <c r="N1291" s="102"/>
      <c r="O1291" s="102"/>
      <c r="P1291" s="102"/>
      <c r="Q1291" s="102"/>
      <c r="R1291" s="102"/>
      <c r="S1291" s="102"/>
      <c r="T1291" s="102"/>
      <c r="U1291" s="102"/>
      <c r="V1291" s="102"/>
      <c r="W1291" s="102"/>
      <c r="X1291" s="100"/>
      <c r="Y1291" s="100"/>
      <c r="Z1291" s="100"/>
      <c r="AA1291" s="100"/>
      <c r="AB1291" s="100"/>
      <c r="AC1291" s="102"/>
      <c r="AD1291" s="131"/>
      <c r="AE1291" s="131"/>
    </row>
    <row r="1292" customFormat="false" ht="19.35" hidden="false" customHeight="true" outlineLevel="0" collapsed="false">
      <c r="B1292" s="132"/>
      <c r="C1292" s="97"/>
      <c r="D1292" s="117"/>
      <c r="E1292" s="97"/>
      <c r="F1292" s="102"/>
      <c r="G1292" s="102"/>
      <c r="H1292" s="102"/>
      <c r="I1292" s="102"/>
      <c r="J1292" s="102"/>
      <c r="K1292" s="102"/>
      <c r="L1292" s="102"/>
      <c r="M1292" s="102"/>
      <c r="N1292" s="102"/>
      <c r="O1292" s="102"/>
      <c r="P1292" s="102"/>
      <c r="Q1292" s="102"/>
      <c r="R1292" s="102"/>
      <c r="S1292" s="102"/>
      <c r="T1292" s="102"/>
      <c r="U1292" s="102"/>
      <c r="V1292" s="102"/>
      <c r="W1292" s="102"/>
      <c r="X1292" s="117"/>
      <c r="Y1292" s="117"/>
      <c r="Z1292" s="100"/>
      <c r="AA1292" s="100"/>
      <c r="AB1292" s="102"/>
      <c r="AC1292" s="102"/>
      <c r="AD1292" s="131"/>
      <c r="AE1292" s="131"/>
    </row>
    <row r="1293" customFormat="false" ht="19.35" hidden="false" customHeight="true" outlineLevel="0" collapsed="false">
      <c r="B1293" s="132"/>
      <c r="C1293" s="97"/>
      <c r="D1293" s="117"/>
      <c r="E1293" s="97"/>
      <c r="F1293" s="102"/>
      <c r="G1293" s="102"/>
      <c r="H1293" s="102"/>
      <c r="I1293" s="102"/>
      <c r="J1293" s="102"/>
      <c r="K1293" s="102"/>
      <c r="L1293" s="102"/>
      <c r="M1293" s="102"/>
      <c r="N1293" s="102"/>
      <c r="O1293" s="102"/>
      <c r="P1293" s="102"/>
      <c r="Q1293" s="102"/>
      <c r="R1293" s="102"/>
      <c r="S1293" s="102"/>
      <c r="T1293" s="102"/>
      <c r="U1293" s="102"/>
      <c r="V1293" s="102"/>
      <c r="W1293" s="102"/>
      <c r="X1293" s="117"/>
      <c r="Y1293" s="117"/>
      <c r="Z1293" s="100"/>
      <c r="AA1293" s="100"/>
      <c r="AB1293" s="102"/>
      <c r="AC1293" s="102"/>
      <c r="AD1293" s="131"/>
      <c r="AE1293" s="131"/>
    </row>
    <row r="1294" customFormat="false" ht="19.35" hidden="false" customHeight="true" outlineLevel="0" collapsed="false">
      <c r="B1294" s="132"/>
      <c r="C1294" s="97"/>
      <c r="D1294" s="117"/>
      <c r="E1294" s="97"/>
      <c r="F1294" s="102"/>
      <c r="G1294" s="102"/>
      <c r="H1294" s="102"/>
      <c r="I1294" s="102"/>
      <c r="J1294" s="102"/>
      <c r="K1294" s="102"/>
      <c r="L1294" s="102"/>
      <c r="M1294" s="102"/>
      <c r="N1294" s="102"/>
      <c r="O1294" s="102"/>
      <c r="P1294" s="102"/>
      <c r="Q1294" s="102"/>
      <c r="R1294" s="102"/>
      <c r="S1294" s="102"/>
      <c r="T1294" s="102"/>
      <c r="U1294" s="102"/>
      <c r="V1294" s="102"/>
      <c r="W1294" s="100"/>
      <c r="X1294" s="100"/>
      <c r="Y1294" s="100"/>
      <c r="Z1294" s="100"/>
      <c r="AA1294" s="100"/>
      <c r="AB1294" s="102"/>
      <c r="AC1294" s="102"/>
      <c r="AD1294" s="131"/>
      <c r="AE1294" s="131"/>
    </row>
    <row r="1295" customFormat="false" ht="19.35" hidden="false" customHeight="true" outlineLevel="0" collapsed="false">
      <c r="B1295" s="132"/>
      <c r="C1295" s="97"/>
      <c r="D1295" s="117"/>
      <c r="E1295" s="97"/>
      <c r="F1295" s="102"/>
      <c r="G1295" s="102"/>
      <c r="H1295" s="102"/>
      <c r="I1295" s="102"/>
      <c r="J1295" s="102"/>
      <c r="K1295" s="102"/>
      <c r="L1295" s="102"/>
      <c r="M1295" s="102"/>
      <c r="N1295" s="102"/>
      <c r="O1295" s="102"/>
      <c r="P1295" s="102"/>
      <c r="Q1295" s="102"/>
      <c r="R1295" s="102"/>
      <c r="S1295" s="102"/>
      <c r="T1295" s="102"/>
      <c r="U1295" s="102"/>
      <c r="V1295" s="102"/>
      <c r="W1295" s="100"/>
      <c r="X1295" s="117"/>
      <c r="Y1295" s="117"/>
      <c r="Z1295" s="100"/>
      <c r="AA1295" s="100"/>
      <c r="AB1295" s="102"/>
      <c r="AC1295" s="102"/>
      <c r="AD1295" s="131"/>
      <c r="AE1295" s="131"/>
    </row>
    <row r="1296" customFormat="false" ht="19.35" hidden="false" customHeight="true" outlineLevel="0" collapsed="false">
      <c r="B1296" s="132"/>
      <c r="C1296" s="97"/>
      <c r="D1296" s="117"/>
      <c r="E1296" s="97"/>
      <c r="F1296" s="102"/>
      <c r="G1296" s="102"/>
      <c r="H1296" s="102"/>
      <c r="I1296" s="102"/>
      <c r="J1296" s="102"/>
      <c r="K1296" s="102"/>
      <c r="L1296" s="102"/>
      <c r="M1296" s="102"/>
      <c r="N1296" s="102"/>
      <c r="O1296" s="102"/>
      <c r="P1296" s="102"/>
      <c r="Q1296" s="102"/>
      <c r="R1296" s="102"/>
      <c r="S1296" s="102"/>
      <c r="T1296" s="102"/>
      <c r="U1296" s="102"/>
      <c r="V1296" s="102"/>
      <c r="W1296" s="100"/>
      <c r="X1296" s="117"/>
      <c r="Y1296" s="117"/>
      <c r="Z1296" s="117"/>
      <c r="AA1296" s="100"/>
      <c r="AB1296" s="102"/>
      <c r="AC1296" s="102"/>
      <c r="AD1296" s="131"/>
      <c r="AE1296" s="131"/>
    </row>
    <row r="1297" customFormat="false" ht="19.35" hidden="false" customHeight="true" outlineLevel="0" collapsed="false">
      <c r="B1297" s="132"/>
      <c r="C1297" s="97"/>
      <c r="D1297" s="117"/>
      <c r="E1297" s="97"/>
      <c r="F1297" s="102"/>
      <c r="G1297" s="102"/>
      <c r="H1297" s="102"/>
      <c r="I1297" s="102"/>
      <c r="J1297" s="102"/>
      <c r="K1297" s="102"/>
      <c r="L1297" s="102"/>
      <c r="M1297" s="102"/>
      <c r="N1297" s="102"/>
      <c r="O1297" s="102"/>
      <c r="P1297" s="102"/>
      <c r="Q1297" s="102"/>
      <c r="R1297" s="102"/>
      <c r="S1297" s="102"/>
      <c r="T1297" s="102"/>
      <c r="U1297" s="102"/>
      <c r="V1297" s="102"/>
      <c r="W1297" s="102"/>
      <c r="X1297" s="102"/>
      <c r="Y1297" s="117"/>
      <c r="Z1297" s="117"/>
      <c r="AA1297" s="102"/>
      <c r="AB1297" s="102"/>
      <c r="AC1297" s="102"/>
      <c r="AD1297" s="131"/>
      <c r="AE1297" s="131"/>
    </row>
    <row r="1298" customFormat="false" ht="19.35" hidden="false" customHeight="true" outlineLevel="0" collapsed="false">
      <c r="B1298" s="132"/>
      <c r="C1298" s="97"/>
      <c r="D1298" s="100"/>
      <c r="E1298" s="97"/>
      <c r="F1298" s="102"/>
      <c r="G1298" s="102"/>
      <c r="H1298" s="102"/>
      <c r="I1298" s="102"/>
      <c r="J1298" s="102"/>
      <c r="K1298" s="102"/>
      <c r="L1298" s="102"/>
      <c r="M1298" s="102"/>
      <c r="N1298" s="102"/>
      <c r="O1298" s="102"/>
      <c r="P1298" s="102"/>
      <c r="Q1298" s="102"/>
      <c r="R1298" s="102"/>
      <c r="S1298" s="102"/>
      <c r="T1298" s="100"/>
      <c r="U1298" s="102"/>
      <c r="V1298" s="102"/>
      <c r="W1298" s="102"/>
      <c r="X1298" s="102"/>
      <c r="Y1298" s="102"/>
      <c r="Z1298" s="102"/>
      <c r="AA1298" s="102"/>
      <c r="AB1298" s="102"/>
      <c r="AC1298" s="102"/>
      <c r="AD1298" s="131"/>
      <c r="AE1298" s="131"/>
    </row>
    <row r="1299" customFormat="false" ht="19.35" hidden="false" customHeight="true" outlineLevel="0" collapsed="false">
      <c r="B1299" s="132"/>
      <c r="C1299" s="97"/>
      <c r="D1299" s="100"/>
      <c r="E1299" s="97"/>
      <c r="F1299" s="102"/>
      <c r="G1299" s="102"/>
      <c r="H1299" s="102"/>
      <c r="I1299" s="102"/>
      <c r="J1299" s="102"/>
      <c r="K1299" s="102"/>
      <c r="L1299" s="102"/>
      <c r="M1299" s="102"/>
      <c r="N1299" s="102"/>
      <c r="O1299" s="102"/>
      <c r="P1299" s="102"/>
      <c r="Q1299" s="102"/>
      <c r="R1299" s="102"/>
      <c r="S1299" s="102"/>
      <c r="T1299" s="102"/>
      <c r="U1299" s="102"/>
      <c r="V1299" s="102"/>
      <c r="W1299" s="102"/>
      <c r="X1299" s="102"/>
      <c r="Y1299" s="100"/>
      <c r="Z1299" s="102"/>
      <c r="AA1299" s="102"/>
      <c r="AB1299" s="102"/>
      <c r="AC1299" s="102"/>
      <c r="AD1299" s="131"/>
      <c r="AE1299" s="131"/>
    </row>
    <row r="1300" customFormat="false" ht="19.35" hidden="false" customHeight="true" outlineLevel="0" collapsed="false">
      <c r="B1300" s="132"/>
      <c r="C1300" s="97"/>
      <c r="D1300" s="100"/>
      <c r="E1300" s="97"/>
      <c r="F1300" s="102"/>
      <c r="G1300" s="102"/>
      <c r="H1300" s="102"/>
      <c r="I1300" s="102"/>
      <c r="J1300" s="102"/>
      <c r="K1300" s="102"/>
      <c r="L1300" s="102"/>
      <c r="M1300" s="102"/>
      <c r="N1300" s="102"/>
      <c r="O1300" s="102"/>
      <c r="P1300" s="102"/>
      <c r="Q1300" s="102"/>
      <c r="R1300" s="102"/>
      <c r="S1300" s="102"/>
      <c r="T1300" s="102"/>
      <c r="U1300" s="102"/>
      <c r="V1300" s="102"/>
      <c r="W1300" s="102"/>
      <c r="X1300" s="102"/>
      <c r="Y1300" s="102"/>
      <c r="Z1300" s="102"/>
      <c r="AA1300" s="102"/>
      <c r="AB1300" s="102"/>
      <c r="AC1300" s="100"/>
      <c r="AD1300" s="131"/>
      <c r="AE1300" s="131"/>
    </row>
    <row r="1301" customFormat="false" ht="19.35" hidden="false" customHeight="true" outlineLevel="0" collapsed="false">
      <c r="B1301" s="132"/>
      <c r="C1301" s="97"/>
      <c r="D1301" s="133"/>
      <c r="E1301" s="97"/>
      <c r="F1301" s="120"/>
      <c r="G1301" s="119"/>
      <c r="H1301" s="120"/>
      <c r="I1301" s="119"/>
      <c r="J1301" s="120"/>
      <c r="K1301" s="120"/>
      <c r="L1301" s="120"/>
      <c r="M1301" s="120"/>
      <c r="N1301" s="120"/>
      <c r="O1301" s="120"/>
      <c r="P1301" s="120"/>
      <c r="Q1301" s="119"/>
      <c r="R1301" s="102"/>
      <c r="S1301" s="102"/>
      <c r="T1301" s="102"/>
      <c r="U1301" s="102"/>
      <c r="V1301" s="102"/>
      <c r="W1301" s="102"/>
      <c r="X1301" s="102"/>
      <c r="Y1301" s="102"/>
      <c r="Z1301" s="102"/>
      <c r="AA1301" s="102"/>
      <c r="AB1301" s="102"/>
      <c r="AC1301" s="102"/>
      <c r="AD1301" s="131"/>
      <c r="AE1301" s="131"/>
    </row>
    <row r="1302" customFormat="false" ht="19.35" hidden="false" customHeight="true" outlineLevel="0" collapsed="false">
      <c r="B1302" s="132"/>
      <c r="C1302" s="97"/>
      <c r="D1302" s="119"/>
      <c r="E1302" s="97"/>
      <c r="F1302" s="102"/>
      <c r="G1302" s="102"/>
      <c r="H1302" s="102"/>
      <c r="I1302" s="102"/>
      <c r="J1302" s="102"/>
      <c r="K1302" s="102"/>
      <c r="L1302" s="102"/>
      <c r="M1302" s="100"/>
      <c r="N1302" s="118"/>
      <c r="O1302" s="118"/>
      <c r="P1302" s="118"/>
      <c r="Q1302" s="118"/>
      <c r="R1302" s="118"/>
      <c r="S1302" s="117"/>
      <c r="T1302" s="102"/>
      <c r="U1302" s="102"/>
      <c r="V1302" s="102"/>
      <c r="W1302" s="102"/>
      <c r="X1302" s="102"/>
      <c r="Y1302" s="102"/>
      <c r="Z1302" s="102"/>
      <c r="AA1302" s="102"/>
      <c r="AB1302" s="102"/>
      <c r="AC1302" s="102"/>
      <c r="AD1302" s="131"/>
      <c r="AE1302" s="131"/>
    </row>
    <row r="1303" customFormat="false" ht="19.35" hidden="false" customHeight="true" outlineLevel="0" collapsed="false">
      <c r="B1303" s="132"/>
      <c r="C1303" s="97"/>
      <c r="D1303" s="118"/>
      <c r="E1303" s="97"/>
      <c r="F1303" s="118"/>
      <c r="G1303" s="102"/>
      <c r="H1303" s="102"/>
      <c r="I1303" s="102"/>
      <c r="J1303" s="102"/>
      <c r="K1303" s="102"/>
      <c r="L1303" s="102"/>
      <c r="M1303" s="102"/>
      <c r="N1303" s="102"/>
      <c r="O1303" s="102"/>
      <c r="P1303" s="102"/>
      <c r="Q1303" s="102"/>
      <c r="R1303" s="102"/>
      <c r="S1303" s="102"/>
      <c r="T1303" s="102"/>
      <c r="U1303" s="102"/>
      <c r="V1303" s="102"/>
      <c r="W1303" s="102"/>
      <c r="X1303" s="102"/>
      <c r="Y1303" s="102"/>
      <c r="Z1303" s="102"/>
      <c r="AA1303" s="102"/>
      <c r="AB1303" s="102"/>
      <c r="AC1303" s="102"/>
      <c r="AD1303" s="131"/>
      <c r="AE1303" s="131"/>
    </row>
    <row r="1304" customFormat="false" ht="19.35" hidden="false" customHeight="true" outlineLevel="0" collapsed="false">
      <c r="B1304" s="132"/>
      <c r="C1304" s="97"/>
      <c r="D1304" s="118"/>
      <c r="E1304" s="97"/>
      <c r="F1304" s="102"/>
      <c r="G1304" s="117"/>
      <c r="H1304" s="118"/>
      <c r="I1304" s="102"/>
      <c r="J1304" s="102"/>
      <c r="K1304" s="102"/>
      <c r="L1304" s="102"/>
      <c r="M1304" s="102"/>
      <c r="N1304" s="102"/>
      <c r="O1304" s="102"/>
      <c r="P1304" s="102"/>
      <c r="Q1304" s="102"/>
      <c r="R1304" s="102"/>
      <c r="S1304" s="102"/>
      <c r="T1304" s="102"/>
      <c r="U1304" s="102"/>
      <c r="V1304" s="102"/>
      <c r="W1304" s="102"/>
      <c r="X1304" s="102"/>
      <c r="Y1304" s="102"/>
      <c r="Z1304" s="102"/>
      <c r="AA1304" s="102"/>
      <c r="AB1304" s="102"/>
      <c r="AC1304" s="102"/>
      <c r="AD1304" s="131"/>
      <c r="AE1304" s="131"/>
    </row>
    <row r="1305" customFormat="false" ht="19.35" hidden="false" customHeight="true" outlineLevel="0" collapsed="false">
      <c r="B1305" s="132"/>
      <c r="C1305" s="97"/>
      <c r="D1305" s="118"/>
      <c r="E1305" s="97"/>
      <c r="F1305" s="102"/>
      <c r="G1305" s="117"/>
      <c r="H1305" s="118"/>
      <c r="I1305" s="102"/>
      <c r="J1305" s="102"/>
      <c r="K1305" s="102"/>
      <c r="L1305" s="102"/>
      <c r="M1305" s="102"/>
      <c r="N1305" s="102"/>
      <c r="O1305" s="102"/>
      <c r="P1305" s="102"/>
      <c r="Q1305" s="102"/>
      <c r="R1305" s="102"/>
      <c r="S1305" s="102"/>
      <c r="T1305" s="102"/>
      <c r="U1305" s="102"/>
      <c r="V1305" s="102"/>
      <c r="W1305" s="102"/>
      <c r="X1305" s="102"/>
      <c r="Y1305" s="102"/>
      <c r="Z1305" s="102"/>
      <c r="AA1305" s="102"/>
      <c r="AB1305" s="102"/>
      <c r="AC1305" s="102"/>
      <c r="AD1305" s="131"/>
      <c r="AE1305" s="131"/>
    </row>
    <row r="1306" customFormat="false" ht="19.35" hidden="false" customHeight="true" outlineLevel="0" collapsed="false">
      <c r="B1306" s="132"/>
      <c r="C1306" s="97"/>
      <c r="D1306" s="100"/>
      <c r="E1306" s="97"/>
      <c r="F1306" s="102"/>
      <c r="G1306" s="102"/>
      <c r="H1306" s="102"/>
      <c r="I1306" s="102"/>
      <c r="J1306" s="102"/>
      <c r="K1306" s="102"/>
      <c r="L1306" s="102"/>
      <c r="M1306" s="102"/>
      <c r="N1306" s="102"/>
      <c r="O1306" s="102"/>
      <c r="P1306" s="102"/>
      <c r="Q1306" s="102"/>
      <c r="R1306" s="102"/>
      <c r="S1306" s="102"/>
      <c r="T1306" s="102"/>
      <c r="U1306" s="102"/>
      <c r="V1306" s="102"/>
      <c r="W1306" s="102"/>
      <c r="X1306" s="102"/>
      <c r="Y1306" s="102"/>
      <c r="Z1306" s="102"/>
      <c r="AA1306" s="102"/>
      <c r="AB1306" s="100"/>
      <c r="AC1306" s="102"/>
      <c r="AD1306" s="131"/>
      <c r="AE1306" s="131"/>
    </row>
    <row r="1307" customFormat="false" ht="19.35" hidden="false" customHeight="true" outlineLevel="0" collapsed="false">
      <c r="B1307" s="132"/>
      <c r="C1307" s="97"/>
      <c r="D1307" s="100"/>
      <c r="E1307" s="97"/>
      <c r="F1307" s="100"/>
      <c r="G1307" s="102"/>
      <c r="H1307" s="102"/>
      <c r="I1307" s="102"/>
      <c r="J1307" s="102"/>
      <c r="K1307" s="102"/>
      <c r="L1307" s="102"/>
      <c r="M1307" s="102"/>
      <c r="N1307" s="102"/>
      <c r="O1307" s="102"/>
      <c r="P1307" s="102"/>
      <c r="Q1307" s="102"/>
      <c r="R1307" s="102"/>
      <c r="S1307" s="102"/>
      <c r="T1307" s="102"/>
      <c r="U1307" s="102"/>
      <c r="V1307" s="102"/>
      <c r="W1307" s="102"/>
      <c r="X1307" s="102"/>
      <c r="Y1307" s="102"/>
      <c r="Z1307" s="102"/>
      <c r="AA1307" s="102"/>
      <c r="AB1307" s="102"/>
      <c r="AC1307" s="102"/>
      <c r="AD1307" s="131"/>
      <c r="AE1307" s="131"/>
    </row>
    <row r="1308" customFormat="false" ht="19.35" hidden="false" customHeight="true" outlineLevel="0" collapsed="false">
      <c r="B1308" s="132"/>
      <c r="C1308" s="97"/>
      <c r="D1308" s="117"/>
      <c r="E1308" s="97"/>
      <c r="F1308" s="102"/>
      <c r="G1308" s="102"/>
      <c r="H1308" s="102"/>
      <c r="I1308" s="102"/>
      <c r="J1308" s="102"/>
      <c r="K1308" s="102"/>
      <c r="L1308" s="102"/>
      <c r="M1308" s="102"/>
      <c r="N1308" s="102"/>
      <c r="O1308" s="102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  <c r="AA1308" s="100"/>
      <c r="AB1308" s="100"/>
      <c r="AC1308" s="100"/>
      <c r="AD1308" s="131"/>
      <c r="AE1308" s="131"/>
    </row>
    <row r="1309" customFormat="false" ht="19.35" hidden="false" customHeight="true" outlineLevel="0" collapsed="false">
      <c r="B1309" s="132"/>
      <c r="C1309" s="97"/>
      <c r="D1309" s="117"/>
      <c r="E1309" s="97"/>
      <c r="F1309" s="102"/>
      <c r="G1309" s="102"/>
      <c r="H1309" s="102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  <c r="AA1309" s="100"/>
      <c r="AB1309" s="102"/>
      <c r="AC1309" s="100"/>
      <c r="AD1309" s="131"/>
      <c r="AE1309" s="131"/>
    </row>
    <row r="1310" customFormat="false" ht="19.35" hidden="false" customHeight="true" outlineLevel="0" collapsed="false">
      <c r="B1310" s="132"/>
      <c r="C1310" s="97"/>
      <c r="D1310" s="119"/>
      <c r="E1310" s="97"/>
      <c r="F1310" s="102"/>
      <c r="G1310" s="102"/>
      <c r="H1310" s="102"/>
      <c r="I1310" s="117"/>
      <c r="J1310" s="117"/>
      <c r="K1310" s="117"/>
      <c r="L1310" s="117"/>
      <c r="M1310" s="117"/>
      <c r="N1310" s="117"/>
      <c r="O1310" s="117"/>
      <c r="P1310" s="118"/>
      <c r="Q1310" s="118"/>
      <c r="R1310" s="118"/>
      <c r="S1310" s="118"/>
      <c r="T1310" s="118"/>
      <c r="U1310" s="118"/>
      <c r="V1310" s="118"/>
      <c r="W1310" s="118"/>
      <c r="X1310" s="118"/>
      <c r="Y1310" s="118"/>
      <c r="Z1310" s="118"/>
      <c r="AA1310" s="118"/>
      <c r="AB1310" s="102"/>
      <c r="AC1310" s="118"/>
      <c r="AD1310" s="131"/>
      <c r="AE1310" s="131"/>
    </row>
    <row r="1311" customFormat="false" ht="19.35" hidden="false" customHeight="true" outlineLevel="0" collapsed="false">
      <c r="B1311" s="132"/>
      <c r="C1311" s="97"/>
      <c r="D1311" s="119"/>
      <c r="E1311" s="97"/>
      <c r="F1311" s="102"/>
      <c r="G1311" s="102"/>
      <c r="H1311" s="102"/>
      <c r="I1311" s="102"/>
      <c r="J1311" s="102"/>
      <c r="K1311" s="102"/>
      <c r="L1311" s="102"/>
      <c r="M1311" s="102"/>
      <c r="N1311" s="102"/>
      <c r="O1311" s="102"/>
      <c r="P1311" s="118"/>
      <c r="Q1311" s="118"/>
      <c r="R1311" s="118"/>
      <c r="S1311" s="118"/>
      <c r="T1311" s="118"/>
      <c r="U1311" s="118"/>
      <c r="V1311" s="118"/>
      <c r="W1311" s="118"/>
      <c r="X1311" s="117"/>
      <c r="Y1311" s="117"/>
      <c r="Z1311" s="117"/>
      <c r="AA1311" s="117"/>
      <c r="AB1311" s="117"/>
      <c r="AC1311" s="100"/>
      <c r="AD1311" s="131"/>
      <c r="AE1311" s="131"/>
    </row>
    <row r="1312" customFormat="false" ht="19.35" hidden="false" customHeight="true" outlineLevel="0" collapsed="false">
      <c r="B1312" s="132"/>
      <c r="C1312" s="97"/>
      <c r="D1312" s="117"/>
      <c r="E1312" s="97"/>
      <c r="F1312" s="102"/>
      <c r="G1312" s="117"/>
      <c r="H1312" s="102"/>
      <c r="I1312" s="102"/>
      <c r="J1312" s="102"/>
      <c r="K1312" s="102"/>
      <c r="L1312" s="117"/>
      <c r="M1312" s="102"/>
      <c r="N1312" s="102"/>
      <c r="O1312" s="102"/>
      <c r="P1312" s="102"/>
      <c r="Q1312" s="102"/>
      <c r="R1312" s="102"/>
      <c r="S1312" s="102"/>
      <c r="T1312" s="102"/>
      <c r="U1312" s="102"/>
      <c r="V1312" s="102"/>
      <c r="W1312" s="102"/>
      <c r="X1312" s="102"/>
      <c r="Y1312" s="102"/>
      <c r="Z1312" s="102"/>
      <c r="AA1312" s="102"/>
      <c r="AB1312" s="102"/>
      <c r="AC1312" s="102"/>
      <c r="AD1312" s="131"/>
      <c r="AE1312" s="131"/>
    </row>
    <row r="1313" customFormat="false" ht="19.35" hidden="false" customHeight="true" outlineLevel="0" collapsed="false">
      <c r="B1313" s="132"/>
      <c r="C1313" s="97"/>
      <c r="D1313" s="117"/>
      <c r="E1313" s="97"/>
      <c r="F1313" s="102"/>
      <c r="G1313" s="102"/>
      <c r="H1313" s="102"/>
      <c r="I1313" s="102"/>
      <c r="J1313" s="102"/>
      <c r="K1313" s="102"/>
      <c r="L1313" s="102"/>
      <c r="M1313" s="102"/>
      <c r="N1313" s="102"/>
      <c r="O1313" s="102"/>
      <c r="P1313" s="102"/>
      <c r="Q1313" s="102"/>
      <c r="R1313" s="102"/>
      <c r="S1313" s="100"/>
      <c r="T1313" s="100"/>
      <c r="U1313" s="100"/>
      <c r="V1313" s="100"/>
      <c r="W1313" s="100"/>
      <c r="X1313" s="100"/>
      <c r="Y1313" s="100"/>
      <c r="Z1313" s="102"/>
      <c r="AA1313" s="102"/>
      <c r="AB1313" s="102"/>
      <c r="AC1313" s="102"/>
      <c r="AD1313" s="131"/>
      <c r="AE1313" s="131"/>
    </row>
    <row r="1314" customFormat="false" ht="19.35" hidden="false" customHeight="true" outlineLevel="0" collapsed="false">
      <c r="B1314" s="132"/>
      <c r="C1314" s="97"/>
      <c r="D1314" s="100"/>
      <c r="E1314" s="97"/>
      <c r="F1314" s="100"/>
      <c r="G1314" s="102"/>
      <c r="H1314" s="102"/>
      <c r="I1314" s="102"/>
      <c r="J1314" s="102"/>
      <c r="K1314" s="102"/>
      <c r="L1314" s="102"/>
      <c r="M1314" s="102"/>
      <c r="N1314" s="102"/>
      <c r="O1314" s="102"/>
      <c r="P1314" s="102"/>
      <c r="Q1314" s="102"/>
      <c r="R1314" s="102"/>
      <c r="S1314" s="102"/>
      <c r="T1314" s="102"/>
      <c r="U1314" s="102"/>
      <c r="V1314" s="102"/>
      <c r="W1314" s="102"/>
      <c r="X1314" s="102"/>
      <c r="Y1314" s="102"/>
      <c r="Z1314" s="102"/>
      <c r="AA1314" s="102"/>
      <c r="AB1314" s="102"/>
      <c r="AC1314" s="102"/>
      <c r="AD1314" s="131"/>
      <c r="AE1314" s="131"/>
    </row>
    <row r="1315" customFormat="false" ht="19.35" hidden="false" customHeight="true" outlineLevel="0" collapsed="false">
      <c r="B1315" s="132"/>
      <c r="C1315" s="97"/>
      <c r="D1315" s="117"/>
      <c r="E1315" s="97"/>
      <c r="F1315" s="102"/>
      <c r="G1315" s="102"/>
      <c r="H1315" s="102"/>
      <c r="I1315" s="102"/>
      <c r="J1315" s="102"/>
      <c r="K1315" s="102"/>
      <c r="L1315" s="102"/>
      <c r="M1315" s="102"/>
      <c r="N1315" s="102"/>
      <c r="O1315" s="102"/>
      <c r="P1315" s="102"/>
      <c r="Q1315" s="102"/>
      <c r="R1315" s="102"/>
      <c r="S1315" s="102"/>
      <c r="T1315" s="102"/>
      <c r="U1315" s="102"/>
      <c r="V1315" s="102"/>
      <c r="W1315" s="102"/>
      <c r="X1315" s="102"/>
      <c r="Y1315" s="102"/>
      <c r="Z1315" s="102"/>
      <c r="AA1315" s="102"/>
      <c r="AB1315" s="117"/>
      <c r="AC1315" s="102"/>
      <c r="AD1315" s="131"/>
      <c r="AE1315" s="131"/>
    </row>
    <row r="1316" customFormat="false" ht="19.35" hidden="false" customHeight="true" outlineLevel="0" collapsed="false">
      <c r="B1316" s="132"/>
      <c r="C1316" s="97"/>
      <c r="D1316" s="118"/>
      <c r="E1316" s="97"/>
      <c r="F1316" s="102"/>
      <c r="G1316" s="102"/>
      <c r="H1316" s="102"/>
      <c r="I1316" s="102"/>
      <c r="J1316" s="102"/>
      <c r="K1316" s="102"/>
      <c r="L1316" s="102"/>
      <c r="M1316" s="102"/>
      <c r="N1316" s="102"/>
      <c r="O1316" s="102"/>
      <c r="P1316" s="102"/>
      <c r="Q1316" s="102"/>
      <c r="R1316" s="102"/>
      <c r="S1316" s="118"/>
      <c r="T1316" s="118"/>
      <c r="U1316" s="118"/>
      <c r="V1316" s="118"/>
      <c r="W1316" s="118"/>
      <c r="X1316" s="118"/>
      <c r="Y1316" s="118"/>
      <c r="Z1316" s="102"/>
      <c r="AA1316" s="102"/>
      <c r="AB1316" s="102"/>
      <c r="AC1316" s="102"/>
      <c r="AD1316" s="131"/>
      <c r="AE1316" s="131"/>
    </row>
    <row r="1317" customFormat="false" ht="19.35" hidden="false" customHeight="true" outlineLevel="0" collapsed="false">
      <c r="B1317" s="132"/>
      <c r="C1317" s="97"/>
      <c r="D1317" s="118"/>
      <c r="E1317" s="97"/>
      <c r="F1317" s="102"/>
      <c r="G1317" s="102"/>
      <c r="H1317" s="102"/>
      <c r="I1317" s="102"/>
      <c r="J1317" s="102"/>
      <c r="K1317" s="102"/>
      <c r="L1317" s="102"/>
      <c r="M1317" s="102"/>
      <c r="N1317" s="102"/>
      <c r="O1317" s="102"/>
      <c r="P1317" s="102"/>
      <c r="Q1317" s="102"/>
      <c r="R1317" s="102"/>
      <c r="S1317" s="118"/>
      <c r="T1317" s="118"/>
      <c r="U1317" s="118"/>
      <c r="V1317" s="118"/>
      <c r="W1317" s="118"/>
      <c r="X1317" s="118"/>
      <c r="Y1317" s="118"/>
      <c r="Z1317" s="102"/>
      <c r="AA1317" s="102"/>
      <c r="AB1317" s="102"/>
      <c r="AC1317" s="102"/>
      <c r="AD1317" s="131"/>
      <c r="AE1317" s="131"/>
    </row>
    <row r="1318" customFormat="false" ht="19.35" hidden="false" customHeight="true" outlineLevel="0" collapsed="false">
      <c r="B1318" s="132"/>
      <c r="C1318" s="97"/>
      <c r="D1318" s="117"/>
      <c r="E1318" s="97"/>
      <c r="F1318" s="102"/>
      <c r="G1318" s="102"/>
      <c r="H1318" s="102"/>
      <c r="I1318" s="102"/>
      <c r="J1318" s="102"/>
      <c r="K1318" s="102"/>
      <c r="L1318" s="102"/>
      <c r="M1318" s="102"/>
      <c r="N1318" s="102"/>
      <c r="O1318" s="102"/>
      <c r="P1318" s="102"/>
      <c r="Q1318" s="102"/>
      <c r="R1318" s="102"/>
      <c r="S1318" s="117"/>
      <c r="T1318" s="117"/>
      <c r="U1318" s="117"/>
      <c r="V1318" s="117"/>
      <c r="W1318" s="117"/>
      <c r="X1318" s="117"/>
      <c r="Y1318" s="117"/>
      <c r="Z1318" s="102"/>
      <c r="AA1318" s="102"/>
      <c r="AB1318" s="102"/>
      <c r="AC1318" s="102"/>
      <c r="AD1318" s="131"/>
      <c r="AE1318" s="131"/>
    </row>
    <row r="1319" customFormat="false" ht="19.35" hidden="false" customHeight="true" outlineLevel="0" collapsed="false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8"/>
      <c r="P1319" s="68"/>
      <c r="Q1319" s="68"/>
      <c r="R1319" s="68"/>
      <c r="S1319" s="68"/>
      <c r="T1319" s="68"/>
      <c r="U1319" s="68"/>
      <c r="V1319" s="68"/>
      <c r="W1319" s="68"/>
      <c r="X1319" s="68"/>
      <c r="Y1319" s="68"/>
      <c r="Z1319" s="68"/>
      <c r="AA1319" s="68"/>
      <c r="AB1319" s="68"/>
      <c r="AC1319" s="68"/>
      <c r="AD1319" s="131"/>
      <c r="AE1319" s="131"/>
    </row>
    <row r="1320" customFormat="false" ht="19.35" hidden="false" customHeight="true" outlineLevel="0" collapsed="false">
      <c r="B1320" s="96"/>
      <c r="C1320" s="97"/>
      <c r="D1320" s="120"/>
      <c r="E1320" s="97"/>
      <c r="F1320" s="119"/>
      <c r="G1320" s="119"/>
      <c r="H1320" s="119"/>
      <c r="I1320" s="119"/>
      <c r="J1320" s="119"/>
      <c r="K1320" s="119"/>
      <c r="L1320" s="119"/>
      <c r="M1320" s="119"/>
      <c r="N1320" s="119"/>
      <c r="O1320" s="119"/>
      <c r="P1320" s="119"/>
      <c r="Q1320" s="119"/>
      <c r="R1320" s="119"/>
      <c r="S1320" s="119"/>
      <c r="T1320" s="119"/>
      <c r="U1320" s="119"/>
      <c r="V1320" s="119"/>
      <c r="W1320" s="119"/>
      <c r="X1320" s="119"/>
      <c r="Y1320" s="119"/>
      <c r="Z1320" s="119"/>
      <c r="AA1320" s="119"/>
      <c r="AB1320" s="119"/>
      <c r="AC1320" s="119"/>
      <c r="AD1320" s="131"/>
      <c r="AE1320" s="131"/>
    </row>
    <row r="1321" customFormat="false" ht="19.35" hidden="false" customHeight="true" outlineLevel="0" collapsed="false">
      <c r="B1321" s="96"/>
      <c r="C1321" s="97"/>
      <c r="D1321" s="119"/>
      <c r="E1321" s="97"/>
      <c r="F1321" s="118"/>
      <c r="G1321" s="118"/>
      <c r="H1321" s="118"/>
      <c r="I1321" s="118"/>
      <c r="J1321" s="118"/>
      <c r="K1321" s="118"/>
      <c r="L1321" s="118"/>
      <c r="M1321" s="118"/>
      <c r="N1321" s="118"/>
      <c r="O1321" s="118"/>
      <c r="P1321" s="118"/>
      <c r="Q1321" s="118"/>
      <c r="R1321" s="118"/>
      <c r="S1321" s="118"/>
      <c r="T1321" s="118"/>
      <c r="U1321" s="118"/>
      <c r="V1321" s="118"/>
      <c r="W1321" s="118"/>
      <c r="X1321" s="118"/>
      <c r="Y1321" s="118"/>
      <c r="Z1321" s="118"/>
      <c r="AA1321" s="118"/>
      <c r="AB1321" s="118"/>
      <c r="AC1321" s="118"/>
      <c r="AD1321" s="131"/>
      <c r="AE1321" s="131"/>
    </row>
    <row r="1322" customFormat="false" ht="19.35" hidden="false" customHeight="true" outlineLevel="0" collapsed="false">
      <c r="B1322" s="96"/>
      <c r="C1322" s="97"/>
      <c r="D1322" s="119"/>
      <c r="E1322" s="97"/>
      <c r="F1322" s="102"/>
      <c r="G1322" s="118"/>
      <c r="H1322" s="118"/>
      <c r="I1322" s="118"/>
      <c r="J1322" s="118"/>
      <c r="K1322" s="118"/>
      <c r="L1322" s="118"/>
      <c r="M1322" s="118"/>
      <c r="N1322" s="118"/>
      <c r="O1322" s="118"/>
      <c r="P1322" s="118"/>
      <c r="Q1322" s="118"/>
      <c r="R1322" s="118"/>
      <c r="S1322" s="118"/>
      <c r="T1322" s="118"/>
      <c r="U1322" s="118"/>
      <c r="V1322" s="118"/>
      <c r="W1322" s="118"/>
      <c r="X1322" s="118"/>
      <c r="Y1322" s="118"/>
      <c r="Z1322" s="118"/>
      <c r="AA1322" s="118"/>
      <c r="AB1322" s="118"/>
      <c r="AC1322" s="118"/>
      <c r="AD1322" s="131"/>
      <c r="AE1322" s="131"/>
    </row>
    <row r="1323" customFormat="false" ht="19.35" hidden="false" customHeight="true" outlineLevel="0" collapsed="false">
      <c r="B1323" s="96"/>
      <c r="C1323" s="97"/>
      <c r="D1323" s="100"/>
      <c r="E1323" s="97"/>
      <c r="F1323" s="102"/>
      <c r="G1323" s="102"/>
      <c r="H1323" s="102"/>
      <c r="I1323" s="102"/>
      <c r="J1323" s="102"/>
      <c r="K1323" s="102"/>
      <c r="L1323" s="102"/>
      <c r="M1323" s="102"/>
      <c r="N1323" s="100"/>
      <c r="O1323" s="102"/>
      <c r="P1323" s="102"/>
      <c r="Q1323" s="102"/>
      <c r="R1323" s="102"/>
      <c r="S1323" s="102"/>
      <c r="T1323" s="102"/>
      <c r="U1323" s="102"/>
      <c r="V1323" s="102"/>
      <c r="W1323" s="102"/>
      <c r="X1323" s="102"/>
      <c r="Y1323" s="102"/>
      <c r="Z1323" s="102"/>
      <c r="AA1323" s="102"/>
      <c r="AB1323" s="102"/>
      <c r="AC1323" s="102"/>
      <c r="AD1323" s="131"/>
      <c r="AE1323" s="131"/>
    </row>
    <row r="1324" customFormat="false" ht="19.35" hidden="false" customHeight="true" outlineLevel="0" collapsed="false">
      <c r="B1324" s="98"/>
      <c r="C1324" s="97"/>
      <c r="D1324" s="118"/>
      <c r="E1324" s="97"/>
      <c r="F1324" s="117"/>
      <c r="G1324" s="117"/>
      <c r="H1324" s="117"/>
      <c r="I1324" s="117"/>
      <c r="J1324" s="117"/>
      <c r="K1324" s="117"/>
      <c r="L1324" s="117"/>
      <c r="M1324" s="117"/>
      <c r="N1324" s="117"/>
      <c r="O1324" s="117"/>
      <c r="P1324" s="117"/>
      <c r="Q1324" s="117"/>
      <c r="R1324" s="117"/>
      <c r="S1324" s="117"/>
      <c r="T1324" s="117"/>
      <c r="U1324" s="117"/>
      <c r="V1324" s="117"/>
      <c r="W1324" s="117"/>
      <c r="X1324" s="117"/>
      <c r="Y1324" s="117"/>
      <c r="Z1324" s="117"/>
      <c r="AA1324" s="117"/>
      <c r="AB1324" s="117"/>
      <c r="AC1324" s="117"/>
      <c r="AD1324" s="131"/>
      <c r="AE1324" s="131"/>
    </row>
    <row r="1325" customFormat="false" ht="19.35" hidden="false" customHeight="true" outlineLevel="0" collapsed="false">
      <c r="B1325" s="98"/>
      <c r="C1325" s="97"/>
      <c r="D1325" s="119"/>
      <c r="E1325" s="97"/>
      <c r="F1325" s="102"/>
      <c r="G1325" s="102"/>
      <c r="H1325" s="102"/>
      <c r="I1325" s="102"/>
      <c r="J1325" s="102"/>
      <c r="K1325" s="102"/>
      <c r="L1325" s="118"/>
      <c r="M1325" s="118"/>
      <c r="N1325" s="118"/>
      <c r="O1325" s="118"/>
      <c r="P1325" s="118"/>
      <c r="Q1325" s="118"/>
      <c r="R1325" s="118"/>
      <c r="S1325" s="118"/>
      <c r="T1325" s="118"/>
      <c r="U1325" s="118"/>
      <c r="V1325" s="118"/>
      <c r="W1325" s="118"/>
      <c r="X1325" s="118"/>
      <c r="Y1325" s="118"/>
      <c r="Z1325" s="118"/>
      <c r="AA1325" s="118"/>
      <c r="AB1325" s="118"/>
      <c r="AC1325" s="118"/>
      <c r="AD1325" s="131"/>
      <c r="AE1325" s="131"/>
    </row>
    <row r="1326" customFormat="false" ht="19.35" hidden="false" customHeight="true" outlineLevel="0" collapsed="false">
      <c r="B1326" s="115"/>
      <c r="C1326" s="97"/>
      <c r="D1326" s="100"/>
      <c r="E1326" s="97"/>
      <c r="F1326" s="100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  <c r="AA1326" s="100"/>
      <c r="AB1326" s="100"/>
      <c r="AC1326" s="100"/>
      <c r="AD1326" s="131"/>
      <c r="AE1326" s="131"/>
    </row>
    <row r="1327" customFormat="false" ht="19.35" hidden="false" customHeight="true" outlineLevel="0" collapsed="false">
      <c r="B1327" s="115"/>
      <c r="C1327" s="97"/>
      <c r="D1327" s="100"/>
      <c r="E1327" s="97"/>
      <c r="F1327" s="100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  <c r="AA1327" s="100"/>
      <c r="AB1327" s="100"/>
      <c r="AC1327" s="100"/>
      <c r="AD1327" s="131"/>
      <c r="AE1327" s="131"/>
    </row>
    <row r="1328" customFormat="false" ht="19.35" hidden="false" customHeight="true" outlineLevel="0" collapsed="false">
      <c r="B1328" s="115"/>
      <c r="C1328" s="97"/>
      <c r="D1328" s="117"/>
      <c r="E1328" s="97"/>
      <c r="F1328" s="100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  <c r="AA1328" s="100"/>
      <c r="AB1328" s="100"/>
      <c r="AC1328" s="100"/>
      <c r="AD1328" s="131"/>
      <c r="AE1328" s="131"/>
    </row>
    <row r="1329" customFormat="false" ht="19.35" hidden="false" customHeight="true" outlineLevel="0" collapsed="false">
      <c r="B1329" s="115"/>
      <c r="C1329" s="97"/>
      <c r="D1329" s="100"/>
      <c r="E1329" s="97"/>
      <c r="F1329" s="102"/>
      <c r="G1329" s="102"/>
      <c r="H1329" s="102"/>
      <c r="I1329" s="102"/>
      <c r="J1329" s="102"/>
      <c r="K1329" s="102"/>
      <c r="L1329" s="102"/>
      <c r="M1329" s="102"/>
      <c r="N1329" s="102"/>
      <c r="O1329" s="102"/>
      <c r="P1329" s="102"/>
      <c r="Q1329" s="102"/>
      <c r="R1329" s="102"/>
      <c r="S1329" s="102"/>
      <c r="T1329" s="102"/>
      <c r="U1329" s="102"/>
      <c r="V1329" s="102"/>
      <c r="W1329" s="102"/>
      <c r="X1329" s="102"/>
      <c r="Y1329" s="102"/>
      <c r="Z1329" s="100"/>
      <c r="AA1329" s="102"/>
      <c r="AB1329" s="102"/>
      <c r="AC1329" s="102"/>
      <c r="AD1329" s="131"/>
      <c r="AE1329" s="131"/>
    </row>
    <row r="1330" customFormat="false" ht="19.35" hidden="false" customHeight="true" outlineLevel="0" collapsed="false">
      <c r="B1330" s="115"/>
      <c r="C1330" s="97"/>
      <c r="D1330" s="117"/>
      <c r="E1330" s="97"/>
      <c r="F1330" s="100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  <c r="AA1330" s="100"/>
      <c r="AB1330" s="100"/>
      <c r="AC1330" s="100"/>
      <c r="AD1330" s="131"/>
      <c r="AE1330" s="131"/>
    </row>
    <row r="1331" customFormat="false" ht="19.35" hidden="false" customHeight="true" outlineLevel="0" collapsed="false">
      <c r="B1331" s="115"/>
      <c r="C1331" s="97"/>
      <c r="D1331" s="117"/>
      <c r="E1331" s="97"/>
      <c r="F1331" s="100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  <c r="AA1331" s="100"/>
      <c r="AB1331" s="100"/>
      <c r="AC1331" s="100"/>
      <c r="AD1331" s="131"/>
      <c r="AE1331" s="131"/>
    </row>
    <row r="1332" customFormat="false" ht="19.35" hidden="false" customHeight="true" outlineLevel="0" collapsed="false">
      <c r="B1332" s="115"/>
      <c r="C1332" s="97"/>
      <c r="D1332" s="118"/>
      <c r="E1332" s="97"/>
      <c r="F1332" s="118"/>
      <c r="G1332" s="118"/>
      <c r="H1332" s="102"/>
      <c r="I1332" s="102"/>
      <c r="J1332" s="102"/>
      <c r="K1332" s="102"/>
      <c r="L1332" s="102"/>
      <c r="M1332" s="102"/>
      <c r="N1332" s="102"/>
      <c r="O1332" s="102"/>
      <c r="P1332" s="102"/>
      <c r="Q1332" s="102"/>
      <c r="R1332" s="102"/>
      <c r="S1332" s="102"/>
      <c r="T1332" s="102"/>
      <c r="U1332" s="102"/>
      <c r="V1332" s="102"/>
      <c r="W1332" s="102"/>
      <c r="X1332" s="102"/>
      <c r="Y1332" s="102"/>
      <c r="Z1332" s="102"/>
      <c r="AA1332" s="102"/>
      <c r="AB1332" s="102"/>
      <c r="AC1332" s="102"/>
      <c r="AD1332" s="131"/>
      <c r="AE1332" s="131"/>
    </row>
    <row r="1333" customFormat="false" ht="19.35" hidden="false" customHeight="true" outlineLevel="0" collapsed="false">
      <c r="B1333" s="115"/>
      <c r="C1333" s="97"/>
      <c r="D1333" s="118"/>
      <c r="E1333" s="97"/>
      <c r="F1333" s="102"/>
      <c r="G1333" s="102"/>
      <c r="H1333" s="102"/>
      <c r="I1333" s="102"/>
      <c r="J1333" s="102"/>
      <c r="K1333" s="102"/>
      <c r="L1333" s="102"/>
      <c r="M1333" s="102"/>
      <c r="N1333" s="102"/>
      <c r="O1333" s="102"/>
      <c r="P1333" s="102"/>
      <c r="Q1333" s="102"/>
      <c r="R1333" s="102"/>
      <c r="S1333" s="117"/>
      <c r="T1333" s="117"/>
      <c r="U1333" s="117"/>
      <c r="V1333" s="117"/>
      <c r="W1333" s="117"/>
      <c r="X1333" s="117"/>
      <c r="Y1333" s="117"/>
      <c r="Z1333" s="102"/>
      <c r="AA1333" s="102"/>
      <c r="AB1333" s="102"/>
      <c r="AC1333" s="102"/>
      <c r="AD1333" s="131"/>
      <c r="AE1333" s="131"/>
    </row>
    <row r="1334" customFormat="false" ht="19.35" hidden="false" customHeight="true" outlineLevel="0" collapsed="false">
      <c r="B1334" s="115"/>
      <c r="C1334" s="97"/>
      <c r="D1334" s="117"/>
      <c r="E1334" s="97"/>
      <c r="F1334" s="102"/>
      <c r="G1334" s="102"/>
      <c r="H1334" s="102"/>
      <c r="I1334" s="100"/>
      <c r="J1334" s="100"/>
      <c r="K1334" s="100"/>
      <c r="L1334" s="117"/>
      <c r="M1334" s="100"/>
      <c r="N1334" s="100"/>
      <c r="O1334" s="100"/>
      <c r="P1334" s="100"/>
      <c r="Q1334" s="102"/>
      <c r="R1334" s="102"/>
      <c r="S1334" s="102"/>
      <c r="T1334" s="102"/>
      <c r="U1334" s="102"/>
      <c r="V1334" s="102"/>
      <c r="W1334" s="102"/>
      <c r="X1334" s="102"/>
      <c r="Y1334" s="102"/>
      <c r="Z1334" s="102"/>
      <c r="AA1334" s="102"/>
      <c r="AB1334" s="102"/>
      <c r="AC1334" s="102"/>
      <c r="AD1334" s="131"/>
      <c r="AE1334" s="131"/>
    </row>
    <row r="1335" customFormat="false" ht="19.35" hidden="false" customHeight="true" outlineLevel="0" collapsed="false">
      <c r="B1335" s="132"/>
      <c r="C1335" s="97"/>
      <c r="D1335" s="117"/>
      <c r="E1335" s="97"/>
      <c r="F1335" s="102"/>
      <c r="G1335" s="102"/>
      <c r="H1335" s="102"/>
      <c r="I1335" s="102"/>
      <c r="J1335" s="102"/>
      <c r="K1335" s="102"/>
      <c r="L1335" s="102"/>
      <c r="M1335" s="102"/>
      <c r="N1335" s="102"/>
      <c r="O1335" s="102"/>
      <c r="P1335" s="102"/>
      <c r="Q1335" s="102"/>
      <c r="R1335" s="102"/>
      <c r="S1335" s="100"/>
      <c r="T1335" s="100"/>
      <c r="U1335" s="100"/>
      <c r="V1335" s="100"/>
      <c r="W1335" s="100"/>
      <c r="X1335" s="100"/>
      <c r="Y1335" s="100"/>
      <c r="Z1335" s="102"/>
      <c r="AA1335" s="102"/>
      <c r="AB1335" s="102"/>
      <c r="AC1335" s="102"/>
      <c r="AD1335" s="131"/>
      <c r="AE1335" s="131"/>
    </row>
    <row r="1336" customFormat="false" ht="19.35" hidden="false" customHeight="true" outlineLevel="0" collapsed="false">
      <c r="B1336" s="132"/>
      <c r="C1336" s="97"/>
      <c r="D1336" s="117"/>
      <c r="E1336" s="97"/>
      <c r="F1336" s="102"/>
      <c r="G1336" s="102"/>
      <c r="H1336" s="102"/>
      <c r="I1336" s="102"/>
      <c r="J1336" s="102"/>
      <c r="K1336" s="102"/>
      <c r="L1336" s="102"/>
      <c r="M1336" s="102"/>
      <c r="N1336" s="102"/>
      <c r="O1336" s="100"/>
      <c r="P1336" s="100"/>
      <c r="Q1336" s="102"/>
      <c r="R1336" s="102"/>
      <c r="S1336" s="102"/>
      <c r="T1336" s="102"/>
      <c r="U1336" s="102"/>
      <c r="V1336" s="102"/>
      <c r="W1336" s="102"/>
      <c r="X1336" s="102"/>
      <c r="Y1336" s="102"/>
      <c r="Z1336" s="102"/>
      <c r="AA1336" s="102"/>
      <c r="AB1336" s="102"/>
      <c r="AC1336" s="102"/>
      <c r="AD1336" s="131"/>
      <c r="AE1336" s="131"/>
    </row>
    <row r="1337" customFormat="false" ht="19.35" hidden="false" customHeight="true" outlineLevel="0" collapsed="false">
      <c r="B1337" s="132"/>
      <c r="C1337" s="97"/>
      <c r="D1337" s="100"/>
      <c r="E1337" s="97"/>
      <c r="F1337" s="100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  <c r="AA1337" s="100"/>
      <c r="AB1337" s="100"/>
      <c r="AC1337" s="100"/>
      <c r="AD1337" s="131"/>
      <c r="AE1337" s="131"/>
    </row>
    <row r="1338" customFormat="false" ht="19.35" hidden="false" customHeight="true" outlineLevel="0" collapsed="false">
      <c r="B1338" s="132"/>
      <c r="C1338" s="97"/>
      <c r="D1338" s="117"/>
      <c r="E1338" s="97"/>
      <c r="F1338" s="100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  <c r="AA1338" s="100"/>
      <c r="AB1338" s="100"/>
      <c r="AC1338" s="100"/>
      <c r="AD1338" s="131"/>
      <c r="AE1338" s="131"/>
    </row>
    <row r="1339" customFormat="false" ht="19.35" hidden="false" customHeight="true" outlineLevel="0" collapsed="false">
      <c r="B1339" s="132"/>
      <c r="C1339" s="97"/>
      <c r="D1339" s="118"/>
      <c r="E1339" s="97"/>
      <c r="F1339" s="100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  <c r="AA1339" s="100"/>
      <c r="AB1339" s="100"/>
      <c r="AC1339" s="100"/>
      <c r="AD1339" s="131"/>
      <c r="AE1339" s="131"/>
    </row>
    <row r="1340" customFormat="false" ht="19.35" hidden="false" customHeight="true" outlineLevel="0" collapsed="false">
      <c r="B1340" s="132"/>
      <c r="C1340" s="97"/>
      <c r="D1340" s="118"/>
      <c r="E1340" s="97"/>
      <c r="F1340" s="100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  <c r="AA1340" s="100"/>
      <c r="AB1340" s="100"/>
      <c r="AC1340" s="100"/>
      <c r="AD1340" s="131"/>
      <c r="AE1340" s="131"/>
    </row>
    <row r="1341" customFormat="false" ht="19.35" hidden="false" customHeight="true" outlineLevel="0" collapsed="false">
      <c r="B1341" s="132"/>
      <c r="C1341" s="97"/>
      <c r="D1341" s="118"/>
      <c r="E1341" s="97"/>
      <c r="F1341" s="100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  <c r="AA1341" s="100"/>
      <c r="AB1341" s="100"/>
      <c r="AC1341" s="100"/>
      <c r="AD1341" s="131"/>
      <c r="AE1341" s="131"/>
    </row>
    <row r="1342" customFormat="false" ht="19.35" hidden="false" customHeight="true" outlineLevel="0" collapsed="false">
      <c r="B1342" s="132"/>
      <c r="C1342" s="97"/>
      <c r="D1342" s="118"/>
      <c r="E1342" s="97"/>
      <c r="F1342" s="117"/>
      <c r="G1342" s="117"/>
      <c r="H1342" s="117"/>
      <c r="I1342" s="117"/>
      <c r="J1342" s="117"/>
      <c r="K1342" s="117"/>
      <c r="L1342" s="117"/>
      <c r="M1342" s="117"/>
      <c r="N1342" s="117"/>
      <c r="O1342" s="117"/>
      <c r="P1342" s="117"/>
      <c r="Q1342" s="117"/>
      <c r="R1342" s="117"/>
      <c r="S1342" s="117"/>
      <c r="T1342" s="117"/>
      <c r="U1342" s="117"/>
      <c r="V1342" s="117"/>
      <c r="W1342" s="117"/>
      <c r="X1342" s="117"/>
      <c r="Y1342" s="117"/>
      <c r="Z1342" s="117"/>
      <c r="AA1342" s="117"/>
      <c r="AB1342" s="117"/>
      <c r="AC1342" s="117"/>
      <c r="AD1342" s="131"/>
      <c r="AE1342" s="131"/>
    </row>
    <row r="1343" customFormat="false" ht="19.35" hidden="false" customHeight="true" outlineLevel="0" collapsed="false">
      <c r="B1343" s="132"/>
      <c r="C1343" s="97"/>
      <c r="D1343" s="117"/>
      <c r="E1343" s="97"/>
      <c r="F1343" s="100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  <c r="AA1343" s="100"/>
      <c r="AB1343" s="100"/>
      <c r="AC1343" s="100"/>
      <c r="AD1343" s="131"/>
      <c r="AE1343" s="131"/>
    </row>
    <row r="1344" customFormat="false" ht="19.35" hidden="false" customHeight="true" outlineLevel="0" collapsed="false">
      <c r="B1344" s="132"/>
      <c r="C1344" s="97"/>
      <c r="D1344" s="119"/>
      <c r="E1344" s="97"/>
      <c r="F1344" s="102"/>
      <c r="G1344" s="102"/>
      <c r="H1344" s="117"/>
      <c r="I1344" s="118"/>
      <c r="J1344" s="118"/>
      <c r="K1344" s="118"/>
      <c r="L1344" s="118"/>
      <c r="M1344" s="118"/>
      <c r="N1344" s="118"/>
      <c r="O1344" s="118"/>
      <c r="P1344" s="118"/>
      <c r="Q1344" s="118"/>
      <c r="R1344" s="118"/>
      <c r="S1344" s="118"/>
      <c r="T1344" s="118"/>
      <c r="U1344" s="118"/>
      <c r="V1344" s="118"/>
      <c r="W1344" s="118"/>
      <c r="X1344" s="118"/>
      <c r="Y1344" s="118"/>
      <c r="Z1344" s="118"/>
      <c r="AA1344" s="102"/>
      <c r="AB1344" s="102"/>
      <c r="AC1344" s="102"/>
      <c r="AD1344" s="131"/>
      <c r="AE1344" s="131"/>
    </row>
    <row r="1345" customFormat="false" ht="19.35" hidden="false" customHeight="true" outlineLevel="0" collapsed="false">
      <c r="B1345" s="132"/>
      <c r="C1345" s="97"/>
      <c r="D1345" s="117"/>
      <c r="E1345" s="97"/>
      <c r="F1345" s="102"/>
      <c r="G1345" s="102"/>
      <c r="H1345" s="102"/>
      <c r="I1345" s="102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  <c r="AA1345" s="100"/>
      <c r="AB1345" s="100"/>
      <c r="AC1345" s="102"/>
      <c r="AD1345" s="131"/>
      <c r="AE1345" s="131"/>
    </row>
    <row r="1346" customFormat="false" ht="19.35" hidden="false" customHeight="true" outlineLevel="0" collapsed="false">
      <c r="B1346" s="132"/>
      <c r="C1346" s="97"/>
      <c r="D1346" s="100"/>
      <c r="E1346" s="97"/>
      <c r="F1346" s="100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  <c r="AA1346" s="100"/>
      <c r="AB1346" s="100"/>
      <c r="AC1346" s="100"/>
      <c r="AD1346" s="131"/>
      <c r="AE1346" s="131"/>
    </row>
    <row r="1347" customFormat="false" ht="19.35" hidden="false" customHeight="true" outlineLevel="0" collapsed="false">
      <c r="B1347" s="132"/>
      <c r="C1347" s="97"/>
      <c r="D1347" s="120"/>
      <c r="E1347" s="97"/>
      <c r="F1347" s="119"/>
      <c r="G1347" s="119"/>
      <c r="H1347" s="119"/>
      <c r="I1347" s="119"/>
      <c r="J1347" s="119"/>
      <c r="K1347" s="119"/>
      <c r="L1347" s="119"/>
      <c r="M1347" s="119"/>
      <c r="N1347" s="119"/>
      <c r="O1347" s="119"/>
      <c r="P1347" s="119"/>
      <c r="Q1347" s="119"/>
      <c r="R1347" s="119"/>
      <c r="S1347" s="119"/>
      <c r="T1347" s="119"/>
      <c r="U1347" s="119"/>
      <c r="V1347" s="119"/>
      <c r="W1347" s="119"/>
      <c r="X1347" s="119"/>
      <c r="Y1347" s="119"/>
      <c r="Z1347" s="119"/>
      <c r="AA1347" s="119"/>
      <c r="AB1347" s="119"/>
      <c r="AC1347" s="119"/>
      <c r="AD1347" s="131"/>
      <c r="AE1347" s="131"/>
    </row>
    <row r="1348" customFormat="false" ht="19.35" hidden="false" customHeight="true" outlineLevel="0" collapsed="false">
      <c r="B1348" s="132"/>
      <c r="C1348" s="97"/>
      <c r="D1348" s="117"/>
      <c r="E1348" s="97"/>
      <c r="F1348" s="100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  <c r="AA1348" s="100"/>
      <c r="AB1348" s="100"/>
      <c r="AC1348" s="100"/>
      <c r="AD1348" s="131"/>
      <c r="AE1348" s="131"/>
    </row>
    <row r="1349" customFormat="false" ht="19.35" hidden="false" customHeight="true" outlineLevel="0" collapsed="false">
      <c r="B1349" s="132"/>
      <c r="C1349" s="97"/>
      <c r="D1349" s="117"/>
      <c r="E1349" s="97"/>
      <c r="F1349" s="100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  <c r="AA1349" s="100"/>
      <c r="AB1349" s="100"/>
      <c r="AC1349" s="100"/>
      <c r="AD1349" s="131"/>
      <c r="AE1349" s="131"/>
    </row>
    <row r="1350" customFormat="false" ht="19.35" hidden="false" customHeight="true" outlineLevel="0" collapsed="false">
      <c r="B1350" s="132"/>
      <c r="C1350" s="97"/>
      <c r="D1350" s="117"/>
      <c r="E1350" s="97"/>
      <c r="F1350" s="100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  <c r="AA1350" s="100"/>
      <c r="AB1350" s="100"/>
      <c r="AC1350" s="100"/>
      <c r="AD1350" s="131"/>
      <c r="AE1350" s="131"/>
    </row>
    <row r="1351" customFormat="false" ht="19.35" hidden="false" customHeight="true" outlineLevel="0" collapsed="false">
      <c r="B1351" s="132"/>
      <c r="C1351" s="97"/>
      <c r="D1351" s="100"/>
      <c r="E1351" s="97"/>
      <c r="F1351" s="100"/>
      <c r="G1351" s="100"/>
      <c r="H1351" s="100"/>
      <c r="I1351" s="100"/>
      <c r="J1351" s="102"/>
      <c r="K1351" s="102"/>
      <c r="L1351" s="102"/>
      <c r="M1351" s="102"/>
      <c r="N1351" s="102"/>
      <c r="O1351" s="102"/>
      <c r="P1351" s="102"/>
      <c r="Q1351" s="102"/>
      <c r="R1351" s="102"/>
      <c r="S1351" s="102"/>
      <c r="T1351" s="102"/>
      <c r="U1351" s="102"/>
      <c r="V1351" s="102"/>
      <c r="W1351" s="102"/>
      <c r="X1351" s="102"/>
      <c r="Y1351" s="102"/>
      <c r="Z1351" s="102"/>
      <c r="AA1351" s="102"/>
      <c r="AB1351" s="102"/>
      <c r="AC1351" s="102"/>
      <c r="AD1351" s="131"/>
      <c r="AE1351" s="131"/>
    </row>
    <row r="1352" customFormat="false" ht="19.35" hidden="false" customHeight="true" outlineLevel="0" collapsed="false">
      <c r="B1352" s="132"/>
      <c r="C1352" s="97"/>
      <c r="D1352" s="117"/>
      <c r="E1352" s="97"/>
      <c r="F1352" s="102"/>
      <c r="G1352" s="102"/>
      <c r="H1352" s="102"/>
      <c r="I1352" s="102"/>
      <c r="J1352" s="102"/>
      <c r="K1352" s="102"/>
      <c r="L1352" s="102"/>
      <c r="M1352" s="102"/>
      <c r="N1352" s="117"/>
      <c r="O1352" s="102"/>
      <c r="P1352" s="102"/>
      <c r="Q1352" s="102"/>
      <c r="R1352" s="102"/>
      <c r="S1352" s="102"/>
      <c r="T1352" s="102"/>
      <c r="U1352" s="102"/>
      <c r="V1352" s="102"/>
      <c r="W1352" s="102"/>
      <c r="X1352" s="102"/>
      <c r="Y1352" s="102"/>
      <c r="Z1352" s="102"/>
      <c r="AA1352" s="102"/>
      <c r="AB1352" s="102"/>
      <c r="AC1352" s="102"/>
      <c r="AD1352" s="131"/>
      <c r="AE1352" s="131"/>
    </row>
    <row r="1353" customFormat="false" ht="19.35" hidden="false" customHeight="true" outlineLevel="0" collapsed="false">
      <c r="B1353" s="132"/>
      <c r="C1353" s="97"/>
      <c r="D1353" s="119"/>
      <c r="E1353" s="97"/>
      <c r="F1353" s="102"/>
      <c r="G1353" s="102"/>
      <c r="H1353" s="102"/>
      <c r="I1353" s="102"/>
      <c r="J1353" s="102"/>
      <c r="K1353" s="102"/>
      <c r="L1353" s="102"/>
      <c r="M1353" s="118"/>
      <c r="N1353" s="102"/>
      <c r="O1353" s="102"/>
      <c r="P1353" s="102"/>
      <c r="Q1353" s="102"/>
      <c r="R1353" s="102"/>
      <c r="S1353" s="117"/>
      <c r="T1353" s="118"/>
      <c r="U1353" s="118"/>
      <c r="V1353" s="117"/>
      <c r="W1353" s="118"/>
      <c r="X1353" s="117"/>
      <c r="Y1353" s="117"/>
      <c r="Z1353" s="102"/>
      <c r="AA1353" s="102"/>
      <c r="AB1353" s="102"/>
      <c r="AC1353" s="102"/>
      <c r="AD1353" s="131"/>
      <c r="AE1353" s="131"/>
    </row>
    <row r="1354" customFormat="false" ht="19.35" hidden="false" customHeight="true" outlineLevel="0" collapsed="false">
      <c r="B1354" s="132"/>
      <c r="C1354" s="97"/>
      <c r="D1354" s="118"/>
      <c r="E1354" s="97"/>
      <c r="F1354" s="102"/>
      <c r="G1354" s="102"/>
      <c r="H1354" s="102"/>
      <c r="I1354" s="102"/>
      <c r="J1354" s="102"/>
      <c r="K1354" s="102"/>
      <c r="L1354" s="102"/>
      <c r="M1354" s="102"/>
      <c r="N1354" s="117"/>
      <c r="O1354" s="102"/>
      <c r="P1354" s="117"/>
      <c r="Q1354" s="117"/>
      <c r="R1354" s="117"/>
      <c r="S1354" s="117"/>
      <c r="T1354" s="117"/>
      <c r="U1354" s="117"/>
      <c r="V1354" s="117"/>
      <c r="W1354" s="117"/>
      <c r="X1354" s="117"/>
      <c r="Y1354" s="117"/>
      <c r="Z1354" s="117"/>
      <c r="AA1354" s="117"/>
      <c r="AB1354" s="117"/>
      <c r="AC1354" s="117"/>
      <c r="AD1354" s="131"/>
      <c r="AE1354" s="131"/>
    </row>
    <row r="1355" customFormat="false" ht="19.35" hidden="false" customHeight="true" outlineLevel="0" collapsed="false">
      <c r="B1355" s="132"/>
      <c r="C1355" s="97"/>
      <c r="D1355" s="118"/>
      <c r="E1355" s="97"/>
      <c r="F1355" s="102"/>
      <c r="G1355" s="102"/>
      <c r="H1355" s="102"/>
      <c r="I1355" s="102"/>
      <c r="J1355" s="102"/>
      <c r="K1355" s="102"/>
      <c r="L1355" s="102"/>
      <c r="M1355" s="102"/>
      <c r="N1355" s="102"/>
      <c r="O1355" s="118"/>
      <c r="P1355" s="118"/>
      <c r="Q1355" s="102"/>
      <c r="R1355" s="102"/>
      <c r="S1355" s="102"/>
      <c r="T1355" s="102"/>
      <c r="U1355" s="102"/>
      <c r="V1355" s="102"/>
      <c r="W1355" s="102"/>
      <c r="X1355" s="102"/>
      <c r="Y1355" s="102"/>
      <c r="Z1355" s="102"/>
      <c r="AA1355" s="102"/>
      <c r="AB1355" s="102"/>
      <c r="AC1355" s="102"/>
      <c r="AD1355" s="131"/>
      <c r="AE1355" s="131"/>
    </row>
    <row r="1356" customFormat="false" ht="19.35" hidden="false" customHeight="true" outlineLevel="0" collapsed="false">
      <c r="B1356" s="132"/>
      <c r="C1356" s="97"/>
      <c r="D1356" s="100"/>
      <c r="E1356" s="97"/>
      <c r="F1356" s="102"/>
      <c r="G1356" s="102"/>
      <c r="H1356" s="102"/>
      <c r="I1356" s="102"/>
      <c r="J1356" s="102"/>
      <c r="K1356" s="102"/>
      <c r="L1356" s="102"/>
      <c r="M1356" s="102"/>
      <c r="N1356" s="100"/>
      <c r="O1356" s="102"/>
      <c r="P1356" s="102"/>
      <c r="Q1356" s="102"/>
      <c r="R1356" s="102"/>
      <c r="S1356" s="102"/>
      <c r="T1356" s="102"/>
      <c r="U1356" s="102"/>
      <c r="V1356" s="102"/>
      <c r="W1356" s="102"/>
      <c r="X1356" s="102"/>
      <c r="Y1356" s="102"/>
      <c r="Z1356" s="102"/>
      <c r="AA1356" s="102"/>
      <c r="AB1356" s="102"/>
      <c r="AC1356" s="102"/>
      <c r="AD1356" s="131"/>
      <c r="AE1356" s="131"/>
    </row>
    <row r="1357" customFormat="false" ht="19.35" hidden="false" customHeight="true" outlineLevel="0" collapsed="false">
      <c r="B1357" s="132"/>
      <c r="C1357" s="97"/>
      <c r="D1357" s="117"/>
      <c r="E1357" s="97"/>
      <c r="F1357" s="102"/>
      <c r="G1357" s="102"/>
      <c r="H1357" s="102"/>
      <c r="I1357" s="102"/>
      <c r="J1357" s="102"/>
      <c r="K1357" s="102"/>
      <c r="L1357" s="102"/>
      <c r="M1357" s="102"/>
      <c r="N1357" s="117"/>
      <c r="O1357" s="102"/>
      <c r="P1357" s="102"/>
      <c r="Q1357" s="102"/>
      <c r="R1357" s="102"/>
      <c r="S1357" s="102"/>
      <c r="T1357" s="102"/>
      <c r="U1357" s="102"/>
      <c r="V1357" s="102"/>
      <c r="W1357" s="102"/>
      <c r="X1357" s="102"/>
      <c r="Y1357" s="102"/>
      <c r="Z1357" s="102"/>
      <c r="AA1357" s="102"/>
      <c r="AB1357" s="102"/>
      <c r="AC1357" s="102"/>
      <c r="AD1357" s="131"/>
      <c r="AE1357" s="131"/>
    </row>
    <row r="1358" customFormat="false" ht="19.35" hidden="false" customHeight="true" outlineLevel="0" collapsed="false">
      <c r="B1358" s="132"/>
      <c r="C1358" s="97"/>
      <c r="D1358" s="118"/>
      <c r="E1358" s="97"/>
      <c r="F1358" s="102"/>
      <c r="G1358" s="102"/>
      <c r="H1358" s="102"/>
      <c r="I1358" s="102"/>
      <c r="J1358" s="102"/>
      <c r="K1358" s="102"/>
      <c r="L1358" s="102"/>
      <c r="M1358" s="102"/>
      <c r="N1358" s="102"/>
      <c r="O1358" s="102"/>
      <c r="P1358" s="117"/>
      <c r="Q1358" s="117"/>
      <c r="R1358" s="117"/>
      <c r="S1358" s="117"/>
      <c r="T1358" s="117"/>
      <c r="U1358" s="117"/>
      <c r="V1358" s="117"/>
      <c r="W1358" s="117"/>
      <c r="X1358" s="117"/>
      <c r="Y1358" s="117"/>
      <c r="Z1358" s="117"/>
      <c r="AA1358" s="117"/>
      <c r="AB1358" s="117"/>
      <c r="AC1358" s="117"/>
      <c r="AD1358" s="131"/>
      <c r="AE1358" s="131"/>
    </row>
    <row r="1359" customFormat="false" ht="19.35" hidden="false" customHeight="true" outlineLevel="0" collapsed="false">
      <c r="B1359" s="132"/>
      <c r="C1359" s="97"/>
      <c r="D1359" s="100"/>
      <c r="E1359" s="97"/>
      <c r="F1359" s="100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  <c r="AA1359" s="100"/>
      <c r="AB1359" s="100"/>
      <c r="AC1359" s="100"/>
      <c r="AD1359" s="131"/>
      <c r="AE1359" s="131"/>
    </row>
    <row r="1360" customFormat="false" ht="19.35" hidden="false" customHeight="true" outlineLevel="0" collapsed="false">
      <c r="B1360" s="132"/>
      <c r="C1360" s="97"/>
      <c r="D1360" s="117"/>
      <c r="E1360" s="97"/>
      <c r="F1360" s="102"/>
      <c r="G1360" s="102"/>
      <c r="H1360" s="102"/>
      <c r="I1360" s="100"/>
      <c r="J1360" s="100"/>
      <c r="K1360" s="100"/>
      <c r="L1360" s="100"/>
      <c r="M1360" s="117"/>
      <c r="N1360" s="100"/>
      <c r="O1360" s="100"/>
      <c r="P1360" s="100"/>
      <c r="Q1360" s="102"/>
      <c r="R1360" s="102"/>
      <c r="S1360" s="102"/>
      <c r="T1360" s="102"/>
      <c r="U1360" s="102"/>
      <c r="V1360" s="102"/>
      <c r="W1360" s="102"/>
      <c r="X1360" s="102"/>
      <c r="Y1360" s="102"/>
      <c r="Z1360" s="102"/>
      <c r="AA1360" s="102"/>
      <c r="AB1360" s="102"/>
      <c r="AC1360" s="102"/>
      <c r="AD1360" s="131"/>
      <c r="AE1360" s="131"/>
    </row>
    <row r="1361" customFormat="false" ht="19.35" hidden="false" customHeight="true" outlineLevel="0" collapsed="false">
      <c r="B1361" s="132"/>
      <c r="C1361" s="97"/>
      <c r="D1361" s="117"/>
      <c r="E1361" s="97"/>
      <c r="F1361" s="100"/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  <c r="AA1361" s="100"/>
      <c r="AB1361" s="100"/>
      <c r="AC1361" s="100"/>
      <c r="AD1361" s="131"/>
      <c r="AE1361" s="131"/>
    </row>
    <row r="1362" customFormat="false" ht="19.35" hidden="false" customHeight="true" outlineLevel="0" collapsed="false">
      <c r="B1362" s="132"/>
      <c r="C1362" s="97"/>
      <c r="D1362" s="117"/>
      <c r="E1362" s="97"/>
      <c r="F1362" s="100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  <c r="AA1362" s="100"/>
      <c r="AB1362" s="100"/>
      <c r="AC1362" s="100"/>
      <c r="AD1362" s="131"/>
      <c r="AE1362" s="131"/>
    </row>
    <row r="1363" customFormat="false" ht="19.35" hidden="false" customHeight="true" outlineLevel="0" collapsed="false">
      <c r="B1363" s="132"/>
      <c r="C1363" s="97"/>
      <c r="D1363" s="117"/>
      <c r="E1363" s="97"/>
      <c r="F1363" s="117"/>
      <c r="G1363" s="117"/>
      <c r="H1363" s="117"/>
      <c r="I1363" s="102"/>
      <c r="J1363" s="102"/>
      <c r="K1363" s="102"/>
      <c r="L1363" s="102"/>
      <c r="M1363" s="102"/>
      <c r="N1363" s="102"/>
      <c r="O1363" s="102"/>
      <c r="P1363" s="102"/>
      <c r="Q1363" s="102"/>
      <c r="R1363" s="102"/>
      <c r="S1363" s="102"/>
      <c r="T1363" s="102"/>
      <c r="U1363" s="102"/>
      <c r="V1363" s="102"/>
      <c r="W1363" s="102"/>
      <c r="X1363" s="102"/>
      <c r="Y1363" s="102"/>
      <c r="Z1363" s="102"/>
      <c r="AA1363" s="102"/>
      <c r="AB1363" s="102"/>
      <c r="AC1363" s="102"/>
      <c r="AD1363" s="131"/>
      <c r="AE1363" s="131"/>
    </row>
    <row r="1364" customFormat="false" ht="19.35" hidden="false" customHeight="true" outlineLevel="0" collapsed="false">
      <c r="B1364" s="132"/>
      <c r="C1364" s="97"/>
      <c r="D1364" s="118"/>
      <c r="E1364" s="97"/>
      <c r="F1364" s="100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  <c r="AA1364" s="100"/>
      <c r="AB1364" s="100"/>
      <c r="AC1364" s="100"/>
      <c r="AD1364" s="131"/>
      <c r="AE1364" s="131"/>
    </row>
    <row r="1365" customFormat="false" ht="19.35" hidden="false" customHeight="true" outlineLevel="0" collapsed="false">
      <c r="B1365" s="132"/>
      <c r="C1365" s="97"/>
      <c r="D1365" s="100"/>
      <c r="E1365" s="97"/>
      <c r="F1365" s="100"/>
      <c r="G1365" s="100"/>
      <c r="H1365" s="102"/>
      <c r="I1365" s="102"/>
      <c r="J1365" s="102"/>
      <c r="K1365" s="102"/>
      <c r="L1365" s="102"/>
      <c r="M1365" s="102"/>
      <c r="N1365" s="102"/>
      <c r="O1365" s="102"/>
      <c r="P1365" s="102"/>
      <c r="Q1365" s="102"/>
      <c r="R1365" s="102"/>
      <c r="S1365" s="102"/>
      <c r="T1365" s="102"/>
      <c r="U1365" s="102"/>
      <c r="V1365" s="102"/>
      <c r="W1365" s="102"/>
      <c r="X1365" s="102"/>
      <c r="Y1365" s="102"/>
      <c r="Z1365" s="102"/>
      <c r="AA1365" s="102"/>
      <c r="AB1365" s="102"/>
      <c r="AC1365" s="102"/>
      <c r="AD1365" s="131"/>
      <c r="AE1365" s="131"/>
    </row>
    <row r="1366" customFormat="false" ht="19.35" hidden="false" customHeight="true" outlineLevel="0" collapsed="false">
      <c r="B1366" s="132"/>
      <c r="C1366" s="97"/>
      <c r="D1366" s="100"/>
      <c r="E1366" s="97"/>
      <c r="F1366" s="102"/>
      <c r="G1366" s="102"/>
      <c r="H1366" s="102"/>
      <c r="I1366" s="102"/>
      <c r="J1366" s="102"/>
      <c r="K1366" s="102"/>
      <c r="L1366" s="102"/>
      <c r="M1366" s="102"/>
      <c r="N1366" s="100"/>
      <c r="O1366" s="102"/>
      <c r="P1366" s="102"/>
      <c r="Q1366" s="102"/>
      <c r="R1366" s="102"/>
      <c r="S1366" s="102"/>
      <c r="T1366" s="102"/>
      <c r="U1366" s="102"/>
      <c r="V1366" s="102"/>
      <c r="W1366" s="102"/>
      <c r="X1366" s="102"/>
      <c r="Y1366" s="102"/>
      <c r="Z1366" s="102"/>
      <c r="AA1366" s="102"/>
      <c r="AB1366" s="102"/>
      <c r="AC1366" s="102"/>
      <c r="AD1366" s="131"/>
      <c r="AE1366" s="131"/>
    </row>
    <row r="1367" customFormat="false" ht="19.35" hidden="false" customHeight="true" outlineLevel="0" collapsed="false">
      <c r="B1367" s="132"/>
      <c r="C1367" s="97"/>
      <c r="D1367" s="100"/>
      <c r="E1367" s="97"/>
      <c r="F1367" s="102"/>
      <c r="G1367" s="102"/>
      <c r="H1367" s="102"/>
      <c r="I1367" s="102"/>
      <c r="J1367" s="102"/>
      <c r="K1367" s="102"/>
      <c r="L1367" s="102"/>
      <c r="M1367" s="102"/>
      <c r="N1367" s="100"/>
      <c r="O1367" s="102"/>
      <c r="P1367" s="102"/>
      <c r="Q1367" s="102"/>
      <c r="R1367" s="102"/>
      <c r="S1367" s="102"/>
      <c r="T1367" s="102"/>
      <c r="U1367" s="102"/>
      <c r="V1367" s="102"/>
      <c r="W1367" s="102"/>
      <c r="X1367" s="102"/>
      <c r="Y1367" s="102"/>
      <c r="Z1367" s="102"/>
      <c r="AA1367" s="102"/>
      <c r="AB1367" s="102"/>
      <c r="AC1367" s="102"/>
      <c r="AD1367" s="131"/>
      <c r="AE1367" s="131"/>
    </row>
    <row r="1368" customFormat="false" ht="19.35" hidden="false" customHeight="true" outlineLevel="0" collapsed="false">
      <c r="B1368" s="132"/>
      <c r="C1368" s="97"/>
      <c r="D1368" s="119"/>
      <c r="E1368" s="97"/>
      <c r="F1368" s="102"/>
      <c r="G1368" s="102"/>
      <c r="H1368" s="102"/>
      <c r="I1368" s="100"/>
      <c r="J1368" s="100"/>
      <c r="K1368" s="100"/>
      <c r="L1368" s="117"/>
      <c r="M1368" s="118"/>
      <c r="N1368" s="100"/>
      <c r="O1368" s="118"/>
      <c r="P1368" s="118"/>
      <c r="Q1368" s="117"/>
      <c r="R1368" s="117"/>
      <c r="S1368" s="117"/>
      <c r="T1368" s="117"/>
      <c r="U1368" s="117"/>
      <c r="V1368" s="117"/>
      <c r="W1368" s="117"/>
      <c r="X1368" s="117"/>
      <c r="Y1368" s="117"/>
      <c r="Z1368" s="117"/>
      <c r="AA1368" s="117"/>
      <c r="AB1368" s="117"/>
      <c r="AC1368" s="117"/>
      <c r="AD1368" s="131"/>
      <c r="AE1368" s="131"/>
    </row>
    <row r="1369" customFormat="false" ht="19.35" hidden="false" customHeight="true" outlineLevel="0" collapsed="false">
      <c r="B1369" s="132"/>
      <c r="C1369" s="97"/>
      <c r="D1369" s="117"/>
      <c r="E1369" s="97"/>
      <c r="F1369" s="100"/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  <c r="AA1369" s="100"/>
      <c r="AB1369" s="100"/>
      <c r="AC1369" s="100"/>
      <c r="AD1369" s="131"/>
      <c r="AE1369" s="131"/>
    </row>
    <row r="1370" customFormat="false" ht="19.35" hidden="false" customHeight="true" outlineLevel="0" collapsed="false">
      <c r="B1370" s="132"/>
      <c r="C1370" s="97"/>
      <c r="D1370" s="120"/>
      <c r="E1370" s="97"/>
      <c r="F1370" s="118"/>
      <c r="G1370" s="118"/>
      <c r="H1370" s="118"/>
      <c r="I1370" s="118"/>
      <c r="J1370" s="118"/>
      <c r="K1370" s="118"/>
      <c r="L1370" s="118"/>
      <c r="M1370" s="118"/>
      <c r="N1370" s="118"/>
      <c r="O1370" s="118"/>
      <c r="P1370" s="118"/>
      <c r="Q1370" s="118"/>
      <c r="R1370" s="118"/>
      <c r="S1370" s="118"/>
      <c r="T1370" s="118"/>
      <c r="U1370" s="118"/>
      <c r="V1370" s="118"/>
      <c r="W1370" s="118"/>
      <c r="X1370" s="118"/>
      <c r="Y1370" s="118"/>
      <c r="Z1370" s="118"/>
      <c r="AA1370" s="118"/>
      <c r="AB1370" s="118"/>
      <c r="AC1370" s="118"/>
      <c r="AD1370" s="131"/>
      <c r="AE1370" s="131"/>
    </row>
    <row r="1371" customFormat="false" ht="19.35" hidden="false" customHeight="true" outlineLevel="0" collapsed="false">
      <c r="B1371" s="132"/>
      <c r="C1371" s="97"/>
      <c r="D1371" s="117"/>
      <c r="E1371" s="97"/>
      <c r="F1371" s="100"/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  <c r="AA1371" s="100"/>
      <c r="AB1371" s="100"/>
      <c r="AC1371" s="100"/>
      <c r="AD1371" s="131"/>
      <c r="AE1371" s="131"/>
    </row>
    <row r="1372" customFormat="false" ht="19.35" hidden="false" customHeight="true" outlineLevel="0" collapsed="false">
      <c r="B1372" s="132"/>
      <c r="C1372" s="97"/>
      <c r="D1372" s="117"/>
      <c r="E1372" s="97"/>
      <c r="F1372" s="100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  <c r="AA1372" s="100"/>
      <c r="AB1372" s="100"/>
      <c r="AC1372" s="100"/>
      <c r="AD1372" s="131"/>
      <c r="AE1372" s="131"/>
    </row>
    <row r="1373" customFormat="false" ht="19.35" hidden="false" customHeight="true" outlineLevel="0" collapsed="false">
      <c r="B1373" s="132"/>
      <c r="C1373" s="97"/>
      <c r="D1373" s="117"/>
      <c r="E1373" s="97"/>
      <c r="F1373" s="102"/>
      <c r="G1373" s="102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  <c r="AA1373" s="100"/>
      <c r="AB1373" s="100"/>
      <c r="AC1373" s="100"/>
      <c r="AD1373" s="131"/>
      <c r="AE1373" s="131"/>
    </row>
    <row r="1374" customFormat="false" ht="19.35" hidden="false" customHeight="true" outlineLevel="0" collapsed="false">
      <c r="B1374" s="132"/>
      <c r="C1374" s="97"/>
      <c r="D1374" s="118"/>
      <c r="E1374" s="97"/>
      <c r="F1374" s="102"/>
      <c r="G1374" s="102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  <c r="AA1374" s="100"/>
      <c r="AB1374" s="100"/>
      <c r="AC1374" s="100"/>
      <c r="AD1374" s="131"/>
      <c r="AE1374" s="131"/>
    </row>
    <row r="1375" customFormat="false" ht="19.35" hidden="false" customHeight="true" outlineLevel="0" collapsed="false">
      <c r="B1375" s="132"/>
      <c r="C1375" s="97"/>
      <c r="D1375" s="119"/>
      <c r="E1375" s="97"/>
      <c r="F1375" s="102"/>
      <c r="G1375" s="102"/>
      <c r="H1375" s="117"/>
      <c r="I1375" s="117"/>
      <c r="J1375" s="117"/>
      <c r="K1375" s="117"/>
      <c r="L1375" s="117"/>
      <c r="M1375" s="117"/>
      <c r="N1375" s="117"/>
      <c r="O1375" s="117"/>
      <c r="P1375" s="117"/>
      <c r="Q1375" s="117"/>
      <c r="R1375" s="117"/>
      <c r="S1375" s="117"/>
      <c r="T1375" s="117"/>
      <c r="U1375" s="117"/>
      <c r="V1375" s="117"/>
      <c r="W1375" s="117"/>
      <c r="X1375" s="117"/>
      <c r="Y1375" s="117"/>
      <c r="Z1375" s="117"/>
      <c r="AA1375" s="117"/>
      <c r="AB1375" s="117"/>
      <c r="AC1375" s="117"/>
      <c r="AD1375" s="131"/>
      <c r="AE1375" s="131"/>
    </row>
    <row r="1376" customFormat="false" ht="19.35" hidden="false" customHeight="true" outlineLevel="0" collapsed="false">
      <c r="B1376" s="132"/>
      <c r="C1376" s="97"/>
      <c r="D1376" s="118"/>
      <c r="E1376" s="97"/>
      <c r="F1376" s="102"/>
      <c r="G1376" s="102"/>
      <c r="H1376" s="117"/>
      <c r="I1376" s="117"/>
      <c r="J1376" s="117"/>
      <c r="K1376" s="117"/>
      <c r="L1376" s="117"/>
      <c r="M1376" s="117"/>
      <c r="N1376" s="117"/>
      <c r="O1376" s="117"/>
      <c r="P1376" s="117"/>
      <c r="Q1376" s="117"/>
      <c r="R1376" s="117"/>
      <c r="S1376" s="117"/>
      <c r="T1376" s="117"/>
      <c r="U1376" s="117"/>
      <c r="V1376" s="117"/>
      <c r="W1376" s="117"/>
      <c r="X1376" s="117"/>
      <c r="Y1376" s="117"/>
      <c r="Z1376" s="117"/>
      <c r="AA1376" s="117"/>
      <c r="AB1376" s="117"/>
      <c r="AC1376" s="117"/>
      <c r="AD1376" s="131"/>
      <c r="AE1376" s="131"/>
    </row>
    <row r="1377" customFormat="false" ht="19.35" hidden="false" customHeight="true" outlineLevel="0" collapsed="false">
      <c r="B1377" s="132"/>
      <c r="C1377" s="97"/>
      <c r="D1377" s="117"/>
      <c r="E1377" s="97"/>
      <c r="F1377" s="102"/>
      <c r="G1377" s="102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  <c r="AA1377" s="100"/>
      <c r="AB1377" s="100"/>
      <c r="AC1377" s="100"/>
      <c r="AD1377" s="131"/>
      <c r="AE1377" s="131"/>
    </row>
    <row r="1378" customFormat="false" ht="19.35" hidden="false" customHeight="true" outlineLevel="0" collapsed="false">
      <c r="B1378" s="132"/>
      <c r="C1378" s="97"/>
      <c r="D1378" s="100"/>
      <c r="E1378" s="97"/>
      <c r="F1378" s="102"/>
      <c r="G1378" s="102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  <c r="AA1378" s="100"/>
      <c r="AB1378" s="100"/>
      <c r="AC1378" s="100"/>
      <c r="AD1378" s="131"/>
      <c r="AE1378" s="131"/>
    </row>
    <row r="1379" customFormat="false" ht="19.35" hidden="false" customHeight="true" outlineLevel="0" collapsed="false">
      <c r="B1379" s="132"/>
      <c r="C1379" s="97"/>
      <c r="D1379" s="117"/>
      <c r="E1379" s="97"/>
      <c r="F1379" s="102"/>
      <c r="G1379" s="102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  <c r="AA1379" s="100"/>
      <c r="AB1379" s="100"/>
      <c r="AC1379" s="100"/>
      <c r="AD1379" s="131"/>
      <c r="AE1379" s="131"/>
    </row>
    <row r="1380" customFormat="false" ht="19.35" hidden="false" customHeight="true" outlineLevel="0" collapsed="false">
      <c r="B1380" s="132"/>
      <c r="C1380" s="97"/>
      <c r="D1380" s="118"/>
      <c r="E1380" s="97"/>
      <c r="F1380" s="117"/>
      <c r="G1380" s="117"/>
      <c r="H1380" s="117"/>
      <c r="I1380" s="117"/>
      <c r="J1380" s="117"/>
      <c r="K1380" s="117"/>
      <c r="L1380" s="117"/>
      <c r="M1380" s="117"/>
      <c r="N1380" s="117"/>
      <c r="O1380" s="117"/>
      <c r="P1380" s="117"/>
      <c r="Q1380" s="117"/>
      <c r="R1380" s="117"/>
      <c r="S1380" s="117"/>
      <c r="T1380" s="117"/>
      <c r="U1380" s="117"/>
      <c r="V1380" s="117"/>
      <c r="W1380" s="117"/>
      <c r="X1380" s="117"/>
      <c r="Y1380" s="117"/>
      <c r="Z1380" s="117"/>
      <c r="AA1380" s="117"/>
      <c r="AB1380" s="117"/>
      <c r="AC1380" s="117"/>
      <c r="AD1380" s="131"/>
      <c r="AE1380" s="131"/>
    </row>
    <row r="1381" customFormat="false" ht="19.35" hidden="false" customHeight="true" outlineLevel="0" collapsed="false">
      <c r="B1381" s="132"/>
      <c r="C1381" s="97"/>
      <c r="D1381" s="118"/>
      <c r="E1381" s="97"/>
      <c r="F1381" s="117"/>
      <c r="G1381" s="117"/>
      <c r="H1381" s="117"/>
      <c r="I1381" s="117"/>
      <c r="J1381" s="117"/>
      <c r="K1381" s="117"/>
      <c r="L1381" s="117"/>
      <c r="M1381" s="117"/>
      <c r="N1381" s="117"/>
      <c r="O1381" s="117"/>
      <c r="P1381" s="117"/>
      <c r="Q1381" s="117"/>
      <c r="R1381" s="117"/>
      <c r="S1381" s="117"/>
      <c r="T1381" s="117"/>
      <c r="U1381" s="117"/>
      <c r="V1381" s="117"/>
      <c r="W1381" s="117"/>
      <c r="X1381" s="117"/>
      <c r="Y1381" s="117"/>
      <c r="Z1381" s="117"/>
      <c r="AA1381" s="117"/>
      <c r="AB1381" s="117"/>
      <c r="AC1381" s="117"/>
      <c r="AD1381" s="131"/>
      <c r="AE1381" s="131"/>
    </row>
    <row r="1382" customFormat="false" ht="19.35" hidden="false" customHeight="true" outlineLevel="0" collapsed="false">
      <c r="B1382" s="132"/>
      <c r="C1382" s="97"/>
      <c r="D1382" s="117"/>
      <c r="E1382" s="97"/>
      <c r="F1382" s="100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  <c r="AA1382" s="100"/>
      <c r="AB1382" s="100"/>
      <c r="AC1382" s="100"/>
      <c r="AD1382" s="131"/>
      <c r="AE1382" s="131"/>
    </row>
    <row r="1383" customFormat="false" ht="19.35" hidden="false" customHeight="true" outlineLevel="0" collapsed="false">
      <c r="B1383" s="132"/>
      <c r="C1383" s="97"/>
      <c r="D1383" s="118"/>
      <c r="E1383" s="97"/>
      <c r="F1383" s="100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  <c r="AA1383" s="100"/>
      <c r="AB1383" s="100"/>
      <c r="AC1383" s="100"/>
      <c r="AD1383" s="131"/>
      <c r="AE1383" s="131"/>
    </row>
    <row r="1384" customFormat="false" ht="19.35" hidden="false" customHeight="true" outlineLevel="0" collapsed="false">
      <c r="B1384" s="132"/>
      <c r="C1384" s="97"/>
      <c r="D1384" s="117"/>
      <c r="E1384" s="97"/>
      <c r="F1384" s="100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  <c r="AA1384" s="100"/>
      <c r="AB1384" s="100"/>
      <c r="AC1384" s="100"/>
      <c r="AD1384" s="131"/>
      <c r="AE1384" s="131"/>
    </row>
    <row r="1385" customFormat="false" ht="19.35" hidden="false" customHeight="true" outlineLevel="0" collapsed="false">
      <c r="B1385" s="132"/>
      <c r="C1385" s="97"/>
      <c r="D1385" s="100"/>
      <c r="E1385" s="97"/>
      <c r="F1385" s="100"/>
      <c r="G1385" s="100"/>
      <c r="H1385" s="102"/>
      <c r="I1385" s="102"/>
      <c r="J1385" s="102"/>
      <c r="K1385" s="102"/>
      <c r="L1385" s="102"/>
      <c r="M1385" s="102"/>
      <c r="N1385" s="102"/>
      <c r="O1385" s="102"/>
      <c r="P1385" s="102"/>
      <c r="Q1385" s="102"/>
      <c r="R1385" s="102"/>
      <c r="S1385" s="102"/>
      <c r="T1385" s="102"/>
      <c r="U1385" s="102"/>
      <c r="V1385" s="102"/>
      <c r="W1385" s="102"/>
      <c r="X1385" s="102"/>
      <c r="Y1385" s="102"/>
      <c r="Z1385" s="102"/>
      <c r="AA1385" s="102"/>
      <c r="AB1385" s="102"/>
      <c r="AC1385" s="102"/>
      <c r="AD1385" s="131"/>
      <c r="AE1385" s="131"/>
    </row>
    <row r="1386" customFormat="false" ht="19.35" hidden="false" customHeight="true" outlineLevel="0" collapsed="false">
      <c r="B1386" s="132"/>
      <c r="C1386" s="97"/>
      <c r="D1386" s="118"/>
      <c r="E1386" s="97"/>
      <c r="F1386" s="102"/>
      <c r="G1386" s="102"/>
      <c r="H1386" s="102"/>
      <c r="I1386" s="102"/>
      <c r="J1386" s="102"/>
      <c r="K1386" s="102"/>
      <c r="L1386" s="102"/>
      <c r="M1386" s="118"/>
      <c r="N1386" s="102"/>
      <c r="O1386" s="102"/>
      <c r="P1386" s="102"/>
      <c r="Q1386" s="102"/>
      <c r="R1386" s="102"/>
      <c r="S1386" s="102"/>
      <c r="T1386" s="102"/>
      <c r="U1386" s="102"/>
      <c r="V1386" s="102"/>
      <c r="W1386" s="102"/>
      <c r="X1386" s="102"/>
      <c r="Y1386" s="102"/>
      <c r="Z1386" s="102"/>
      <c r="AA1386" s="102"/>
      <c r="AB1386" s="102"/>
      <c r="AC1386" s="102"/>
      <c r="AD1386" s="131"/>
      <c r="AE1386" s="131"/>
    </row>
    <row r="1387" customFormat="false" ht="19.35" hidden="false" customHeight="true" outlineLevel="0" collapsed="false">
      <c r="B1387" s="132"/>
      <c r="C1387" s="97"/>
      <c r="D1387" s="117"/>
      <c r="E1387" s="97"/>
      <c r="F1387" s="102"/>
      <c r="G1387" s="102"/>
      <c r="H1387" s="102"/>
      <c r="I1387" s="102"/>
      <c r="J1387" s="102"/>
      <c r="K1387" s="102"/>
      <c r="L1387" s="102"/>
      <c r="M1387" s="102"/>
      <c r="N1387" s="102"/>
      <c r="O1387" s="102"/>
      <c r="P1387" s="102"/>
      <c r="Q1387" s="102"/>
      <c r="R1387" s="102"/>
      <c r="S1387" s="102"/>
      <c r="T1387" s="102"/>
      <c r="U1387" s="102"/>
      <c r="V1387" s="102"/>
      <c r="W1387" s="102"/>
      <c r="X1387" s="102"/>
      <c r="Y1387" s="102"/>
      <c r="Z1387" s="102"/>
      <c r="AA1387" s="102"/>
      <c r="AB1387" s="117"/>
      <c r="AC1387" s="117"/>
      <c r="AD1387" s="131"/>
      <c r="AE1387" s="131"/>
    </row>
    <row r="1388" customFormat="false" ht="19.35" hidden="false" customHeight="true" outlineLevel="0" collapsed="false">
      <c r="B1388" s="132"/>
      <c r="C1388" s="97"/>
      <c r="D1388" s="117"/>
      <c r="E1388" s="97"/>
      <c r="F1388" s="100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  <c r="AA1388" s="100"/>
      <c r="AB1388" s="100"/>
      <c r="AC1388" s="100"/>
      <c r="AD1388" s="131"/>
      <c r="AE1388" s="131"/>
    </row>
    <row r="1389" customFormat="false" ht="19.35" hidden="false" customHeight="true" outlineLevel="0" collapsed="false">
      <c r="B1389" s="132"/>
      <c r="C1389" s="97"/>
      <c r="D1389" s="100"/>
      <c r="E1389" s="97"/>
      <c r="F1389" s="102"/>
      <c r="G1389" s="102"/>
      <c r="H1389" s="102"/>
      <c r="I1389" s="102"/>
      <c r="J1389" s="102"/>
      <c r="K1389" s="102"/>
      <c r="L1389" s="102"/>
      <c r="M1389" s="102"/>
      <c r="N1389" s="100"/>
      <c r="O1389" s="102"/>
      <c r="P1389" s="102"/>
      <c r="Q1389" s="102"/>
      <c r="R1389" s="102"/>
      <c r="S1389" s="102"/>
      <c r="T1389" s="102"/>
      <c r="U1389" s="102"/>
      <c r="V1389" s="102"/>
      <c r="W1389" s="102"/>
      <c r="X1389" s="102"/>
      <c r="Y1389" s="102"/>
      <c r="Z1389" s="102"/>
      <c r="AA1389" s="102"/>
      <c r="AB1389" s="102"/>
      <c r="AC1389" s="102"/>
      <c r="AD1389" s="131"/>
      <c r="AE1389" s="131"/>
    </row>
    <row r="1390" customFormat="false" ht="19.35" hidden="false" customHeight="true" outlineLevel="0" collapsed="false">
      <c r="B1390" s="132"/>
      <c r="C1390" s="97"/>
      <c r="D1390" s="119"/>
      <c r="E1390" s="97"/>
      <c r="F1390" s="118"/>
      <c r="G1390" s="118"/>
      <c r="H1390" s="118"/>
      <c r="I1390" s="118"/>
      <c r="J1390" s="118"/>
      <c r="K1390" s="118"/>
      <c r="L1390" s="118"/>
      <c r="M1390" s="118"/>
      <c r="N1390" s="118"/>
      <c r="O1390" s="118"/>
      <c r="P1390" s="118"/>
      <c r="Q1390" s="118"/>
      <c r="R1390" s="118"/>
      <c r="S1390" s="118"/>
      <c r="T1390" s="118"/>
      <c r="U1390" s="118"/>
      <c r="V1390" s="118"/>
      <c r="W1390" s="118"/>
      <c r="X1390" s="118"/>
      <c r="Y1390" s="118"/>
      <c r="Z1390" s="118"/>
      <c r="AA1390" s="118"/>
      <c r="AB1390" s="118"/>
      <c r="AC1390" s="118"/>
      <c r="AD1390" s="131"/>
      <c r="AE1390" s="131"/>
    </row>
    <row r="1391" customFormat="false" ht="19.35" hidden="false" customHeight="true" outlineLevel="0" collapsed="false">
      <c r="B1391" s="132"/>
      <c r="C1391" s="97"/>
      <c r="D1391" s="118"/>
      <c r="E1391" s="97"/>
      <c r="F1391" s="117"/>
      <c r="G1391" s="117"/>
      <c r="H1391" s="117"/>
      <c r="I1391" s="117"/>
      <c r="J1391" s="117"/>
      <c r="K1391" s="117"/>
      <c r="L1391" s="117"/>
      <c r="M1391" s="117"/>
      <c r="N1391" s="117"/>
      <c r="O1391" s="117"/>
      <c r="P1391" s="117"/>
      <c r="Q1391" s="117"/>
      <c r="R1391" s="117"/>
      <c r="S1391" s="117"/>
      <c r="T1391" s="117"/>
      <c r="U1391" s="117"/>
      <c r="V1391" s="117"/>
      <c r="W1391" s="117"/>
      <c r="X1391" s="117"/>
      <c r="Y1391" s="117"/>
      <c r="Z1391" s="117"/>
      <c r="AA1391" s="117"/>
      <c r="AB1391" s="117"/>
      <c r="AC1391" s="117"/>
      <c r="AD1391" s="131"/>
      <c r="AE1391" s="131"/>
    </row>
    <row r="1392" customFormat="false" ht="19.35" hidden="false" customHeight="true" outlineLevel="0" collapsed="false">
      <c r="B1392" s="132"/>
      <c r="C1392" s="97"/>
      <c r="D1392" s="117"/>
      <c r="E1392" s="97"/>
      <c r="F1392" s="100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  <c r="AA1392" s="100"/>
      <c r="AB1392" s="100"/>
      <c r="AC1392" s="100"/>
      <c r="AD1392" s="131"/>
      <c r="AE1392" s="131"/>
    </row>
    <row r="1393" customFormat="false" ht="19.35" hidden="false" customHeight="true" outlineLevel="0" collapsed="false">
      <c r="B1393" s="132"/>
      <c r="C1393" s="97"/>
      <c r="D1393" s="100"/>
      <c r="E1393" s="97"/>
      <c r="F1393" s="100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  <c r="AA1393" s="100"/>
      <c r="AB1393" s="100"/>
      <c r="AC1393" s="100"/>
      <c r="AD1393" s="131"/>
      <c r="AE1393" s="131"/>
    </row>
    <row r="1394" customFormat="false" ht="19.35" hidden="false" customHeight="true" outlineLevel="0" collapsed="false">
      <c r="B1394" s="132"/>
      <c r="C1394" s="97"/>
      <c r="D1394" s="117"/>
      <c r="E1394" s="97"/>
      <c r="F1394" s="100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  <c r="AA1394" s="100"/>
      <c r="AB1394" s="100"/>
      <c r="AC1394" s="100"/>
      <c r="AD1394" s="131"/>
      <c r="AE1394" s="131"/>
    </row>
    <row r="1395" customFormat="false" ht="19.35" hidden="false" customHeight="true" outlineLevel="0" collapsed="false">
      <c r="B1395" s="132"/>
      <c r="C1395" s="97"/>
      <c r="D1395" s="100"/>
      <c r="E1395" s="97"/>
      <c r="F1395" s="100"/>
      <c r="G1395" s="100"/>
      <c r="H1395" s="100"/>
      <c r="I1395" s="100"/>
      <c r="J1395" s="102"/>
      <c r="K1395" s="102"/>
      <c r="L1395" s="102"/>
      <c r="M1395" s="102"/>
      <c r="N1395" s="102"/>
      <c r="O1395" s="102"/>
      <c r="P1395" s="102"/>
      <c r="Q1395" s="102"/>
      <c r="R1395" s="102"/>
      <c r="S1395" s="102"/>
      <c r="T1395" s="102"/>
      <c r="U1395" s="102"/>
      <c r="V1395" s="102"/>
      <c r="W1395" s="102"/>
      <c r="X1395" s="102"/>
      <c r="Y1395" s="102"/>
      <c r="Z1395" s="102"/>
      <c r="AA1395" s="102"/>
      <c r="AB1395" s="102"/>
      <c r="AC1395" s="102"/>
      <c r="AD1395" s="131"/>
      <c r="AE1395" s="131"/>
    </row>
    <row r="1396" customFormat="false" ht="19.35" hidden="false" customHeight="true" outlineLevel="0" collapsed="false">
      <c r="B1396" s="132"/>
      <c r="C1396" s="97"/>
      <c r="D1396" s="117"/>
      <c r="E1396" s="97"/>
      <c r="F1396" s="100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  <c r="AA1396" s="100"/>
      <c r="AB1396" s="100"/>
      <c r="AC1396" s="100"/>
      <c r="AD1396" s="131"/>
      <c r="AE1396" s="131"/>
    </row>
    <row r="1397" customFormat="false" ht="19.35" hidden="false" customHeight="true" outlineLevel="0" collapsed="false">
      <c r="B1397" s="132"/>
      <c r="C1397" s="97"/>
      <c r="D1397" s="100"/>
      <c r="E1397" s="97"/>
      <c r="F1397" s="102"/>
      <c r="G1397" s="102"/>
      <c r="H1397" s="102"/>
      <c r="I1397" s="102"/>
      <c r="J1397" s="102"/>
      <c r="K1397" s="102"/>
      <c r="L1397" s="102"/>
      <c r="M1397" s="102"/>
      <c r="N1397" s="102"/>
      <c r="O1397" s="102"/>
      <c r="P1397" s="102"/>
      <c r="Q1397" s="102"/>
      <c r="R1397" s="102"/>
      <c r="S1397" s="102"/>
      <c r="T1397" s="102"/>
      <c r="U1397" s="102"/>
      <c r="V1397" s="102"/>
      <c r="W1397" s="102"/>
      <c r="X1397" s="100"/>
      <c r="Y1397" s="100"/>
      <c r="Z1397" s="100"/>
      <c r="AA1397" s="100"/>
      <c r="AB1397" s="100"/>
      <c r="AC1397" s="100"/>
      <c r="AD1397" s="131"/>
      <c r="AE1397" s="131"/>
    </row>
    <row r="1398" customFormat="false" ht="19.35" hidden="false" customHeight="true" outlineLevel="0" collapsed="false">
      <c r="B1398" s="132"/>
      <c r="C1398" s="97"/>
      <c r="D1398" s="117"/>
      <c r="E1398" s="97"/>
      <c r="F1398" s="100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  <c r="AA1398" s="100"/>
      <c r="AB1398" s="100"/>
      <c r="AC1398" s="100"/>
      <c r="AD1398" s="131"/>
      <c r="AE1398" s="131"/>
    </row>
    <row r="1399" customFormat="false" ht="19.35" hidden="false" customHeight="true" outlineLevel="0" collapsed="false">
      <c r="B1399" s="132"/>
      <c r="C1399" s="97"/>
      <c r="D1399" s="100"/>
      <c r="E1399" s="97"/>
      <c r="F1399" s="100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  <c r="AA1399" s="100"/>
      <c r="AB1399" s="100"/>
      <c r="AC1399" s="100"/>
      <c r="AD1399" s="131"/>
      <c r="AE1399" s="131"/>
    </row>
    <row r="1400" customFormat="false" ht="19.35" hidden="false" customHeight="true" outlineLevel="0" collapsed="false">
      <c r="B1400" s="132"/>
      <c r="C1400" s="97"/>
      <c r="D1400" s="100"/>
      <c r="E1400" s="97"/>
      <c r="F1400" s="100"/>
      <c r="G1400" s="100"/>
      <c r="H1400" s="102"/>
      <c r="I1400" s="102"/>
      <c r="J1400" s="102"/>
      <c r="K1400" s="102"/>
      <c r="L1400" s="102"/>
      <c r="M1400" s="102"/>
      <c r="N1400" s="102"/>
      <c r="O1400" s="102"/>
      <c r="P1400" s="102"/>
      <c r="Q1400" s="102"/>
      <c r="R1400" s="102"/>
      <c r="S1400" s="102"/>
      <c r="T1400" s="102"/>
      <c r="U1400" s="102"/>
      <c r="V1400" s="102"/>
      <c r="W1400" s="102"/>
      <c r="X1400" s="102"/>
      <c r="Y1400" s="102"/>
      <c r="Z1400" s="102"/>
      <c r="AA1400" s="102"/>
      <c r="AB1400" s="102"/>
      <c r="AC1400" s="102"/>
      <c r="AD1400" s="131"/>
      <c r="AE1400" s="131"/>
    </row>
    <row r="1401" customFormat="false" ht="19.35" hidden="false" customHeight="true" outlineLevel="0" collapsed="false">
      <c r="B1401" s="132"/>
      <c r="C1401" s="97"/>
      <c r="D1401" s="119"/>
      <c r="E1401" s="97"/>
      <c r="F1401" s="102"/>
      <c r="G1401" s="102"/>
      <c r="H1401" s="102"/>
      <c r="I1401" s="102"/>
      <c r="J1401" s="102"/>
      <c r="K1401" s="102"/>
      <c r="L1401" s="102"/>
      <c r="M1401" s="102"/>
      <c r="N1401" s="102"/>
      <c r="O1401" s="118"/>
      <c r="P1401" s="118"/>
      <c r="Q1401" s="118"/>
      <c r="R1401" s="118"/>
      <c r="S1401" s="118"/>
      <c r="T1401" s="118"/>
      <c r="U1401" s="118"/>
      <c r="V1401" s="118"/>
      <c r="W1401" s="118"/>
      <c r="X1401" s="118"/>
      <c r="Y1401" s="118"/>
      <c r="Z1401" s="118"/>
      <c r="AA1401" s="118"/>
      <c r="AB1401" s="118"/>
      <c r="AC1401" s="102"/>
      <c r="AD1401" s="131"/>
      <c r="AE1401" s="131"/>
    </row>
    <row r="1402" customFormat="false" ht="19.35" hidden="false" customHeight="true" outlineLevel="0" collapsed="false">
      <c r="B1402" s="132"/>
      <c r="C1402" s="97"/>
      <c r="D1402" s="117"/>
      <c r="E1402" s="97"/>
      <c r="F1402" s="100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  <c r="AA1402" s="100"/>
      <c r="AB1402" s="100"/>
      <c r="AC1402" s="100"/>
      <c r="AD1402" s="131"/>
      <c r="AE1402" s="131"/>
    </row>
    <row r="1403" customFormat="false" ht="19.35" hidden="false" customHeight="true" outlineLevel="0" collapsed="false">
      <c r="B1403" s="132"/>
      <c r="C1403" s="97"/>
      <c r="D1403" s="117"/>
      <c r="E1403" s="97"/>
      <c r="F1403" s="100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  <c r="AA1403" s="100"/>
      <c r="AB1403" s="100"/>
      <c r="AC1403" s="100"/>
      <c r="AD1403" s="131"/>
      <c r="AE1403" s="131"/>
    </row>
    <row r="1404" customFormat="false" ht="19.35" hidden="false" customHeight="true" outlineLevel="0" collapsed="false">
      <c r="B1404" s="132"/>
      <c r="C1404" s="97"/>
      <c r="D1404" s="117"/>
      <c r="E1404" s="97"/>
      <c r="F1404" s="100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  <c r="AA1404" s="100"/>
      <c r="AB1404" s="100"/>
      <c r="AC1404" s="100"/>
      <c r="AD1404" s="131"/>
      <c r="AE1404" s="131"/>
    </row>
    <row r="1405" customFormat="false" ht="19.35" hidden="false" customHeight="true" outlineLevel="0" collapsed="false">
      <c r="B1405" s="132"/>
      <c r="C1405" s="97"/>
      <c r="D1405" s="100"/>
      <c r="E1405" s="97"/>
      <c r="F1405" s="100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  <c r="AA1405" s="100"/>
      <c r="AB1405" s="100"/>
      <c r="AC1405" s="100"/>
      <c r="AD1405" s="131"/>
      <c r="AE1405" s="131"/>
    </row>
    <row r="1406" customFormat="false" ht="19.35" hidden="false" customHeight="true" outlineLevel="0" collapsed="false">
      <c r="B1406" s="132"/>
      <c r="C1406" s="97"/>
      <c r="D1406" s="100"/>
      <c r="E1406" s="97"/>
      <c r="F1406" s="100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  <c r="AA1406" s="100"/>
      <c r="AB1406" s="100"/>
      <c r="AC1406" s="100"/>
      <c r="AD1406" s="131"/>
      <c r="AE1406" s="131"/>
    </row>
    <row r="1407" customFormat="false" ht="19.35" hidden="false" customHeight="true" outlineLevel="0" collapsed="false">
      <c r="B1407" s="132"/>
      <c r="C1407" s="97"/>
      <c r="D1407" s="100"/>
      <c r="E1407" s="97"/>
      <c r="F1407" s="100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  <c r="AA1407" s="100"/>
      <c r="AB1407" s="100"/>
      <c r="AC1407" s="100"/>
      <c r="AD1407" s="131"/>
      <c r="AE1407" s="131"/>
    </row>
    <row r="1408" customFormat="false" ht="19.35" hidden="false" customHeight="true" outlineLevel="0" collapsed="false">
      <c r="B1408" s="132"/>
      <c r="C1408" s="97"/>
      <c r="D1408" s="100"/>
      <c r="E1408" s="97"/>
      <c r="F1408" s="100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  <c r="AA1408" s="100"/>
      <c r="AB1408" s="100"/>
      <c r="AC1408" s="100"/>
      <c r="AD1408" s="131"/>
      <c r="AE1408" s="131"/>
    </row>
    <row r="1409" customFormat="false" ht="19.35" hidden="false" customHeight="true" outlineLevel="0" collapsed="false">
      <c r="B1409" s="132"/>
      <c r="C1409" s="97"/>
      <c r="D1409" s="100"/>
      <c r="E1409" s="97"/>
      <c r="F1409" s="100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  <c r="AA1409" s="100"/>
      <c r="AB1409" s="100"/>
      <c r="AC1409" s="100"/>
      <c r="AD1409" s="131"/>
      <c r="AE1409" s="131"/>
    </row>
    <row r="1410" customFormat="false" ht="19.35" hidden="false" customHeight="true" outlineLevel="0" collapsed="false">
      <c r="B1410" s="132"/>
      <c r="C1410" s="97"/>
      <c r="D1410" s="100"/>
      <c r="E1410" s="97"/>
      <c r="F1410" s="100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  <c r="AA1410" s="100"/>
      <c r="AB1410" s="100"/>
      <c r="AC1410" s="100"/>
      <c r="AD1410" s="131"/>
      <c r="AE1410" s="131"/>
    </row>
    <row r="1411" customFormat="false" ht="19.35" hidden="false" customHeight="true" outlineLevel="0" collapsed="false">
      <c r="B1411" s="132"/>
      <c r="C1411" s="97"/>
      <c r="D1411" s="100"/>
      <c r="E1411" s="97"/>
      <c r="F1411" s="100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  <c r="AA1411" s="100"/>
      <c r="AB1411" s="100"/>
      <c r="AC1411" s="100"/>
      <c r="AD1411" s="131"/>
      <c r="AE1411" s="131"/>
    </row>
    <row r="1412" customFormat="false" ht="19.35" hidden="false" customHeight="true" outlineLevel="0" collapsed="false">
      <c r="B1412" s="132"/>
      <c r="C1412" s="97"/>
      <c r="D1412" s="100"/>
      <c r="E1412" s="97"/>
      <c r="F1412" s="100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  <c r="AA1412" s="100"/>
      <c r="AB1412" s="100"/>
      <c r="AC1412" s="100"/>
      <c r="AD1412" s="131"/>
      <c r="AE1412" s="131"/>
    </row>
    <row r="1413" customFormat="false" ht="19.35" hidden="false" customHeight="true" outlineLevel="0" collapsed="false">
      <c r="B1413" s="132"/>
      <c r="C1413" s="97"/>
      <c r="D1413" s="100"/>
      <c r="E1413" s="97"/>
      <c r="F1413" s="100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  <c r="AA1413" s="100"/>
      <c r="AB1413" s="100"/>
      <c r="AC1413" s="100"/>
      <c r="AD1413" s="131"/>
      <c r="AE1413" s="131"/>
    </row>
    <row r="1414" customFormat="false" ht="19.35" hidden="false" customHeight="true" outlineLevel="0" collapsed="false">
      <c r="B1414" s="132"/>
      <c r="C1414" s="97"/>
      <c r="D1414" s="117"/>
      <c r="E1414" s="97"/>
      <c r="F1414" s="100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  <c r="AA1414" s="100"/>
      <c r="AB1414" s="100"/>
      <c r="AC1414" s="100"/>
      <c r="AD1414" s="131"/>
      <c r="AE1414" s="131"/>
    </row>
    <row r="1415" customFormat="false" ht="19.35" hidden="false" customHeight="true" outlineLevel="0" collapsed="false">
      <c r="B1415" s="132"/>
      <c r="C1415" s="97"/>
      <c r="D1415" s="117"/>
      <c r="E1415" s="97"/>
      <c r="F1415" s="100"/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  <c r="AA1415" s="100"/>
      <c r="AB1415" s="100"/>
      <c r="AC1415" s="100"/>
      <c r="AD1415" s="131"/>
      <c r="AE1415" s="131"/>
    </row>
    <row r="1416" customFormat="false" ht="19.35" hidden="false" customHeight="true" outlineLevel="0" collapsed="false">
      <c r="B1416" s="132"/>
      <c r="C1416" s="97"/>
      <c r="D1416" s="100"/>
      <c r="E1416" s="97"/>
      <c r="F1416" s="100"/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  <c r="AA1416" s="100"/>
      <c r="AB1416" s="100"/>
      <c r="AC1416" s="100"/>
      <c r="AD1416" s="131"/>
      <c r="AE1416" s="131"/>
    </row>
    <row r="1417" customFormat="false" ht="19.35" hidden="false" customHeight="true" outlineLevel="0" collapsed="false">
      <c r="B1417" s="132"/>
      <c r="C1417" s="97"/>
      <c r="D1417" s="100"/>
      <c r="E1417" s="97"/>
      <c r="F1417" s="100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  <c r="AA1417" s="100"/>
      <c r="AB1417" s="100"/>
      <c r="AC1417" s="100"/>
      <c r="AD1417" s="131"/>
      <c r="AE1417" s="131"/>
    </row>
    <row r="1418" customFormat="false" ht="19.35" hidden="false" customHeight="true" outlineLevel="0" collapsed="false">
      <c r="B1418" s="132"/>
      <c r="C1418" s="97"/>
      <c r="D1418" s="100"/>
      <c r="E1418" s="97"/>
      <c r="F1418" s="100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  <c r="AA1418" s="100"/>
      <c r="AB1418" s="100"/>
      <c r="AC1418" s="100"/>
      <c r="AD1418" s="131"/>
      <c r="AE1418" s="131"/>
    </row>
    <row r="1419" customFormat="false" ht="19.35" hidden="false" customHeight="true" outlineLevel="0" collapsed="false">
      <c r="B1419" s="132"/>
      <c r="C1419" s="97"/>
      <c r="D1419" s="117"/>
      <c r="E1419" s="97"/>
      <c r="F1419" s="100"/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  <c r="AA1419" s="100"/>
      <c r="AB1419" s="100"/>
      <c r="AC1419" s="100"/>
      <c r="AD1419" s="131"/>
      <c r="AE1419" s="131"/>
    </row>
    <row r="1420" customFormat="false" ht="19.35" hidden="false" customHeight="true" outlineLevel="0" collapsed="false">
      <c r="B1420" s="132"/>
      <c r="C1420" s="97"/>
      <c r="D1420" s="100"/>
      <c r="E1420" s="97"/>
      <c r="F1420" s="100"/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  <c r="AA1420" s="100"/>
      <c r="AB1420" s="100"/>
      <c r="AC1420" s="100"/>
      <c r="AD1420" s="131"/>
      <c r="AE1420" s="131"/>
    </row>
    <row r="1421" customFormat="false" ht="19.35" hidden="false" customHeight="true" outlineLevel="0" collapsed="false">
      <c r="B1421" s="132"/>
      <c r="C1421" s="97"/>
      <c r="D1421" s="100"/>
      <c r="E1421" s="97"/>
      <c r="F1421" s="100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  <c r="AA1421" s="100"/>
      <c r="AB1421" s="100"/>
      <c r="AC1421" s="100"/>
      <c r="AD1421" s="131"/>
      <c r="AE1421" s="131"/>
    </row>
    <row r="1422" customFormat="false" ht="19.35" hidden="false" customHeight="true" outlineLevel="0" collapsed="false">
      <c r="B1422" s="132"/>
      <c r="C1422" s="97"/>
      <c r="D1422" s="100"/>
      <c r="E1422" s="97"/>
      <c r="F1422" s="100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  <c r="AA1422" s="100"/>
      <c r="AB1422" s="100"/>
      <c r="AC1422" s="100"/>
      <c r="AD1422" s="131"/>
      <c r="AE1422" s="131"/>
    </row>
    <row r="1423" customFormat="false" ht="19.35" hidden="false" customHeight="true" outlineLevel="0" collapsed="false">
      <c r="B1423" s="132"/>
      <c r="C1423" s="97"/>
      <c r="D1423" s="100"/>
      <c r="E1423" s="97"/>
      <c r="F1423" s="100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  <c r="AA1423" s="100"/>
      <c r="AB1423" s="100"/>
      <c r="AC1423" s="100"/>
      <c r="AD1423" s="131"/>
      <c r="AE1423" s="131"/>
    </row>
    <row r="1424" customFormat="false" ht="19.35" hidden="false" customHeight="true" outlineLevel="0" collapsed="false">
      <c r="B1424" s="132"/>
      <c r="C1424" s="97"/>
      <c r="D1424" s="100"/>
      <c r="E1424" s="97"/>
      <c r="F1424" s="100"/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  <c r="AA1424" s="100"/>
      <c r="AB1424" s="100"/>
      <c r="AC1424" s="100"/>
      <c r="AD1424" s="131"/>
      <c r="AE1424" s="131"/>
    </row>
    <row r="1425" customFormat="false" ht="19.35" hidden="false" customHeight="true" outlineLevel="0" collapsed="false">
      <c r="B1425" s="132"/>
      <c r="C1425" s="97"/>
      <c r="D1425" s="100"/>
      <c r="E1425" s="97"/>
      <c r="F1425" s="100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  <c r="AA1425" s="100"/>
      <c r="AB1425" s="100"/>
      <c r="AC1425" s="100"/>
      <c r="AD1425" s="131"/>
      <c r="AE1425" s="131"/>
    </row>
    <row r="1426" customFormat="false" ht="19.35" hidden="false" customHeight="true" outlineLevel="0" collapsed="false">
      <c r="B1426" s="132"/>
      <c r="C1426" s="97"/>
      <c r="D1426" s="100"/>
      <c r="E1426" s="97"/>
      <c r="F1426" s="100"/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  <c r="AA1426" s="100"/>
      <c r="AB1426" s="100"/>
      <c r="AC1426" s="100"/>
      <c r="AD1426" s="131"/>
      <c r="AE1426" s="131"/>
    </row>
    <row r="1427" customFormat="false" ht="19.35" hidden="false" customHeight="true" outlineLevel="0" collapsed="false">
      <c r="B1427" s="132"/>
      <c r="C1427" s="97"/>
      <c r="D1427" s="100"/>
      <c r="E1427" s="97"/>
      <c r="F1427" s="100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  <c r="AA1427" s="100"/>
      <c r="AB1427" s="100"/>
      <c r="AC1427" s="100"/>
      <c r="AD1427" s="131"/>
      <c r="AE1427" s="131"/>
    </row>
    <row r="1428" customFormat="false" ht="19.35" hidden="false" customHeight="true" outlineLevel="0" collapsed="false">
      <c r="B1428" s="132"/>
      <c r="C1428" s="97"/>
      <c r="D1428" s="100"/>
      <c r="E1428" s="97"/>
      <c r="F1428" s="100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  <c r="AA1428" s="100"/>
      <c r="AB1428" s="100"/>
      <c r="AC1428" s="100"/>
      <c r="AD1428" s="131"/>
      <c r="AE1428" s="131"/>
    </row>
    <row r="1429" customFormat="false" ht="19.35" hidden="false" customHeight="true" outlineLevel="0" collapsed="false">
      <c r="B1429" s="132"/>
      <c r="C1429" s="97"/>
      <c r="D1429" s="100"/>
      <c r="E1429" s="97"/>
      <c r="F1429" s="100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  <c r="AA1429" s="100"/>
      <c r="AB1429" s="100"/>
      <c r="AC1429" s="100"/>
      <c r="AD1429" s="131"/>
      <c r="AE1429" s="131"/>
    </row>
    <row r="1430" customFormat="false" ht="19.35" hidden="false" customHeight="true" outlineLevel="0" collapsed="false">
      <c r="B1430" s="132"/>
      <c r="C1430" s="97"/>
      <c r="D1430" s="100"/>
      <c r="E1430" s="97"/>
      <c r="F1430" s="100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  <c r="AA1430" s="100"/>
      <c r="AB1430" s="100"/>
      <c r="AC1430" s="100"/>
      <c r="AD1430" s="131"/>
      <c r="AE1430" s="131"/>
    </row>
    <row r="1431" customFormat="false" ht="19.35" hidden="false" customHeight="true" outlineLevel="0" collapsed="false">
      <c r="B1431" s="132"/>
      <c r="C1431" s="97"/>
      <c r="D1431" s="100"/>
      <c r="E1431" s="97"/>
      <c r="F1431" s="100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  <c r="AA1431" s="100"/>
      <c r="AB1431" s="100"/>
      <c r="AC1431" s="100"/>
      <c r="AD1431" s="131"/>
      <c r="AE1431" s="131"/>
    </row>
    <row r="1432" customFormat="false" ht="19.35" hidden="false" customHeight="true" outlineLevel="0" collapsed="false">
      <c r="B1432" s="132"/>
      <c r="C1432" s="97"/>
      <c r="D1432" s="100"/>
      <c r="E1432" s="97"/>
      <c r="F1432" s="100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  <c r="AA1432" s="100"/>
      <c r="AB1432" s="100"/>
      <c r="AC1432" s="100"/>
      <c r="AD1432" s="131"/>
      <c r="AE1432" s="131"/>
    </row>
    <row r="1433" customFormat="false" ht="19.35" hidden="false" customHeight="true" outlineLevel="0" collapsed="false">
      <c r="B1433" s="132"/>
      <c r="C1433" s="97"/>
      <c r="D1433" s="100"/>
      <c r="E1433" s="97"/>
      <c r="F1433" s="100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  <c r="AA1433" s="100"/>
      <c r="AB1433" s="100"/>
      <c r="AC1433" s="100"/>
      <c r="AD1433" s="131"/>
      <c r="AE1433" s="131"/>
    </row>
    <row r="1434" customFormat="false" ht="19.35" hidden="false" customHeight="true" outlineLevel="0" collapsed="false">
      <c r="B1434" s="132"/>
      <c r="C1434" s="97"/>
      <c r="D1434" s="100"/>
      <c r="E1434" s="97"/>
      <c r="F1434" s="100"/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  <c r="AA1434" s="100"/>
      <c r="AB1434" s="100"/>
      <c r="AC1434" s="100"/>
      <c r="AD1434" s="131"/>
      <c r="AE1434" s="131"/>
    </row>
    <row r="1435" customFormat="false" ht="19.35" hidden="false" customHeight="true" outlineLevel="0" collapsed="false">
      <c r="B1435" s="132"/>
      <c r="C1435" s="97"/>
      <c r="D1435" s="117"/>
      <c r="E1435" s="97"/>
      <c r="F1435" s="100"/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  <c r="AA1435" s="100"/>
      <c r="AB1435" s="100"/>
      <c r="AC1435" s="100"/>
      <c r="AD1435" s="131"/>
      <c r="AE1435" s="131"/>
    </row>
    <row r="1436" customFormat="false" ht="9.75" hidden="false" customHeight="true" outlineLevel="0" collapsed="false">
      <c r="B1436" s="132"/>
      <c r="C1436" s="97"/>
      <c r="D1436" s="100"/>
      <c r="E1436" s="97"/>
      <c r="F1436" s="100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  <c r="AA1436" s="100"/>
      <c r="AB1436" s="100"/>
      <c r="AC1436" s="100"/>
      <c r="AD1436" s="131"/>
      <c r="AE1436" s="131"/>
    </row>
    <row r="1437" customFormat="false" ht="9.75" hidden="false" customHeight="true" outlineLevel="0" collapsed="false">
      <c r="B1437" s="132"/>
      <c r="C1437" s="97"/>
      <c r="D1437" s="100"/>
      <c r="E1437" s="97"/>
      <c r="F1437" s="100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  <c r="AA1437" s="100"/>
      <c r="AB1437" s="100"/>
      <c r="AC1437" s="100"/>
      <c r="AD1437" s="131"/>
      <c r="AE1437" s="131"/>
    </row>
    <row r="1438" customFormat="false" ht="19.35" hidden="false" customHeight="true" outlineLevel="0" collapsed="false">
      <c r="B1438" s="132"/>
      <c r="C1438" s="97"/>
      <c r="D1438" s="100"/>
      <c r="E1438" s="97"/>
      <c r="F1438" s="100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  <c r="AA1438" s="100"/>
      <c r="AB1438" s="100"/>
      <c r="AC1438" s="100"/>
      <c r="AD1438" s="131"/>
      <c r="AE1438" s="131"/>
    </row>
    <row r="1439" customFormat="false" ht="10.9" hidden="false" customHeight="true" outlineLevel="0" collapsed="false">
      <c r="B1439" s="132"/>
      <c r="C1439" s="97"/>
      <c r="D1439" s="100"/>
      <c r="E1439" s="97"/>
      <c r="F1439" s="100"/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  <c r="AA1439" s="100"/>
      <c r="AB1439" s="100"/>
      <c r="AC1439" s="100"/>
      <c r="AD1439" s="131"/>
      <c r="AE1439" s="131"/>
    </row>
    <row r="1440" customFormat="false" ht="9.75" hidden="false" customHeight="true" outlineLevel="0" collapsed="false">
      <c r="B1440" s="132"/>
      <c r="C1440" s="97"/>
      <c r="D1440" s="100"/>
      <c r="E1440" s="97"/>
      <c r="F1440" s="100"/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  <c r="AA1440" s="100"/>
      <c r="AB1440" s="100"/>
      <c r="AC1440" s="100"/>
      <c r="AD1440" s="131"/>
      <c r="AE1440" s="131"/>
    </row>
    <row r="1441" customFormat="false" ht="9.75" hidden="false" customHeight="true" outlineLevel="0" collapsed="false">
      <c r="B1441" s="132"/>
      <c r="C1441" s="97"/>
      <c r="D1441" s="100"/>
      <c r="E1441" s="97"/>
      <c r="F1441" s="10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  <c r="AA1441" s="100"/>
      <c r="AB1441" s="100"/>
      <c r="AC1441" s="100"/>
      <c r="AD1441" s="131"/>
      <c r="AE1441" s="131"/>
    </row>
    <row r="1442" customFormat="false" ht="9.75" hidden="false" customHeight="true" outlineLevel="0" collapsed="false">
      <c r="B1442" s="132"/>
      <c r="C1442" s="97"/>
      <c r="D1442" s="100"/>
      <c r="E1442" s="97"/>
      <c r="F1442" s="100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  <c r="AA1442" s="100"/>
      <c r="AB1442" s="100"/>
      <c r="AC1442" s="100"/>
      <c r="AD1442" s="131"/>
      <c r="AE1442" s="131"/>
    </row>
    <row r="1443" customFormat="false" ht="9.75" hidden="false" customHeight="true" outlineLevel="0" collapsed="false">
      <c r="B1443" s="132"/>
      <c r="C1443" s="97"/>
      <c r="D1443" s="100"/>
      <c r="E1443" s="97"/>
      <c r="F1443" s="100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  <c r="AA1443" s="100"/>
      <c r="AB1443" s="100"/>
      <c r="AC1443" s="100"/>
      <c r="AD1443" s="131"/>
      <c r="AE1443" s="131"/>
    </row>
    <row r="1444" customFormat="false" ht="9.75" hidden="false" customHeight="true" outlineLevel="0" collapsed="false">
      <c r="B1444" s="132"/>
      <c r="C1444" s="97"/>
      <c r="D1444" s="100"/>
      <c r="E1444" s="97"/>
      <c r="F1444" s="100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  <c r="AA1444" s="100"/>
      <c r="AB1444" s="100"/>
      <c r="AC1444" s="100"/>
      <c r="AD1444" s="131"/>
      <c r="AE1444" s="131"/>
    </row>
    <row r="1445" customFormat="false" ht="9.75" hidden="false" customHeight="true" outlineLevel="0" collapsed="false">
      <c r="B1445" s="132"/>
      <c r="C1445" s="97"/>
      <c r="D1445" s="117"/>
      <c r="E1445" s="97"/>
      <c r="F1445" s="100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  <c r="AA1445" s="100"/>
      <c r="AB1445" s="100"/>
      <c r="AC1445" s="100"/>
      <c r="AD1445" s="131"/>
      <c r="AE1445" s="131"/>
    </row>
    <row r="1446" customFormat="false" ht="9.75" hidden="false" customHeight="true" outlineLevel="0" collapsed="false">
      <c r="B1446" s="132"/>
      <c r="C1446" s="97"/>
      <c r="D1446" s="100"/>
      <c r="E1446" s="97"/>
      <c r="F1446" s="100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  <c r="AA1446" s="100"/>
      <c r="AB1446" s="100"/>
      <c r="AC1446" s="100"/>
      <c r="AD1446" s="131"/>
      <c r="AE1446" s="131"/>
    </row>
    <row r="1447" customFormat="false" ht="9.75" hidden="false" customHeight="true" outlineLevel="0" collapsed="false">
      <c r="B1447" s="132"/>
      <c r="C1447" s="97"/>
      <c r="D1447" s="100"/>
      <c r="E1447" s="97"/>
      <c r="F1447" s="100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  <c r="AA1447" s="100"/>
      <c r="AB1447" s="100"/>
      <c r="AC1447" s="100"/>
      <c r="AD1447" s="131"/>
      <c r="AE1447" s="131"/>
    </row>
    <row r="1448" customFormat="false" ht="9.75" hidden="false" customHeight="true" outlineLevel="0" collapsed="false">
      <c r="B1448" s="132"/>
      <c r="C1448" s="97"/>
      <c r="D1448" s="100"/>
      <c r="E1448" s="97"/>
      <c r="F1448" s="100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  <c r="AA1448" s="100"/>
      <c r="AB1448" s="100"/>
      <c r="AC1448" s="100"/>
      <c r="AD1448" s="131"/>
      <c r="AE1448" s="131"/>
    </row>
    <row r="1449" customFormat="false" ht="9.75" hidden="false" customHeight="true" outlineLevel="0" collapsed="false">
      <c r="B1449" s="132"/>
      <c r="C1449" s="97"/>
      <c r="D1449" s="100"/>
      <c r="E1449" s="97"/>
      <c r="F1449" s="100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  <c r="AA1449" s="100"/>
      <c r="AB1449" s="100"/>
      <c r="AC1449" s="100"/>
      <c r="AD1449" s="131"/>
      <c r="AE1449" s="131"/>
    </row>
    <row r="1450" customFormat="false" ht="9.75" hidden="false" customHeight="true" outlineLevel="0" collapsed="false">
      <c r="B1450" s="132"/>
      <c r="C1450" s="97"/>
      <c r="D1450" s="100"/>
      <c r="E1450" s="97"/>
      <c r="F1450" s="100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  <c r="AA1450" s="100"/>
      <c r="AB1450" s="100"/>
      <c r="AC1450" s="100"/>
      <c r="AD1450" s="131"/>
      <c r="AE1450" s="131"/>
    </row>
    <row r="1451" customFormat="false" ht="9.75" hidden="false" customHeight="true" outlineLevel="0" collapsed="false">
      <c r="B1451" s="132"/>
      <c r="C1451" s="97"/>
      <c r="D1451" s="100"/>
      <c r="E1451" s="97"/>
      <c r="F1451" s="100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  <c r="AA1451" s="100"/>
      <c r="AB1451" s="100"/>
      <c r="AC1451" s="100"/>
      <c r="AD1451" s="131"/>
      <c r="AE1451" s="131"/>
    </row>
    <row r="1452" customFormat="false" ht="9.75" hidden="false" customHeight="true" outlineLevel="0" collapsed="false">
      <c r="B1452" s="132"/>
      <c r="C1452" s="97"/>
      <c r="D1452" s="100"/>
      <c r="E1452" s="97"/>
      <c r="F1452" s="100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  <c r="AA1452" s="100"/>
      <c r="AB1452" s="100"/>
      <c r="AC1452" s="100"/>
      <c r="AD1452" s="131"/>
      <c r="AE1452" s="131"/>
    </row>
    <row r="1453" customFormat="false" ht="9.75" hidden="false" customHeight="true" outlineLevel="0" collapsed="false">
      <c r="B1453" s="132"/>
      <c r="C1453" s="97"/>
      <c r="D1453" s="100"/>
      <c r="E1453" s="97"/>
      <c r="F1453" s="100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  <c r="AA1453" s="100"/>
      <c r="AB1453" s="100"/>
      <c r="AC1453" s="100"/>
      <c r="AD1453" s="131"/>
      <c r="AE1453" s="131"/>
    </row>
    <row r="1454" customFormat="false" ht="9.75" hidden="false" customHeight="true" outlineLevel="0" collapsed="false">
      <c r="B1454" s="132"/>
      <c r="C1454" s="97"/>
      <c r="D1454" s="117"/>
      <c r="E1454" s="97"/>
      <c r="F1454" s="100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  <c r="AA1454" s="100"/>
      <c r="AB1454" s="100"/>
      <c r="AC1454" s="100"/>
      <c r="AD1454" s="131"/>
      <c r="AE1454" s="131"/>
    </row>
    <row r="1455" customFormat="false" ht="9.75" hidden="false" customHeight="true" outlineLevel="0" collapsed="false">
      <c r="B1455" s="132"/>
      <c r="C1455" s="97"/>
      <c r="D1455" s="100"/>
      <c r="E1455" s="97"/>
      <c r="F1455" s="100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  <c r="AA1455" s="100"/>
      <c r="AB1455" s="100"/>
      <c r="AC1455" s="100"/>
      <c r="AD1455" s="131"/>
      <c r="AE1455" s="131"/>
    </row>
    <row r="1456" customFormat="false" ht="9.75" hidden="false" customHeight="true" outlineLevel="0" collapsed="false">
      <c r="B1456" s="132"/>
      <c r="C1456" s="97"/>
      <c r="D1456" s="100"/>
      <c r="E1456" s="97"/>
      <c r="F1456" s="100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  <c r="AA1456" s="100"/>
      <c r="AB1456" s="100"/>
      <c r="AC1456" s="100"/>
      <c r="AD1456" s="131"/>
      <c r="AE1456" s="131"/>
    </row>
    <row r="1457" customFormat="false" ht="9.75" hidden="false" customHeight="true" outlineLevel="0" collapsed="false">
      <c r="B1457" s="132"/>
      <c r="C1457" s="97"/>
      <c r="D1457" s="100"/>
      <c r="E1457" s="97"/>
      <c r="F1457" s="100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  <c r="AA1457" s="100"/>
      <c r="AB1457" s="100"/>
      <c r="AC1457" s="100"/>
      <c r="AD1457" s="131"/>
      <c r="AE1457" s="131"/>
    </row>
    <row r="1458" customFormat="false" ht="9.75" hidden="false" customHeight="true" outlineLevel="0" collapsed="false">
      <c r="B1458" s="132"/>
      <c r="C1458" s="97"/>
      <c r="D1458" s="100"/>
      <c r="E1458" s="97"/>
      <c r="F1458" s="100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  <c r="AA1458" s="100"/>
      <c r="AB1458" s="100"/>
      <c r="AC1458" s="100"/>
      <c r="AD1458" s="131"/>
      <c r="AE1458" s="131"/>
    </row>
    <row r="1459" customFormat="false" ht="9.75" hidden="false" customHeight="true" outlineLevel="0" collapsed="false">
      <c r="B1459" s="132"/>
      <c r="C1459" s="97"/>
      <c r="D1459" s="100"/>
      <c r="E1459" s="97"/>
      <c r="F1459" s="100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  <c r="AA1459" s="100"/>
      <c r="AB1459" s="100"/>
      <c r="AC1459" s="100"/>
      <c r="AD1459" s="131"/>
      <c r="AE1459" s="131"/>
    </row>
    <row r="1460" customFormat="false" ht="9.75" hidden="false" customHeight="true" outlineLevel="0" collapsed="false">
      <c r="B1460" s="132"/>
      <c r="C1460" s="97"/>
      <c r="D1460" s="100"/>
      <c r="E1460" s="97"/>
      <c r="F1460" s="100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  <c r="AA1460" s="100"/>
      <c r="AB1460" s="100"/>
      <c r="AC1460" s="100"/>
      <c r="AD1460" s="131"/>
      <c r="AE1460" s="131"/>
    </row>
    <row r="1461" customFormat="false" ht="9.75" hidden="false" customHeight="true" outlineLevel="0" collapsed="false">
      <c r="B1461" s="132"/>
      <c r="C1461" s="97"/>
      <c r="D1461" s="100"/>
      <c r="E1461" s="97"/>
      <c r="F1461" s="100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  <c r="AA1461" s="100"/>
      <c r="AB1461" s="100"/>
      <c r="AC1461" s="100"/>
      <c r="AD1461" s="131"/>
      <c r="AE1461" s="131"/>
    </row>
    <row r="1462" customFormat="false" ht="9.75" hidden="false" customHeight="true" outlineLevel="0" collapsed="false">
      <c r="B1462" s="132"/>
      <c r="C1462" s="97"/>
      <c r="D1462" s="100"/>
      <c r="E1462" s="97"/>
      <c r="F1462" s="100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  <c r="AA1462" s="100"/>
      <c r="AB1462" s="100"/>
      <c r="AC1462" s="100"/>
      <c r="AD1462" s="131"/>
      <c r="AE1462" s="131"/>
    </row>
    <row r="1463" customFormat="false" ht="9.75" hidden="false" customHeight="true" outlineLevel="0" collapsed="false">
      <c r="B1463" s="132"/>
      <c r="C1463" s="97"/>
      <c r="D1463" s="100"/>
      <c r="E1463" s="97"/>
      <c r="F1463" s="100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  <c r="AA1463" s="100"/>
      <c r="AB1463" s="100"/>
      <c r="AC1463" s="100"/>
      <c r="AD1463" s="131"/>
      <c r="AE1463" s="131"/>
    </row>
    <row r="1464" customFormat="false" ht="9.75" hidden="false" customHeight="true" outlineLevel="0" collapsed="false">
      <c r="B1464" s="132"/>
      <c r="C1464" s="97"/>
      <c r="D1464" s="100"/>
      <c r="E1464" s="97"/>
      <c r="F1464" s="100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  <c r="AA1464" s="100"/>
      <c r="AB1464" s="100"/>
      <c r="AC1464" s="100"/>
      <c r="AD1464" s="131"/>
      <c r="AE1464" s="131"/>
    </row>
    <row r="1465" customFormat="false" ht="9.75" hidden="false" customHeight="true" outlineLevel="0" collapsed="false">
      <c r="B1465" s="132"/>
      <c r="C1465" s="97"/>
      <c r="D1465" s="117"/>
      <c r="E1465" s="97"/>
      <c r="F1465" s="100"/>
      <c r="G1465" s="100"/>
      <c r="H1465" s="100"/>
      <c r="I1465" s="100"/>
      <c r="J1465" s="102"/>
      <c r="K1465" s="102"/>
      <c r="L1465" s="102"/>
      <c r="M1465" s="102"/>
      <c r="N1465" s="102"/>
      <c r="O1465" s="102"/>
      <c r="P1465" s="102"/>
      <c r="Q1465" s="102"/>
      <c r="R1465" s="102"/>
      <c r="S1465" s="102"/>
      <c r="T1465" s="102"/>
      <c r="U1465" s="102"/>
      <c r="V1465" s="102"/>
      <c r="W1465" s="102"/>
      <c r="X1465" s="102"/>
      <c r="Y1465" s="102"/>
      <c r="Z1465" s="102"/>
      <c r="AA1465" s="102"/>
      <c r="AB1465" s="102"/>
      <c r="AC1465" s="102"/>
      <c r="AD1465" s="131"/>
      <c r="AE1465" s="131"/>
    </row>
    <row r="1466" customFormat="false" ht="9.75" hidden="false" customHeight="true" outlineLevel="0" collapsed="false">
      <c r="B1466" s="132"/>
      <c r="C1466" s="97"/>
      <c r="D1466" s="100"/>
      <c r="E1466" s="97"/>
      <c r="F1466" s="100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  <c r="AA1466" s="100"/>
      <c r="AB1466" s="100"/>
      <c r="AC1466" s="100"/>
      <c r="AD1466" s="131"/>
      <c r="AE1466" s="131"/>
    </row>
    <row r="1467" customFormat="false" ht="9.75" hidden="false" customHeight="true" outlineLevel="0" collapsed="false">
      <c r="B1467" s="132"/>
      <c r="C1467" s="97"/>
      <c r="D1467" s="119"/>
      <c r="E1467" s="97"/>
      <c r="F1467" s="118"/>
      <c r="G1467" s="118"/>
      <c r="H1467" s="118"/>
      <c r="I1467" s="118"/>
      <c r="J1467" s="118"/>
      <c r="K1467" s="118"/>
      <c r="L1467" s="118"/>
      <c r="M1467" s="118"/>
      <c r="N1467" s="118"/>
      <c r="O1467" s="118"/>
      <c r="P1467" s="118"/>
      <c r="Q1467" s="118"/>
      <c r="R1467" s="118"/>
      <c r="S1467" s="118"/>
      <c r="T1467" s="118"/>
      <c r="U1467" s="118"/>
      <c r="V1467" s="118"/>
      <c r="W1467" s="118"/>
      <c r="X1467" s="118"/>
      <c r="Y1467" s="118"/>
      <c r="Z1467" s="118"/>
      <c r="AA1467" s="118"/>
      <c r="AB1467" s="118"/>
      <c r="AC1467" s="118"/>
      <c r="AD1467" s="131"/>
      <c r="AE1467" s="131"/>
    </row>
    <row r="1468" customFormat="false" ht="9.75" hidden="false" customHeight="true" outlineLevel="0" collapsed="false">
      <c r="B1468" s="132"/>
      <c r="C1468" s="97"/>
      <c r="D1468" s="100"/>
      <c r="E1468" s="97"/>
      <c r="F1468" s="100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  <c r="AA1468" s="100"/>
      <c r="AB1468" s="100"/>
      <c r="AC1468" s="100"/>
      <c r="AD1468" s="131"/>
      <c r="AE1468" s="131"/>
    </row>
    <row r="1469" customFormat="false" ht="9.75" hidden="false" customHeight="true" outlineLevel="0" collapsed="false">
      <c r="B1469" s="132"/>
      <c r="C1469" s="97"/>
      <c r="D1469" s="100"/>
      <c r="E1469" s="97"/>
      <c r="F1469" s="100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  <c r="AA1469" s="100"/>
      <c r="AB1469" s="100"/>
      <c r="AC1469" s="100"/>
      <c r="AD1469" s="131"/>
      <c r="AE1469" s="131"/>
    </row>
    <row r="1470" customFormat="false" ht="9.75" hidden="false" customHeight="true" outlineLevel="0" collapsed="false">
      <c r="B1470" s="132"/>
      <c r="C1470" s="97"/>
      <c r="D1470" s="119"/>
      <c r="E1470" s="97"/>
      <c r="F1470" s="118"/>
      <c r="G1470" s="118"/>
      <c r="H1470" s="118"/>
      <c r="I1470" s="118"/>
      <c r="J1470" s="118"/>
      <c r="K1470" s="118"/>
      <c r="L1470" s="118"/>
      <c r="M1470" s="118"/>
      <c r="N1470" s="118"/>
      <c r="O1470" s="118"/>
      <c r="P1470" s="118"/>
      <c r="Q1470" s="118"/>
      <c r="R1470" s="118"/>
      <c r="S1470" s="118"/>
      <c r="T1470" s="118"/>
      <c r="U1470" s="118"/>
      <c r="V1470" s="118"/>
      <c r="W1470" s="118"/>
      <c r="X1470" s="118"/>
      <c r="Y1470" s="118"/>
      <c r="Z1470" s="118"/>
      <c r="AA1470" s="118"/>
      <c r="AB1470" s="118"/>
      <c r="AC1470" s="118"/>
      <c r="AD1470" s="131"/>
      <c r="AE1470" s="131"/>
    </row>
    <row r="1471" customFormat="false" ht="9.75" hidden="false" customHeight="true" outlineLevel="0" collapsed="false">
      <c r="B1471" s="132"/>
      <c r="C1471" s="97"/>
      <c r="D1471" s="100"/>
      <c r="E1471" s="97"/>
      <c r="F1471" s="100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  <c r="AA1471" s="100"/>
      <c r="AB1471" s="100"/>
      <c r="AC1471" s="100"/>
      <c r="AD1471" s="131"/>
      <c r="AE1471" s="131"/>
    </row>
    <row r="1472" customFormat="false" ht="9.75" hidden="false" customHeight="true" outlineLevel="0" collapsed="false">
      <c r="B1472" s="132"/>
      <c r="C1472" s="97"/>
      <c r="D1472" s="119"/>
      <c r="E1472" s="97"/>
      <c r="F1472" s="102"/>
      <c r="G1472" s="102"/>
      <c r="H1472" s="102"/>
      <c r="I1472" s="102"/>
      <c r="J1472" s="102"/>
      <c r="K1472" s="102"/>
      <c r="L1472" s="102"/>
      <c r="M1472" s="102"/>
      <c r="N1472" s="102"/>
      <c r="O1472" s="102"/>
      <c r="P1472" s="102"/>
      <c r="Q1472" s="102"/>
      <c r="R1472" s="102"/>
      <c r="S1472" s="118"/>
      <c r="T1472" s="118"/>
      <c r="U1472" s="118"/>
      <c r="V1472" s="118"/>
      <c r="W1472" s="118"/>
      <c r="X1472" s="118"/>
      <c r="Y1472" s="118"/>
      <c r="Z1472" s="102"/>
      <c r="AA1472" s="102"/>
      <c r="AB1472" s="102"/>
      <c r="AC1472" s="102"/>
      <c r="AD1472" s="131"/>
      <c r="AE1472" s="131"/>
    </row>
    <row r="1473" customFormat="false" ht="9.75" hidden="false" customHeight="true" outlineLevel="0" collapsed="false">
      <c r="B1473" s="132"/>
      <c r="C1473" s="97"/>
      <c r="D1473" s="117"/>
      <c r="E1473" s="97"/>
      <c r="F1473" s="100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  <c r="AA1473" s="100"/>
      <c r="AB1473" s="100"/>
      <c r="AC1473" s="100"/>
      <c r="AD1473" s="131"/>
      <c r="AE1473" s="131"/>
    </row>
    <row r="1474" customFormat="false" ht="9.75" hidden="false" customHeight="true" outlineLevel="0" collapsed="false">
      <c r="B1474" s="132"/>
      <c r="C1474" s="97"/>
      <c r="D1474" s="100"/>
      <c r="E1474" s="97"/>
      <c r="F1474" s="100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  <c r="AA1474" s="100"/>
      <c r="AB1474" s="100"/>
      <c r="AC1474" s="100"/>
      <c r="AD1474" s="131"/>
      <c r="AE1474" s="131"/>
    </row>
    <row r="1475" customFormat="false" ht="9.75" hidden="false" customHeight="true" outlineLevel="0" collapsed="false">
      <c r="B1475" s="132"/>
      <c r="C1475" s="97"/>
      <c r="D1475" s="118"/>
      <c r="E1475" s="97"/>
      <c r="F1475" s="100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  <c r="AA1475" s="100"/>
      <c r="AB1475" s="100"/>
      <c r="AC1475" s="100"/>
      <c r="AD1475" s="131"/>
      <c r="AE1475" s="131"/>
    </row>
    <row r="1476" customFormat="false" ht="9.75" hidden="false" customHeight="true" outlineLevel="0" collapsed="false">
      <c r="B1476" s="132"/>
      <c r="C1476" s="97"/>
      <c r="D1476" s="117"/>
      <c r="E1476" s="97"/>
      <c r="F1476" s="100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  <c r="AA1476" s="100"/>
      <c r="AB1476" s="100"/>
      <c r="AC1476" s="100"/>
      <c r="AD1476" s="131"/>
      <c r="AE1476" s="131"/>
    </row>
    <row r="1477" customFormat="false" ht="9.75" hidden="false" customHeight="true" outlineLevel="0" collapsed="false">
      <c r="B1477" s="132"/>
      <c r="C1477" s="97"/>
      <c r="D1477" s="118"/>
      <c r="E1477" s="97"/>
      <c r="F1477" s="100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  <c r="AA1477" s="100"/>
      <c r="AB1477" s="100"/>
      <c r="AC1477" s="100"/>
      <c r="AD1477" s="131"/>
      <c r="AE1477" s="131"/>
    </row>
    <row r="1478" customFormat="false" ht="9.75" hidden="false" customHeight="true" outlineLevel="0" collapsed="false">
      <c r="B1478" s="132"/>
      <c r="C1478" s="97"/>
      <c r="D1478" s="118"/>
      <c r="E1478" s="97"/>
      <c r="F1478" s="100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  <c r="AA1478" s="100"/>
      <c r="AB1478" s="100"/>
      <c r="AC1478" s="100"/>
      <c r="AD1478" s="131"/>
      <c r="AE1478" s="131"/>
    </row>
    <row r="1479" customFormat="false" ht="9.75" hidden="false" customHeight="true" outlineLevel="0" collapsed="false">
      <c r="B1479" s="132"/>
      <c r="C1479" s="97"/>
      <c r="D1479" s="117"/>
      <c r="E1479" s="97"/>
      <c r="F1479" s="100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  <c r="AA1479" s="100"/>
      <c r="AB1479" s="100"/>
      <c r="AC1479" s="100"/>
      <c r="AD1479" s="131"/>
      <c r="AE1479" s="131"/>
    </row>
    <row r="1480" customFormat="false" ht="9.75" hidden="false" customHeight="true" outlineLevel="0" collapsed="false">
      <c r="B1480" s="132"/>
      <c r="C1480" s="97"/>
      <c r="D1480" s="117"/>
      <c r="E1480" s="97"/>
      <c r="F1480" s="100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  <c r="AA1480" s="100"/>
      <c r="AB1480" s="100"/>
      <c r="AC1480" s="100"/>
      <c r="AD1480" s="131"/>
      <c r="AE1480" s="131"/>
    </row>
    <row r="1481" customFormat="false" ht="9.75" hidden="false" customHeight="true" outlineLevel="0" collapsed="false">
      <c r="B1481" s="132"/>
      <c r="C1481" s="97"/>
      <c r="D1481" s="117"/>
      <c r="E1481" s="97"/>
      <c r="F1481" s="100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  <c r="AA1481" s="100"/>
      <c r="AB1481" s="100"/>
      <c r="AC1481" s="100"/>
      <c r="AD1481" s="131"/>
      <c r="AE1481" s="131"/>
    </row>
    <row r="1482" customFormat="false" ht="9.75" hidden="false" customHeight="true" outlineLevel="0" collapsed="false">
      <c r="B1482" s="132"/>
      <c r="C1482" s="97"/>
      <c r="D1482" s="118"/>
      <c r="E1482" s="97"/>
      <c r="F1482" s="100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  <c r="AA1482" s="100"/>
      <c r="AB1482" s="100"/>
      <c r="AC1482" s="100"/>
      <c r="AD1482" s="131"/>
      <c r="AE1482" s="131"/>
    </row>
    <row r="1483" customFormat="false" ht="9.75" hidden="false" customHeight="true" outlineLevel="0" collapsed="false">
      <c r="B1483" s="132"/>
      <c r="C1483" s="97"/>
      <c r="D1483" s="117"/>
      <c r="E1483" s="97"/>
      <c r="F1483" s="100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  <c r="AA1483" s="100"/>
      <c r="AB1483" s="100"/>
      <c r="AC1483" s="100"/>
      <c r="AD1483" s="131"/>
      <c r="AE1483" s="131"/>
    </row>
    <row r="1484" customFormat="false" ht="9.75" hidden="false" customHeight="true" outlineLevel="0" collapsed="false">
      <c r="B1484" s="132"/>
      <c r="C1484" s="97"/>
      <c r="D1484" s="117"/>
      <c r="E1484" s="97"/>
      <c r="F1484" s="100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  <c r="AA1484" s="100"/>
      <c r="AB1484" s="100"/>
      <c r="AC1484" s="100"/>
      <c r="AD1484" s="131"/>
      <c r="AE1484" s="131"/>
    </row>
    <row r="1485" customFormat="false" ht="9.75" hidden="false" customHeight="true" outlineLevel="0" collapsed="false">
      <c r="B1485" s="132"/>
      <c r="C1485" s="97"/>
      <c r="D1485" s="117"/>
      <c r="E1485" s="97"/>
      <c r="F1485" s="100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  <c r="AA1485" s="100"/>
      <c r="AB1485" s="100"/>
      <c r="AC1485" s="100"/>
      <c r="AD1485" s="131"/>
      <c r="AE1485" s="131"/>
    </row>
    <row r="1486" customFormat="false" ht="9.75" hidden="false" customHeight="true" outlineLevel="0" collapsed="false">
      <c r="B1486" s="132"/>
      <c r="C1486" s="97"/>
      <c r="D1486" s="118"/>
      <c r="E1486" s="97"/>
      <c r="F1486" s="100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  <c r="AA1486" s="100"/>
      <c r="AB1486" s="100"/>
      <c r="AC1486" s="100"/>
      <c r="AD1486" s="131"/>
      <c r="AE1486" s="131"/>
    </row>
    <row r="1487" customFormat="false" ht="9.75" hidden="false" customHeight="true" outlineLevel="0" collapsed="false">
      <c r="B1487" s="132"/>
      <c r="C1487" s="97"/>
      <c r="D1487" s="117"/>
      <c r="E1487" s="97"/>
      <c r="F1487" s="100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  <c r="AA1487" s="100"/>
      <c r="AB1487" s="100"/>
      <c r="AC1487" s="100"/>
      <c r="AD1487" s="131"/>
      <c r="AE1487" s="131"/>
    </row>
    <row r="1488" customFormat="false" ht="9.75" hidden="false" customHeight="true" outlineLevel="0" collapsed="false">
      <c r="B1488" s="132"/>
      <c r="C1488" s="97"/>
      <c r="D1488" s="117"/>
      <c r="E1488" s="97"/>
      <c r="F1488" s="100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  <c r="AA1488" s="100"/>
      <c r="AB1488" s="100"/>
      <c r="AC1488" s="100"/>
      <c r="AD1488" s="131"/>
      <c r="AE1488" s="131"/>
    </row>
    <row r="1489" customFormat="false" ht="9.75" hidden="false" customHeight="true" outlineLevel="0" collapsed="false">
      <c r="B1489" s="132"/>
      <c r="C1489" s="97"/>
      <c r="D1489" s="100"/>
      <c r="E1489" s="97"/>
      <c r="F1489" s="100"/>
      <c r="G1489" s="100"/>
      <c r="H1489" s="102"/>
      <c r="I1489" s="102"/>
      <c r="J1489" s="102"/>
      <c r="K1489" s="102"/>
      <c r="L1489" s="102"/>
      <c r="M1489" s="102"/>
      <c r="N1489" s="102"/>
      <c r="O1489" s="102"/>
      <c r="P1489" s="102"/>
      <c r="Q1489" s="102"/>
      <c r="R1489" s="102"/>
      <c r="S1489" s="102"/>
      <c r="T1489" s="102"/>
      <c r="U1489" s="102"/>
      <c r="V1489" s="102"/>
      <c r="W1489" s="102"/>
      <c r="X1489" s="102"/>
      <c r="Y1489" s="102"/>
      <c r="Z1489" s="102"/>
      <c r="AA1489" s="102"/>
      <c r="AB1489" s="102"/>
      <c r="AC1489" s="102"/>
      <c r="AD1489" s="131"/>
      <c r="AE1489" s="131"/>
    </row>
    <row r="1490" customFormat="false" ht="9.75" hidden="false" customHeight="true" outlineLevel="0" collapsed="false">
      <c r="B1490" s="132"/>
      <c r="C1490" s="97"/>
      <c r="D1490" s="117"/>
      <c r="E1490" s="97"/>
      <c r="F1490" s="100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  <c r="AA1490" s="100"/>
      <c r="AB1490" s="100"/>
      <c r="AC1490" s="100"/>
      <c r="AD1490" s="131"/>
      <c r="AE1490" s="131"/>
    </row>
    <row r="1491" customFormat="false" ht="9.75" hidden="false" customHeight="true" outlineLevel="0" collapsed="false">
      <c r="B1491" s="132"/>
      <c r="C1491" s="97"/>
      <c r="D1491" s="117"/>
      <c r="E1491" s="97"/>
      <c r="F1491" s="100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  <c r="AA1491" s="100"/>
      <c r="AB1491" s="100"/>
      <c r="AC1491" s="100"/>
      <c r="AD1491" s="131"/>
      <c r="AE1491" s="131"/>
    </row>
    <row r="1492" customFormat="false" ht="9.75" hidden="false" customHeight="true" outlineLevel="0" collapsed="false">
      <c r="B1492" s="132"/>
      <c r="C1492" s="97"/>
      <c r="D1492" s="100"/>
      <c r="E1492" s="97"/>
      <c r="F1492" s="100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  <c r="AA1492" s="100"/>
      <c r="AB1492" s="100"/>
      <c r="AC1492" s="100"/>
      <c r="AD1492" s="131"/>
      <c r="AE1492" s="131"/>
    </row>
    <row r="1493" customFormat="false" ht="9.75" hidden="false" customHeight="true" outlineLevel="0" collapsed="false">
      <c r="B1493" s="132"/>
      <c r="C1493" s="97"/>
      <c r="D1493" s="117"/>
      <c r="E1493" s="97"/>
      <c r="F1493" s="100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  <c r="AA1493" s="100"/>
      <c r="AB1493" s="100"/>
      <c r="AC1493" s="100"/>
      <c r="AD1493" s="131"/>
      <c r="AE1493" s="131"/>
    </row>
    <row r="1494" customFormat="false" ht="9.75" hidden="false" customHeight="true" outlineLevel="0" collapsed="false">
      <c r="B1494" s="132"/>
      <c r="C1494" s="97"/>
      <c r="D1494" s="117"/>
      <c r="E1494" s="97"/>
      <c r="F1494" s="100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  <c r="AA1494" s="100"/>
      <c r="AB1494" s="100"/>
      <c r="AC1494" s="100"/>
      <c r="AD1494" s="131"/>
      <c r="AE1494" s="131"/>
    </row>
    <row r="1495" customFormat="false" ht="9.75" hidden="false" customHeight="true" outlineLevel="0" collapsed="false">
      <c r="B1495" s="132"/>
      <c r="C1495" s="97"/>
      <c r="D1495" s="119"/>
      <c r="E1495" s="97"/>
      <c r="F1495" s="117"/>
      <c r="G1495" s="117"/>
      <c r="H1495" s="117"/>
      <c r="I1495" s="117"/>
      <c r="J1495" s="117"/>
      <c r="K1495" s="117"/>
      <c r="L1495" s="117"/>
      <c r="M1495" s="117"/>
      <c r="N1495" s="117"/>
      <c r="O1495" s="117"/>
      <c r="P1495" s="117"/>
      <c r="Q1495" s="117"/>
      <c r="R1495" s="117"/>
      <c r="S1495" s="117"/>
      <c r="T1495" s="117"/>
      <c r="U1495" s="117"/>
      <c r="V1495" s="117"/>
      <c r="W1495" s="117"/>
      <c r="X1495" s="117"/>
      <c r="Y1495" s="117"/>
      <c r="Z1495" s="117"/>
      <c r="AA1495" s="117"/>
      <c r="AB1495" s="117"/>
      <c r="AC1495" s="117"/>
      <c r="AD1495" s="131"/>
      <c r="AE1495" s="131"/>
    </row>
    <row r="1496" customFormat="false" ht="9.75" hidden="false" customHeight="true" outlineLevel="0" collapsed="false">
      <c r="B1496" s="132"/>
      <c r="C1496" s="97"/>
      <c r="D1496" s="118"/>
      <c r="E1496" s="97"/>
      <c r="F1496" s="100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  <c r="AA1496" s="100"/>
      <c r="AB1496" s="100"/>
      <c r="AC1496" s="100"/>
      <c r="AD1496" s="131"/>
      <c r="AE1496" s="131"/>
    </row>
    <row r="1497" customFormat="false" ht="9.75" hidden="false" customHeight="true" outlineLevel="0" collapsed="false">
      <c r="B1497" s="132"/>
      <c r="C1497" s="97"/>
      <c r="D1497" s="100"/>
      <c r="E1497" s="97"/>
      <c r="F1497" s="102"/>
      <c r="G1497" s="102"/>
      <c r="H1497" s="102"/>
      <c r="I1497" s="102"/>
      <c r="J1497" s="102"/>
      <c r="K1497" s="102"/>
      <c r="L1497" s="102"/>
      <c r="M1497" s="102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  <c r="AA1497" s="100"/>
      <c r="AB1497" s="100"/>
      <c r="AC1497" s="102"/>
      <c r="AD1497" s="131"/>
      <c r="AE1497" s="131"/>
    </row>
    <row r="1498" customFormat="false" ht="9.75" hidden="false" customHeight="true" outlineLevel="0" collapsed="false">
      <c r="B1498" s="132"/>
      <c r="C1498" s="97"/>
      <c r="D1498" s="100"/>
      <c r="E1498" s="97"/>
      <c r="F1498" s="102"/>
      <c r="G1498" s="102"/>
      <c r="H1498" s="102"/>
      <c r="I1498" s="102"/>
      <c r="J1498" s="102"/>
      <c r="K1498" s="102"/>
      <c r="L1498" s="102"/>
      <c r="M1498" s="102"/>
      <c r="N1498" s="100"/>
      <c r="O1498" s="102"/>
      <c r="P1498" s="102"/>
      <c r="Q1498" s="102"/>
      <c r="R1498" s="102"/>
      <c r="S1498" s="102"/>
      <c r="T1498" s="102"/>
      <c r="U1498" s="102"/>
      <c r="V1498" s="102"/>
      <c r="W1498" s="102"/>
      <c r="X1498" s="102"/>
      <c r="Y1498" s="102"/>
      <c r="Z1498" s="102"/>
      <c r="AA1498" s="102"/>
      <c r="AB1498" s="102"/>
      <c r="AC1498" s="102"/>
      <c r="AD1498" s="131"/>
      <c r="AE1498" s="131"/>
    </row>
    <row r="1499" customFormat="false" ht="9.75" hidden="false" customHeight="true" outlineLevel="0" collapsed="false">
      <c r="B1499" s="132"/>
      <c r="C1499" s="97"/>
      <c r="D1499" s="117"/>
      <c r="E1499" s="97"/>
      <c r="F1499" s="102"/>
      <c r="G1499" s="102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  <c r="AA1499" s="100"/>
      <c r="AB1499" s="100"/>
      <c r="AC1499" s="102"/>
      <c r="AD1499" s="131"/>
      <c r="AE1499" s="131"/>
    </row>
    <row r="1500" customFormat="false" ht="9.75" hidden="false" customHeight="true" outlineLevel="0" collapsed="false">
      <c r="B1500" s="132"/>
      <c r="C1500" s="97"/>
      <c r="D1500" s="117"/>
      <c r="E1500" s="97"/>
      <c r="F1500" s="100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  <c r="AA1500" s="100"/>
      <c r="AB1500" s="100"/>
      <c r="AC1500" s="100"/>
      <c r="AD1500" s="131"/>
      <c r="AE1500" s="131"/>
    </row>
    <row r="1501" customFormat="false" ht="9.75" hidden="false" customHeight="true" outlineLevel="0" collapsed="false">
      <c r="B1501" s="132"/>
      <c r="C1501" s="97"/>
      <c r="D1501" s="100"/>
      <c r="E1501" s="97"/>
      <c r="F1501" s="100"/>
      <c r="G1501" s="100"/>
      <c r="H1501" s="102"/>
      <c r="I1501" s="102"/>
      <c r="J1501" s="102"/>
      <c r="K1501" s="102"/>
      <c r="L1501" s="102"/>
      <c r="M1501" s="102"/>
      <c r="N1501" s="102"/>
      <c r="O1501" s="102"/>
      <c r="P1501" s="102"/>
      <c r="Q1501" s="102"/>
      <c r="R1501" s="102"/>
      <c r="S1501" s="102"/>
      <c r="T1501" s="102"/>
      <c r="U1501" s="102"/>
      <c r="V1501" s="102"/>
      <c r="W1501" s="102"/>
      <c r="X1501" s="102"/>
      <c r="Y1501" s="102"/>
      <c r="Z1501" s="102"/>
      <c r="AA1501" s="102"/>
      <c r="AB1501" s="102"/>
      <c r="AC1501" s="102"/>
      <c r="AD1501" s="131"/>
      <c r="AE1501" s="131"/>
    </row>
    <row r="1502" customFormat="false" ht="9.75" hidden="false" customHeight="true" outlineLevel="0" collapsed="false">
      <c r="B1502" s="132"/>
      <c r="C1502" s="97"/>
      <c r="D1502" s="117"/>
      <c r="E1502" s="97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  <c r="AA1502" s="100"/>
      <c r="AB1502" s="100"/>
      <c r="AC1502" s="100"/>
      <c r="AD1502" s="131"/>
      <c r="AE1502" s="131"/>
    </row>
    <row r="1503" customFormat="false" ht="9.75" hidden="false" customHeight="true" outlineLevel="0" collapsed="false">
      <c r="B1503" s="132"/>
      <c r="C1503" s="97"/>
      <c r="D1503" s="117"/>
      <c r="E1503" s="97"/>
      <c r="F1503" s="100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  <c r="AA1503" s="100"/>
      <c r="AB1503" s="100"/>
      <c r="AC1503" s="100"/>
      <c r="AD1503" s="131"/>
      <c r="AE1503" s="131"/>
    </row>
    <row r="1504" customFormat="false" ht="9.75" hidden="false" customHeight="true" outlineLevel="0" collapsed="false">
      <c r="B1504" s="132"/>
      <c r="C1504" s="97"/>
      <c r="D1504" s="117"/>
      <c r="E1504" s="97"/>
      <c r="F1504" s="100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  <c r="AA1504" s="100"/>
      <c r="AB1504" s="100"/>
      <c r="AC1504" s="100"/>
      <c r="AD1504" s="131"/>
      <c r="AE1504" s="131"/>
    </row>
    <row r="1505" customFormat="false" ht="9.75" hidden="false" customHeight="true" outlineLevel="0" collapsed="false">
      <c r="B1505" s="132"/>
      <c r="C1505" s="97"/>
      <c r="D1505" s="117"/>
      <c r="E1505" s="97"/>
      <c r="F1505" s="100"/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  <c r="AA1505" s="100"/>
      <c r="AB1505" s="100"/>
      <c r="AC1505" s="100"/>
      <c r="AD1505" s="131"/>
      <c r="AE1505" s="131"/>
    </row>
    <row r="1506" customFormat="false" ht="9.75" hidden="false" customHeight="true" outlineLevel="0" collapsed="false">
      <c r="B1506" s="132"/>
      <c r="C1506" s="97"/>
      <c r="D1506" s="118"/>
      <c r="E1506" s="97"/>
      <c r="F1506" s="100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  <c r="AA1506" s="100"/>
      <c r="AB1506" s="100"/>
      <c r="AC1506" s="100"/>
      <c r="AD1506" s="131"/>
      <c r="AE1506" s="131"/>
    </row>
    <row r="1507" customFormat="false" ht="9.75" hidden="false" customHeight="true" outlineLevel="0" collapsed="false">
      <c r="B1507" s="132"/>
      <c r="C1507" s="97"/>
      <c r="D1507" s="117"/>
      <c r="E1507" s="97"/>
      <c r="F1507" s="100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  <c r="AA1507" s="100"/>
      <c r="AB1507" s="100"/>
      <c r="AC1507" s="100"/>
      <c r="AD1507" s="131"/>
      <c r="AE1507" s="131"/>
    </row>
    <row r="1508" customFormat="false" ht="9.75" hidden="false" customHeight="true" outlineLevel="0" collapsed="false">
      <c r="B1508" s="132"/>
      <c r="C1508" s="97"/>
      <c r="D1508" s="119"/>
      <c r="E1508" s="97"/>
      <c r="F1508" s="118"/>
      <c r="G1508" s="118"/>
      <c r="H1508" s="118"/>
      <c r="I1508" s="118"/>
      <c r="J1508" s="118"/>
      <c r="K1508" s="118"/>
      <c r="L1508" s="118"/>
      <c r="M1508" s="118"/>
      <c r="N1508" s="118"/>
      <c r="O1508" s="118"/>
      <c r="P1508" s="118"/>
      <c r="Q1508" s="118"/>
      <c r="R1508" s="102"/>
      <c r="S1508" s="102"/>
      <c r="T1508" s="102"/>
      <c r="U1508" s="102"/>
      <c r="V1508" s="102"/>
      <c r="W1508" s="102"/>
      <c r="X1508" s="102"/>
      <c r="Y1508" s="102"/>
      <c r="Z1508" s="102"/>
      <c r="AA1508" s="102"/>
      <c r="AB1508" s="102"/>
      <c r="AC1508" s="102"/>
      <c r="AD1508" s="131"/>
      <c r="AE1508" s="131"/>
    </row>
    <row r="1509" customFormat="false" ht="9.75" hidden="false" customHeight="true" outlineLevel="0" collapsed="false">
      <c r="B1509" s="132"/>
      <c r="C1509" s="97"/>
      <c r="D1509" s="118"/>
      <c r="E1509" s="97"/>
      <c r="F1509" s="102"/>
      <c r="G1509" s="102"/>
      <c r="H1509" s="102"/>
      <c r="I1509" s="102"/>
      <c r="J1509" s="102"/>
      <c r="K1509" s="102"/>
      <c r="L1509" s="102"/>
      <c r="M1509" s="102"/>
      <c r="N1509" s="102"/>
      <c r="O1509" s="102"/>
      <c r="P1509" s="117"/>
      <c r="Q1509" s="117"/>
      <c r="R1509" s="117"/>
      <c r="S1509" s="117"/>
      <c r="T1509" s="117"/>
      <c r="U1509" s="117"/>
      <c r="V1509" s="117"/>
      <c r="W1509" s="117"/>
      <c r="X1509" s="117"/>
      <c r="Y1509" s="117"/>
      <c r="Z1509" s="117"/>
      <c r="AA1509" s="117"/>
      <c r="AB1509" s="117"/>
      <c r="AC1509" s="117"/>
      <c r="AD1509" s="131"/>
      <c r="AE1509" s="131"/>
    </row>
    <row r="1510" customFormat="false" ht="9.75" hidden="false" customHeight="true" outlineLevel="0" collapsed="false">
      <c r="B1510" s="132"/>
      <c r="C1510" s="97"/>
      <c r="D1510" s="117"/>
      <c r="E1510" s="97"/>
      <c r="F1510" s="100"/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  <c r="AA1510" s="100"/>
      <c r="AB1510" s="100"/>
      <c r="AC1510" s="100"/>
      <c r="AD1510" s="131"/>
      <c r="AE1510" s="131"/>
    </row>
    <row r="1511" customFormat="false" ht="9.75" hidden="false" customHeight="true" outlineLevel="0" collapsed="false">
      <c r="B1511" s="132"/>
      <c r="C1511" s="97"/>
      <c r="D1511" s="118"/>
      <c r="E1511" s="97"/>
      <c r="F1511" s="102"/>
      <c r="G1511" s="102"/>
      <c r="H1511" s="102"/>
      <c r="I1511" s="102"/>
      <c r="J1511" s="102"/>
      <c r="K1511" s="102"/>
      <c r="L1511" s="117"/>
      <c r="M1511" s="102"/>
      <c r="N1511" s="117"/>
      <c r="O1511" s="102"/>
      <c r="P1511" s="102"/>
      <c r="Q1511" s="102"/>
      <c r="R1511" s="102"/>
      <c r="S1511" s="102"/>
      <c r="T1511" s="102"/>
      <c r="U1511" s="102"/>
      <c r="V1511" s="102"/>
      <c r="W1511" s="102"/>
      <c r="X1511" s="102"/>
      <c r="Y1511" s="102"/>
      <c r="Z1511" s="102"/>
      <c r="AA1511" s="102"/>
      <c r="AB1511" s="102"/>
      <c r="AC1511" s="102"/>
      <c r="AD1511" s="131"/>
      <c r="AE1511" s="131"/>
    </row>
    <row r="1512" customFormat="false" ht="9.75" hidden="false" customHeight="true" outlineLevel="0" collapsed="false">
      <c r="B1512" s="132"/>
      <c r="C1512" s="97"/>
      <c r="D1512" s="118"/>
      <c r="E1512" s="97"/>
      <c r="F1512" s="102"/>
      <c r="G1512" s="102"/>
      <c r="H1512" s="102"/>
      <c r="I1512" s="102"/>
      <c r="J1512" s="102"/>
      <c r="K1512" s="102"/>
      <c r="L1512" s="102"/>
      <c r="M1512" s="102"/>
      <c r="N1512" s="102"/>
      <c r="O1512" s="117"/>
      <c r="P1512" s="117"/>
      <c r="Q1512" s="102"/>
      <c r="R1512" s="102"/>
      <c r="S1512" s="102"/>
      <c r="T1512" s="102"/>
      <c r="U1512" s="102"/>
      <c r="V1512" s="102"/>
      <c r="W1512" s="102"/>
      <c r="X1512" s="102"/>
      <c r="Y1512" s="102"/>
      <c r="Z1512" s="102"/>
      <c r="AA1512" s="102"/>
      <c r="AB1512" s="102"/>
      <c r="AC1512" s="102"/>
      <c r="AD1512" s="131"/>
      <c r="AE1512" s="131"/>
    </row>
    <row r="1513" customFormat="false" ht="9.75" hidden="false" customHeight="true" outlineLevel="0" collapsed="false">
      <c r="B1513" s="132"/>
      <c r="C1513" s="97"/>
      <c r="D1513" s="119"/>
      <c r="E1513" s="97"/>
      <c r="F1513" s="117"/>
      <c r="G1513" s="117"/>
      <c r="H1513" s="117"/>
      <c r="I1513" s="117"/>
      <c r="J1513" s="117"/>
      <c r="K1513" s="117"/>
      <c r="L1513" s="117"/>
      <c r="M1513" s="117"/>
      <c r="N1513" s="117"/>
      <c r="O1513" s="117"/>
      <c r="P1513" s="117"/>
      <c r="Q1513" s="117"/>
      <c r="R1513" s="117"/>
      <c r="S1513" s="117"/>
      <c r="T1513" s="117"/>
      <c r="U1513" s="117"/>
      <c r="V1513" s="117"/>
      <c r="W1513" s="117"/>
      <c r="X1513" s="117"/>
      <c r="Y1513" s="117"/>
      <c r="Z1513" s="117"/>
      <c r="AA1513" s="117"/>
      <c r="AB1513" s="117"/>
      <c r="AC1513" s="117"/>
      <c r="AD1513" s="131"/>
      <c r="AE1513" s="131"/>
    </row>
    <row r="1514" customFormat="false" ht="9.75" hidden="false" customHeight="true" outlineLevel="0" collapsed="false">
      <c r="B1514" s="132"/>
      <c r="C1514" s="97"/>
      <c r="D1514" s="118"/>
      <c r="E1514" s="97"/>
      <c r="F1514" s="102"/>
      <c r="G1514" s="102"/>
      <c r="H1514" s="102"/>
      <c r="I1514" s="102"/>
      <c r="J1514" s="102"/>
      <c r="K1514" s="102"/>
      <c r="L1514" s="102"/>
      <c r="M1514" s="118"/>
      <c r="N1514" s="102"/>
      <c r="O1514" s="118"/>
      <c r="P1514" s="118"/>
      <c r="Q1514" s="102"/>
      <c r="R1514" s="102"/>
      <c r="S1514" s="102"/>
      <c r="T1514" s="102"/>
      <c r="U1514" s="102"/>
      <c r="V1514" s="102"/>
      <c r="W1514" s="102"/>
      <c r="X1514" s="102"/>
      <c r="Y1514" s="102"/>
      <c r="Z1514" s="102"/>
      <c r="AA1514" s="102"/>
      <c r="AB1514" s="102"/>
      <c r="AC1514" s="102"/>
      <c r="AD1514" s="131"/>
      <c r="AE1514" s="131"/>
    </row>
    <row r="1515" customFormat="false" ht="9.75" hidden="false" customHeight="true" outlineLevel="0" collapsed="false">
      <c r="B1515" s="132"/>
      <c r="C1515" s="97"/>
      <c r="D1515" s="118"/>
      <c r="E1515" s="97"/>
      <c r="F1515" s="117"/>
      <c r="G1515" s="117"/>
      <c r="H1515" s="117"/>
      <c r="I1515" s="117"/>
      <c r="J1515" s="117"/>
      <c r="K1515" s="117"/>
      <c r="L1515" s="117"/>
      <c r="M1515" s="117"/>
      <c r="N1515" s="117"/>
      <c r="O1515" s="117"/>
      <c r="P1515" s="117"/>
      <c r="Q1515" s="117"/>
      <c r="R1515" s="117"/>
      <c r="S1515" s="117"/>
      <c r="T1515" s="117"/>
      <c r="U1515" s="117"/>
      <c r="V1515" s="117"/>
      <c r="W1515" s="117"/>
      <c r="X1515" s="117"/>
      <c r="Y1515" s="117"/>
      <c r="Z1515" s="117"/>
      <c r="AA1515" s="117"/>
      <c r="AB1515" s="117"/>
      <c r="AC1515" s="117"/>
      <c r="AD1515" s="131"/>
      <c r="AE1515" s="131"/>
    </row>
    <row r="1516" customFormat="false" ht="9.75" hidden="false" customHeight="true" outlineLevel="0" collapsed="false">
      <c r="B1516" s="132"/>
      <c r="C1516" s="97"/>
      <c r="D1516" s="117"/>
      <c r="E1516" s="97"/>
      <c r="F1516" s="102"/>
      <c r="G1516" s="102"/>
      <c r="H1516" s="102"/>
      <c r="I1516" s="102"/>
      <c r="J1516" s="102"/>
      <c r="K1516" s="102"/>
      <c r="L1516" s="102"/>
      <c r="M1516" s="102"/>
      <c r="N1516" s="102"/>
      <c r="O1516" s="102"/>
      <c r="P1516" s="102"/>
      <c r="Q1516" s="102"/>
      <c r="R1516" s="102"/>
      <c r="S1516" s="100"/>
      <c r="T1516" s="100"/>
      <c r="U1516" s="100"/>
      <c r="V1516" s="100"/>
      <c r="W1516" s="100"/>
      <c r="X1516" s="100"/>
      <c r="Y1516" s="100"/>
      <c r="Z1516" s="102"/>
      <c r="AA1516" s="102"/>
      <c r="AB1516" s="102"/>
      <c r="AC1516" s="102"/>
      <c r="AD1516" s="131"/>
      <c r="AE1516" s="131"/>
    </row>
    <row r="1517" customFormat="false" ht="9.75" hidden="false" customHeight="true" outlineLevel="0" collapsed="false">
      <c r="B1517" s="132"/>
      <c r="C1517" s="97"/>
      <c r="D1517" s="100"/>
      <c r="E1517" s="97"/>
      <c r="F1517" s="100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  <c r="AA1517" s="100"/>
      <c r="AB1517" s="100"/>
      <c r="AC1517" s="100"/>
      <c r="AD1517" s="131"/>
      <c r="AE1517" s="131"/>
    </row>
    <row r="1518" customFormat="false" ht="9.75" hidden="false" customHeight="true" outlineLevel="0" collapsed="false">
      <c r="B1518" s="132"/>
      <c r="C1518" s="97"/>
      <c r="D1518" s="100"/>
      <c r="E1518" s="97"/>
      <c r="F1518" s="102"/>
      <c r="G1518" s="102"/>
      <c r="H1518" s="102"/>
      <c r="I1518" s="102"/>
      <c r="J1518" s="102"/>
      <c r="K1518" s="102"/>
      <c r="L1518" s="102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  <c r="AA1518" s="100"/>
      <c r="AB1518" s="100"/>
      <c r="AC1518" s="100"/>
      <c r="AD1518" s="131"/>
      <c r="AE1518" s="131"/>
    </row>
    <row r="1519" customFormat="false" ht="9.75" hidden="false" customHeight="true" outlineLevel="0" collapsed="false">
      <c r="B1519" s="132"/>
      <c r="C1519" s="97"/>
      <c r="D1519" s="117"/>
      <c r="E1519" s="97"/>
      <c r="F1519" s="102"/>
      <c r="G1519" s="102"/>
      <c r="H1519" s="102"/>
      <c r="I1519" s="102"/>
      <c r="J1519" s="100"/>
      <c r="K1519" s="100"/>
      <c r="L1519" s="100"/>
      <c r="M1519" s="100"/>
      <c r="N1519" s="100"/>
      <c r="O1519" s="100"/>
      <c r="P1519" s="100"/>
      <c r="Q1519" s="100"/>
      <c r="R1519" s="102"/>
      <c r="S1519" s="102"/>
      <c r="T1519" s="102"/>
      <c r="U1519" s="102"/>
      <c r="V1519" s="102"/>
      <c r="W1519" s="102"/>
      <c r="X1519" s="102"/>
      <c r="Y1519" s="102"/>
      <c r="Z1519" s="102"/>
      <c r="AA1519" s="102"/>
      <c r="AB1519" s="102"/>
      <c r="AC1519" s="102"/>
      <c r="AD1519" s="131"/>
      <c r="AE1519" s="131"/>
    </row>
    <row r="1520" customFormat="false" ht="9.75" hidden="false" customHeight="true" outlineLevel="0" collapsed="false">
      <c r="B1520" s="132"/>
      <c r="C1520" s="97"/>
      <c r="D1520" s="100"/>
      <c r="E1520" s="97"/>
      <c r="F1520" s="100"/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  <c r="AA1520" s="100"/>
      <c r="AB1520" s="100"/>
      <c r="AC1520" s="100"/>
      <c r="AD1520" s="131"/>
      <c r="AE1520" s="131"/>
    </row>
    <row r="1521" customFormat="false" ht="9.75" hidden="false" customHeight="true" outlineLevel="0" collapsed="false">
      <c r="B1521" s="132"/>
      <c r="C1521" s="97"/>
      <c r="D1521" s="117"/>
      <c r="E1521" s="97"/>
      <c r="F1521" s="100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  <c r="AA1521" s="100"/>
      <c r="AB1521" s="100"/>
      <c r="AC1521" s="100"/>
      <c r="AD1521" s="131"/>
      <c r="AE1521" s="131"/>
    </row>
    <row r="1522" customFormat="false" ht="9.75" hidden="false" customHeight="true" outlineLevel="0" collapsed="false">
      <c r="B1522" s="132"/>
      <c r="C1522" s="97"/>
      <c r="D1522" s="119"/>
      <c r="E1522" s="97"/>
      <c r="F1522" s="102"/>
      <c r="G1522" s="102"/>
      <c r="H1522" s="102"/>
      <c r="I1522" s="102"/>
      <c r="J1522" s="102"/>
      <c r="K1522" s="102"/>
      <c r="L1522" s="102"/>
      <c r="M1522" s="118"/>
      <c r="N1522" s="102"/>
      <c r="O1522" s="118"/>
      <c r="P1522" s="118"/>
      <c r="Q1522" s="102"/>
      <c r="R1522" s="102"/>
      <c r="S1522" s="102"/>
      <c r="T1522" s="102"/>
      <c r="U1522" s="102"/>
      <c r="V1522" s="102"/>
      <c r="W1522" s="102"/>
      <c r="X1522" s="102"/>
      <c r="Y1522" s="102"/>
      <c r="Z1522" s="102"/>
      <c r="AA1522" s="102"/>
      <c r="AB1522" s="102"/>
      <c r="AC1522" s="102"/>
      <c r="AD1522" s="131"/>
      <c r="AE1522" s="131"/>
    </row>
    <row r="1523" customFormat="false" ht="9.75" hidden="false" customHeight="true" outlineLevel="0" collapsed="false">
      <c r="B1523" s="132"/>
      <c r="C1523" s="97"/>
      <c r="D1523" s="117"/>
      <c r="E1523" s="97"/>
      <c r="F1523" s="100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2"/>
      <c r="S1523" s="102"/>
      <c r="T1523" s="102"/>
      <c r="U1523" s="102"/>
      <c r="V1523" s="102"/>
      <c r="W1523" s="102"/>
      <c r="X1523" s="102"/>
      <c r="Y1523" s="102"/>
      <c r="Z1523" s="102"/>
      <c r="AA1523" s="102"/>
      <c r="AB1523" s="102"/>
      <c r="AC1523" s="102"/>
      <c r="AD1523" s="131"/>
      <c r="AE1523" s="131"/>
    </row>
    <row r="1524" customFormat="false" ht="9.75" hidden="false" customHeight="true" outlineLevel="0" collapsed="false">
      <c r="B1524" s="132"/>
      <c r="C1524" s="97"/>
      <c r="D1524" s="117"/>
      <c r="E1524" s="97"/>
      <c r="F1524" s="102"/>
      <c r="G1524" s="102"/>
      <c r="H1524" s="102"/>
      <c r="I1524" s="102"/>
      <c r="J1524" s="102"/>
      <c r="K1524" s="102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  <c r="AA1524" s="100"/>
      <c r="AB1524" s="102"/>
      <c r="AC1524" s="102"/>
      <c r="AD1524" s="131"/>
      <c r="AE1524" s="131"/>
    </row>
    <row r="1525" customFormat="false" ht="9.75" hidden="false" customHeight="true" outlineLevel="0" collapsed="false">
      <c r="B1525" s="132"/>
      <c r="C1525" s="97"/>
      <c r="D1525" s="117"/>
      <c r="E1525" s="97"/>
      <c r="F1525" s="102"/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2"/>
      <c r="U1525" s="102"/>
      <c r="V1525" s="102"/>
      <c r="W1525" s="102"/>
      <c r="X1525" s="102"/>
      <c r="Y1525" s="102"/>
      <c r="Z1525" s="102"/>
      <c r="AA1525" s="102"/>
      <c r="AB1525" s="102"/>
      <c r="AC1525" s="102"/>
      <c r="AD1525" s="131"/>
      <c r="AE1525" s="131"/>
    </row>
    <row r="1526" customFormat="false" ht="9.75" hidden="false" customHeight="true" outlineLevel="0" collapsed="false">
      <c r="B1526" s="132"/>
      <c r="C1526" s="97"/>
      <c r="D1526" s="117"/>
      <c r="E1526" s="97"/>
      <c r="F1526" s="102"/>
      <c r="G1526" s="102"/>
      <c r="H1526" s="102"/>
      <c r="I1526" s="102"/>
      <c r="J1526" s="102"/>
      <c r="K1526" s="102"/>
      <c r="L1526" s="102"/>
      <c r="M1526" s="102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  <c r="AA1526" s="100"/>
      <c r="AB1526" s="100"/>
      <c r="AC1526" s="102"/>
      <c r="AD1526" s="131"/>
      <c r="AE1526" s="131"/>
    </row>
    <row r="1527" customFormat="false" ht="9.75" hidden="false" customHeight="true" outlineLevel="0" collapsed="false">
      <c r="B1527" s="132"/>
      <c r="C1527" s="97"/>
      <c r="D1527" s="117"/>
      <c r="E1527" s="97"/>
      <c r="F1527" s="102"/>
      <c r="G1527" s="102"/>
      <c r="H1527" s="102"/>
      <c r="I1527" s="102"/>
      <c r="J1527" s="102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2"/>
      <c r="V1527" s="102"/>
      <c r="W1527" s="102"/>
      <c r="X1527" s="102"/>
      <c r="Y1527" s="102"/>
      <c r="Z1527" s="102"/>
      <c r="AA1527" s="102"/>
      <c r="AB1527" s="102"/>
      <c r="AC1527" s="102"/>
      <c r="AD1527" s="131"/>
      <c r="AE1527" s="131"/>
    </row>
    <row r="1528" customFormat="false" ht="9.75" hidden="false" customHeight="true" outlineLevel="0" collapsed="false">
      <c r="B1528" s="132"/>
      <c r="C1528" s="97"/>
      <c r="D1528" s="100"/>
      <c r="E1528" s="97"/>
      <c r="F1528" s="100"/>
      <c r="G1528" s="100"/>
      <c r="H1528" s="102"/>
      <c r="I1528" s="102"/>
      <c r="J1528" s="102"/>
      <c r="K1528" s="102"/>
      <c r="L1528" s="102"/>
      <c r="M1528" s="102"/>
      <c r="N1528" s="102"/>
      <c r="O1528" s="102"/>
      <c r="P1528" s="102"/>
      <c r="Q1528" s="102"/>
      <c r="R1528" s="102"/>
      <c r="S1528" s="102"/>
      <c r="T1528" s="102"/>
      <c r="U1528" s="102"/>
      <c r="V1528" s="102"/>
      <c r="W1528" s="102"/>
      <c r="X1528" s="102"/>
      <c r="Y1528" s="102"/>
      <c r="Z1528" s="102"/>
      <c r="AA1528" s="102"/>
      <c r="AB1528" s="102"/>
      <c r="AC1528" s="102"/>
      <c r="AD1528" s="131"/>
      <c r="AE1528" s="131"/>
    </row>
    <row r="1529" customFormat="false" ht="9.75" hidden="false" customHeight="true" outlineLevel="0" collapsed="false">
      <c r="B1529" s="132"/>
      <c r="C1529" s="97"/>
      <c r="D1529" s="100"/>
      <c r="E1529" s="97"/>
      <c r="F1529" s="100"/>
      <c r="G1529" s="100"/>
      <c r="H1529" s="100"/>
      <c r="I1529" s="100"/>
      <c r="J1529" s="100"/>
      <c r="K1529" s="102"/>
      <c r="L1529" s="102"/>
      <c r="M1529" s="102"/>
      <c r="N1529" s="102"/>
      <c r="O1529" s="102"/>
      <c r="P1529" s="102"/>
      <c r="Q1529" s="102"/>
      <c r="R1529" s="102"/>
      <c r="S1529" s="102"/>
      <c r="T1529" s="102"/>
      <c r="U1529" s="102"/>
      <c r="V1529" s="102"/>
      <c r="W1529" s="102"/>
      <c r="X1529" s="102"/>
      <c r="Y1529" s="102"/>
      <c r="Z1529" s="102"/>
      <c r="AA1529" s="102"/>
      <c r="AB1529" s="102"/>
      <c r="AC1529" s="102"/>
      <c r="AD1529" s="131"/>
      <c r="AE1529" s="131"/>
    </row>
    <row r="1530" customFormat="false" ht="9.75" hidden="false" customHeight="true" outlineLevel="0" collapsed="false">
      <c r="B1530" s="132"/>
      <c r="C1530" s="97"/>
      <c r="D1530" s="100"/>
      <c r="E1530" s="97"/>
      <c r="F1530" s="102"/>
      <c r="G1530" s="102"/>
      <c r="H1530" s="102"/>
      <c r="I1530" s="102"/>
      <c r="J1530" s="102"/>
      <c r="K1530" s="102"/>
      <c r="L1530" s="100"/>
      <c r="M1530" s="100"/>
      <c r="N1530" s="102"/>
      <c r="O1530" s="102"/>
      <c r="P1530" s="102"/>
      <c r="Q1530" s="102"/>
      <c r="R1530" s="102"/>
      <c r="S1530" s="102"/>
      <c r="T1530" s="102"/>
      <c r="U1530" s="102"/>
      <c r="V1530" s="102"/>
      <c r="W1530" s="102"/>
      <c r="X1530" s="102"/>
      <c r="Y1530" s="102"/>
      <c r="Z1530" s="102"/>
      <c r="AA1530" s="102"/>
      <c r="AB1530" s="102"/>
      <c r="AC1530" s="102"/>
      <c r="AD1530" s="131"/>
      <c r="AE1530" s="131"/>
    </row>
    <row r="1531" customFormat="false" ht="9.75" hidden="false" customHeight="true" outlineLevel="0" collapsed="false">
      <c r="B1531" s="132"/>
      <c r="C1531" s="97"/>
      <c r="D1531" s="117"/>
      <c r="E1531" s="97"/>
      <c r="F1531" s="102"/>
      <c r="G1531" s="102"/>
      <c r="H1531" s="102"/>
      <c r="I1531" s="102"/>
      <c r="J1531" s="102"/>
      <c r="K1531" s="102"/>
      <c r="L1531" s="102"/>
      <c r="M1531" s="102"/>
      <c r="N1531" s="102"/>
      <c r="O1531" s="102"/>
      <c r="P1531" s="102"/>
      <c r="Q1531" s="102"/>
      <c r="R1531" s="102"/>
      <c r="S1531" s="100"/>
      <c r="T1531" s="100"/>
      <c r="U1531" s="100"/>
      <c r="V1531" s="100"/>
      <c r="W1531" s="100"/>
      <c r="X1531" s="100"/>
      <c r="Y1531" s="100"/>
      <c r="Z1531" s="102"/>
      <c r="AA1531" s="102"/>
      <c r="AB1531" s="102"/>
      <c r="AC1531" s="102"/>
      <c r="AD1531" s="131"/>
      <c r="AE1531" s="131"/>
    </row>
    <row r="1532" customFormat="false" ht="9.75" hidden="false" customHeight="true" outlineLevel="0" collapsed="false">
      <c r="B1532" s="132"/>
      <c r="C1532" s="97"/>
      <c r="D1532" s="100"/>
      <c r="E1532" s="97"/>
      <c r="F1532" s="100"/>
      <c r="G1532" s="100"/>
      <c r="H1532" s="100"/>
      <c r="I1532" s="102"/>
      <c r="J1532" s="102"/>
      <c r="K1532" s="102"/>
      <c r="L1532" s="102"/>
      <c r="M1532" s="102"/>
      <c r="N1532" s="102"/>
      <c r="O1532" s="102"/>
      <c r="P1532" s="102"/>
      <c r="Q1532" s="102"/>
      <c r="R1532" s="102"/>
      <c r="S1532" s="102"/>
      <c r="T1532" s="102"/>
      <c r="U1532" s="102"/>
      <c r="V1532" s="102"/>
      <c r="W1532" s="102"/>
      <c r="X1532" s="102"/>
      <c r="Y1532" s="102"/>
      <c r="Z1532" s="102"/>
      <c r="AA1532" s="102"/>
      <c r="AB1532" s="102"/>
      <c r="AC1532" s="102"/>
      <c r="AD1532" s="131"/>
      <c r="AE1532" s="131"/>
    </row>
    <row r="1533" customFormat="false" ht="9.75" hidden="false" customHeight="true" outlineLevel="0" collapsed="false">
      <c r="B1533" s="132"/>
      <c r="C1533" s="97"/>
      <c r="D1533" s="100"/>
      <c r="E1533" s="97"/>
      <c r="F1533" s="100"/>
      <c r="G1533" s="100"/>
      <c r="H1533" s="100"/>
      <c r="I1533" s="102"/>
      <c r="J1533" s="102"/>
      <c r="K1533" s="102"/>
      <c r="L1533" s="102"/>
      <c r="M1533" s="102"/>
      <c r="N1533" s="102"/>
      <c r="O1533" s="102"/>
      <c r="P1533" s="102"/>
      <c r="Q1533" s="102"/>
      <c r="R1533" s="102"/>
      <c r="S1533" s="102"/>
      <c r="T1533" s="102"/>
      <c r="U1533" s="102"/>
      <c r="V1533" s="102"/>
      <c r="W1533" s="102"/>
      <c r="X1533" s="102"/>
      <c r="Y1533" s="102"/>
      <c r="Z1533" s="102"/>
      <c r="AA1533" s="102"/>
      <c r="AB1533" s="102"/>
      <c r="AC1533" s="102"/>
      <c r="AD1533" s="131"/>
      <c r="AE1533" s="131"/>
    </row>
    <row r="1534" customFormat="false" ht="9.75" hidden="false" customHeight="true" outlineLevel="0" collapsed="false">
      <c r="B1534" s="132"/>
      <c r="C1534" s="97"/>
      <c r="D1534" s="117"/>
      <c r="E1534" s="97"/>
      <c r="F1534" s="100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  <c r="AA1534" s="100"/>
      <c r="AB1534" s="100"/>
      <c r="AC1534" s="100"/>
      <c r="AD1534" s="131"/>
      <c r="AE1534" s="131"/>
    </row>
    <row r="1535" customFormat="false" ht="9.75" hidden="false" customHeight="true" outlineLevel="0" collapsed="false">
      <c r="B1535" s="132"/>
      <c r="C1535" s="97"/>
      <c r="D1535" s="100"/>
      <c r="E1535" s="97"/>
      <c r="F1535" s="102"/>
      <c r="G1535" s="102"/>
      <c r="H1535" s="102"/>
      <c r="I1535" s="102"/>
      <c r="J1535" s="102"/>
      <c r="K1535" s="102"/>
      <c r="L1535" s="102"/>
      <c r="M1535" s="102"/>
      <c r="N1535" s="102"/>
      <c r="O1535" s="102"/>
      <c r="P1535" s="102"/>
      <c r="Q1535" s="102"/>
      <c r="R1535" s="102"/>
      <c r="S1535" s="102"/>
      <c r="T1535" s="102"/>
      <c r="U1535" s="102"/>
      <c r="V1535" s="102"/>
      <c r="W1535" s="102"/>
      <c r="X1535" s="102"/>
      <c r="Y1535" s="100"/>
      <c r="Z1535" s="100"/>
      <c r="AA1535" s="100"/>
      <c r="AB1535" s="100"/>
      <c r="AC1535" s="100"/>
      <c r="AD1535" s="131"/>
      <c r="AE1535" s="131"/>
    </row>
    <row r="1536" customFormat="false" ht="9.75" hidden="false" customHeight="true" outlineLevel="0" collapsed="false">
      <c r="B1536" s="132"/>
      <c r="C1536" s="97"/>
      <c r="D1536" s="100"/>
      <c r="E1536" s="97"/>
      <c r="F1536" s="102"/>
      <c r="G1536" s="102"/>
      <c r="H1536" s="102"/>
      <c r="I1536" s="102"/>
      <c r="J1536" s="102"/>
      <c r="K1536" s="102"/>
      <c r="L1536" s="102"/>
      <c r="M1536" s="102"/>
      <c r="N1536" s="102"/>
      <c r="O1536" s="102"/>
      <c r="P1536" s="102"/>
      <c r="Q1536" s="102"/>
      <c r="R1536" s="102"/>
      <c r="S1536" s="102"/>
      <c r="T1536" s="102"/>
      <c r="U1536" s="102"/>
      <c r="V1536" s="100"/>
      <c r="W1536" s="100"/>
      <c r="X1536" s="100"/>
      <c r="Y1536" s="100"/>
      <c r="Z1536" s="100"/>
      <c r="AA1536" s="100"/>
      <c r="AB1536" s="100"/>
      <c r="AC1536" s="100"/>
      <c r="AD1536" s="131"/>
      <c r="AE1536" s="131"/>
    </row>
    <row r="1537" customFormat="false" ht="9.75" hidden="false" customHeight="true" outlineLevel="0" collapsed="false">
      <c r="B1537" s="132"/>
      <c r="C1537" s="97"/>
      <c r="D1537" s="117"/>
      <c r="E1537" s="97"/>
      <c r="F1537" s="102"/>
      <c r="G1537" s="102"/>
      <c r="H1537" s="102"/>
      <c r="I1537" s="102"/>
      <c r="J1537" s="102"/>
      <c r="K1537" s="102"/>
      <c r="L1537" s="102"/>
      <c r="M1537" s="102"/>
      <c r="N1537" s="102"/>
      <c r="O1537" s="102"/>
      <c r="P1537" s="102"/>
      <c r="Q1537" s="102"/>
      <c r="R1537" s="102"/>
      <c r="S1537" s="100"/>
      <c r="T1537" s="100"/>
      <c r="U1537" s="100"/>
      <c r="V1537" s="100"/>
      <c r="W1537" s="100"/>
      <c r="X1537" s="100"/>
      <c r="Y1537" s="100"/>
      <c r="Z1537" s="100"/>
      <c r="AA1537" s="100"/>
      <c r="AB1537" s="100"/>
      <c r="AC1537" s="100"/>
      <c r="AD1537" s="131"/>
      <c r="AE1537" s="131"/>
    </row>
    <row r="1538" customFormat="false" ht="9.75" hidden="false" customHeight="true" outlineLevel="0" collapsed="false">
      <c r="B1538" s="132"/>
      <c r="C1538" s="97"/>
      <c r="D1538" s="119"/>
      <c r="E1538" s="97"/>
      <c r="F1538" s="102"/>
      <c r="G1538" s="102"/>
      <c r="H1538" s="102"/>
      <c r="I1538" s="102"/>
      <c r="J1538" s="102"/>
      <c r="K1538" s="102"/>
      <c r="L1538" s="102"/>
      <c r="M1538" s="102"/>
      <c r="N1538" s="102"/>
      <c r="O1538" s="102"/>
      <c r="P1538" s="118"/>
      <c r="Q1538" s="118"/>
      <c r="R1538" s="118"/>
      <c r="S1538" s="118"/>
      <c r="T1538" s="118"/>
      <c r="U1538" s="118"/>
      <c r="V1538" s="118"/>
      <c r="W1538" s="118"/>
      <c r="X1538" s="118"/>
      <c r="Y1538" s="118"/>
      <c r="Z1538" s="118"/>
      <c r="AA1538" s="118"/>
      <c r="AB1538" s="118"/>
      <c r="AC1538" s="118"/>
      <c r="AD1538" s="131"/>
      <c r="AE1538" s="131"/>
    </row>
    <row r="1539" customFormat="false" ht="9.75" hidden="false" customHeight="true" outlineLevel="0" collapsed="false">
      <c r="B1539" s="132"/>
      <c r="C1539" s="97"/>
      <c r="D1539" s="100"/>
      <c r="E1539" s="97"/>
      <c r="F1539" s="102"/>
      <c r="G1539" s="102"/>
      <c r="H1539" s="100"/>
      <c r="I1539" s="100"/>
      <c r="J1539" s="102"/>
      <c r="K1539" s="102"/>
      <c r="L1539" s="102"/>
      <c r="M1539" s="102"/>
      <c r="N1539" s="102"/>
      <c r="O1539" s="102"/>
      <c r="P1539" s="102"/>
      <c r="Q1539" s="102"/>
      <c r="R1539" s="102"/>
      <c r="S1539" s="102"/>
      <c r="T1539" s="102"/>
      <c r="U1539" s="102"/>
      <c r="V1539" s="102"/>
      <c r="W1539" s="102"/>
      <c r="X1539" s="102"/>
      <c r="Y1539" s="102"/>
      <c r="Z1539" s="102"/>
      <c r="AA1539" s="102"/>
      <c r="AB1539" s="102"/>
      <c r="AC1539" s="102"/>
      <c r="AD1539" s="131"/>
      <c r="AE1539" s="131"/>
    </row>
    <row r="1540" customFormat="false" ht="9.75" hidden="false" customHeight="true" outlineLevel="0" collapsed="false">
      <c r="B1540" s="132"/>
      <c r="C1540" s="97"/>
      <c r="D1540" s="100"/>
      <c r="E1540" s="97"/>
      <c r="F1540" s="100"/>
      <c r="G1540" s="100"/>
      <c r="H1540" s="102"/>
      <c r="I1540" s="102"/>
      <c r="J1540" s="102"/>
      <c r="K1540" s="102"/>
      <c r="L1540" s="102"/>
      <c r="M1540" s="102"/>
      <c r="N1540" s="102"/>
      <c r="O1540" s="102"/>
      <c r="P1540" s="102"/>
      <c r="Q1540" s="102"/>
      <c r="R1540" s="102"/>
      <c r="S1540" s="102"/>
      <c r="T1540" s="102"/>
      <c r="U1540" s="102"/>
      <c r="V1540" s="102"/>
      <c r="W1540" s="102"/>
      <c r="X1540" s="102"/>
      <c r="Y1540" s="102"/>
      <c r="Z1540" s="102"/>
      <c r="AA1540" s="102"/>
      <c r="AB1540" s="102"/>
      <c r="AC1540" s="102"/>
      <c r="AD1540" s="131"/>
      <c r="AE1540" s="131"/>
    </row>
    <row r="1541" s="8" customFormat="true" ht="12.75" hidden="false" customHeight="false" outlineLevel="0" collapsed="false">
      <c r="A1541" s="78"/>
      <c r="B1541" s="78" t="s">
        <v>5</v>
      </c>
    </row>
    <row r="1543" customFormat="false" ht="9.75" hidden="false" customHeight="true" outlineLevel="0" collapsed="false">
      <c r="B1543" s="134" t="s">
        <v>1133</v>
      </c>
      <c r="C1543" s="134"/>
      <c r="D1543" s="135"/>
      <c r="E1543" s="135"/>
      <c r="F1543" s="135"/>
      <c r="G1543" s="135"/>
      <c r="H1543" s="135"/>
      <c r="I1543" s="135"/>
      <c r="J1543" s="3"/>
    </row>
    <row r="1544" customFormat="false" ht="9.75" hidden="false" customHeight="true" outlineLevel="0" collapsed="false">
      <c r="B1544" s="83"/>
      <c r="C1544" s="83"/>
      <c r="D1544" s="83"/>
      <c r="E1544" s="83"/>
      <c r="F1544" s="134" t="s">
        <v>1134</v>
      </c>
      <c r="G1544" s="134"/>
      <c r="H1544" s="134"/>
      <c r="I1544" s="134"/>
      <c r="J1544" s="136"/>
    </row>
    <row r="1545" customFormat="false" ht="14.25" hidden="false" customHeight="true" outlineLevel="0" collapsed="false">
      <c r="B1545" s="88" t="s">
        <v>1135</v>
      </c>
      <c r="C1545" s="88" t="s">
        <v>1136</v>
      </c>
      <c r="D1545" s="88" t="s">
        <v>1088</v>
      </c>
      <c r="E1545" s="89" t="s">
        <v>1137</v>
      </c>
      <c r="F1545" s="88" t="s">
        <v>1138</v>
      </c>
      <c r="G1545" s="137" t="s">
        <v>32</v>
      </c>
      <c r="H1545" s="137" t="s">
        <v>1139</v>
      </c>
      <c r="I1545" s="137" t="s">
        <v>1140</v>
      </c>
      <c r="J1545" s="136"/>
    </row>
    <row r="1546" customFormat="false" ht="9.75" hidden="true" customHeight="true" outlineLevel="0" collapsed="false">
      <c r="A1546" s="138" t="s">
        <v>1141</v>
      </c>
      <c r="B1546" s="139" t="n">
        <v>1</v>
      </c>
      <c r="C1546" s="135" t="s">
        <v>1142</v>
      </c>
      <c r="D1546" s="135" t="s">
        <v>1102</v>
      </c>
      <c r="E1546" s="140" t="n">
        <v>24.5</v>
      </c>
      <c r="F1546" s="96" t="n">
        <v>1</v>
      </c>
      <c r="G1546" s="141" t="n">
        <v>38</v>
      </c>
      <c r="H1546" s="135" t="s">
        <v>1143</v>
      </c>
      <c r="I1546" s="97" t="s">
        <v>73</v>
      </c>
      <c r="J1546" s="136"/>
    </row>
    <row r="1547" customFormat="false" ht="9.75" hidden="true" customHeight="true" outlineLevel="0" collapsed="false">
      <c r="A1547" s="138" t="s">
        <v>1144</v>
      </c>
      <c r="B1547" s="139" t="n">
        <v>2</v>
      </c>
      <c r="C1547" s="135" t="s">
        <v>1145</v>
      </c>
      <c r="D1547" s="135" t="s">
        <v>1102</v>
      </c>
      <c r="E1547" s="140" t="n">
        <v>15.7721</v>
      </c>
      <c r="F1547" s="96" t="n">
        <v>1</v>
      </c>
      <c r="G1547" s="141" t="n">
        <v>39</v>
      </c>
      <c r="H1547" s="135" t="s">
        <v>1146</v>
      </c>
      <c r="I1547" s="97" t="s">
        <v>73</v>
      </c>
      <c r="J1547" s="136"/>
    </row>
    <row r="1548" customFormat="false" ht="9.75" hidden="true" customHeight="true" outlineLevel="0" collapsed="false">
      <c r="A1548" s="138" t="s">
        <v>1147</v>
      </c>
      <c r="B1548" s="139" t="n">
        <v>3</v>
      </c>
      <c r="C1548" s="135" t="s">
        <v>1148</v>
      </c>
      <c r="D1548" s="135" t="s">
        <v>1102</v>
      </c>
      <c r="E1548" s="142" t="n">
        <v>6.0469</v>
      </c>
      <c r="F1548" s="96" t="n">
        <v>2</v>
      </c>
      <c r="G1548" s="141" t="n">
        <v>15</v>
      </c>
      <c r="H1548" s="135" t="s">
        <v>1149</v>
      </c>
      <c r="I1548" s="97" t="s">
        <v>73</v>
      </c>
      <c r="J1548" s="136"/>
    </row>
    <row r="1549" customFormat="false" ht="9.75" hidden="true" customHeight="true" outlineLevel="0" collapsed="false">
      <c r="A1549" s="138" t="s">
        <v>1150</v>
      </c>
      <c r="B1549" s="96" t="n">
        <v>4</v>
      </c>
      <c r="C1549" s="135" t="s">
        <v>1151</v>
      </c>
      <c r="D1549" s="135" t="s">
        <v>1102</v>
      </c>
      <c r="E1549" s="142" t="n">
        <v>4</v>
      </c>
      <c r="F1549" s="96" t="n">
        <v>2</v>
      </c>
      <c r="G1549" s="141" t="n">
        <v>71</v>
      </c>
      <c r="H1549" s="135" t="s">
        <v>1152</v>
      </c>
      <c r="I1549" s="97" t="s">
        <v>73</v>
      </c>
      <c r="J1549" s="136"/>
    </row>
    <row r="1550" customFormat="false" ht="9.75" hidden="true" customHeight="true" outlineLevel="0" collapsed="false">
      <c r="A1550" s="138" t="s">
        <v>1153</v>
      </c>
      <c r="B1550" s="98" t="n">
        <v>36</v>
      </c>
      <c r="C1550" s="135" t="s">
        <v>1154</v>
      </c>
      <c r="D1550" s="135" t="s">
        <v>1102</v>
      </c>
      <c r="E1550" s="143" t="n">
        <v>2660</v>
      </c>
      <c r="F1550" s="96" t="n">
        <v>2</v>
      </c>
      <c r="G1550" s="141" t="n">
        <v>38</v>
      </c>
      <c r="H1550" s="135" t="s">
        <v>1155</v>
      </c>
      <c r="I1550" s="97" t="s">
        <v>73</v>
      </c>
      <c r="J1550" s="136"/>
    </row>
    <row r="1551" customFormat="false" ht="9.75" hidden="true" customHeight="true" outlineLevel="0" collapsed="false">
      <c r="A1551" s="138" t="s">
        <v>1156</v>
      </c>
      <c r="B1551" s="115" t="n">
        <v>532</v>
      </c>
      <c r="C1551" s="135" t="s">
        <v>1157</v>
      </c>
      <c r="D1551" s="135" t="s">
        <v>1096</v>
      </c>
      <c r="E1551" s="140" t="n">
        <v>12</v>
      </c>
      <c r="F1551" s="96" t="n">
        <v>2</v>
      </c>
      <c r="G1551" s="141" t="n">
        <v>60</v>
      </c>
      <c r="H1551" s="135" t="s">
        <v>1158</v>
      </c>
      <c r="I1551" s="97" t="s">
        <v>73</v>
      </c>
      <c r="J1551" s="136"/>
    </row>
    <row r="1552" customFormat="false" ht="9.75" hidden="true" customHeight="true" outlineLevel="0" collapsed="false">
      <c r="A1552" s="138" t="s">
        <v>1159</v>
      </c>
      <c r="B1552" s="115" t="n">
        <v>561</v>
      </c>
      <c r="C1552" s="135" t="s">
        <v>1160</v>
      </c>
      <c r="D1552" s="135" t="s">
        <v>1095</v>
      </c>
      <c r="E1552" s="140" t="n">
        <v>20</v>
      </c>
      <c r="F1552" s="96" t="n">
        <v>2</v>
      </c>
      <c r="G1552" s="141" t="n">
        <v>78</v>
      </c>
      <c r="H1552" s="135" t="s">
        <v>1161</v>
      </c>
      <c r="I1552" s="97" t="s">
        <v>73</v>
      </c>
      <c r="J1552" s="136"/>
    </row>
    <row r="1553" customFormat="false" ht="9.75" hidden="true" customHeight="true" outlineLevel="0" collapsed="false">
      <c r="A1553" s="138" t="s">
        <v>1162</v>
      </c>
      <c r="B1553" s="115" t="n">
        <v>811</v>
      </c>
      <c r="C1553" s="135" t="s">
        <v>1163</v>
      </c>
      <c r="D1553" s="135" t="s">
        <v>1095</v>
      </c>
      <c r="E1553" s="140" t="n">
        <v>20</v>
      </c>
      <c r="F1553" s="96" t="n">
        <v>2</v>
      </c>
      <c r="G1553" s="141" t="n">
        <v>80</v>
      </c>
      <c r="H1553" s="135" t="s">
        <v>1164</v>
      </c>
      <c r="I1553" s="97" t="s">
        <v>73</v>
      </c>
      <c r="J1553" s="136"/>
    </row>
    <row r="1554" customFormat="false" ht="9.75" hidden="true" customHeight="true" outlineLevel="0" collapsed="false">
      <c r="A1554" s="138" t="s">
        <v>1165</v>
      </c>
      <c r="B1554" s="115" t="n">
        <v>835</v>
      </c>
      <c r="C1554" s="135" t="s">
        <v>1166</v>
      </c>
      <c r="D1554" s="135" t="s">
        <v>1095</v>
      </c>
      <c r="E1554" s="142" t="n">
        <v>1</v>
      </c>
      <c r="F1554" s="96" t="n">
        <v>1</v>
      </c>
      <c r="G1554" s="141" t="n">
        <v>26</v>
      </c>
      <c r="H1554" s="135" t="s">
        <v>1167</v>
      </c>
      <c r="I1554" s="97" t="s">
        <v>73</v>
      </c>
      <c r="J1554" s="136"/>
    </row>
    <row r="1555" customFormat="false" ht="19.35" hidden="true" customHeight="true" outlineLevel="0" collapsed="false">
      <c r="A1555" s="138" t="s">
        <v>1168</v>
      </c>
      <c r="B1555" s="115" t="n">
        <v>933</v>
      </c>
      <c r="C1555" s="135" t="s">
        <v>1169</v>
      </c>
      <c r="D1555" s="135" t="s">
        <v>1101</v>
      </c>
      <c r="E1555" s="144" t="n">
        <v>122.5728</v>
      </c>
      <c r="F1555" s="96" t="n">
        <v>2</v>
      </c>
      <c r="G1555" s="141" t="n">
        <v>15</v>
      </c>
      <c r="H1555" s="135" t="s">
        <v>1149</v>
      </c>
      <c r="I1555" s="97" t="s">
        <v>73</v>
      </c>
      <c r="J1555" s="136"/>
    </row>
    <row r="1556" customFormat="false" ht="9.75" hidden="true" customHeight="true" outlineLevel="0" collapsed="false">
      <c r="A1556" s="138" t="s">
        <v>1170</v>
      </c>
      <c r="B1556" s="132" t="n">
        <v>1080</v>
      </c>
      <c r="C1556" s="135" t="s">
        <v>1171</v>
      </c>
      <c r="D1556" s="135" t="s">
        <v>1095</v>
      </c>
      <c r="E1556" s="143" t="n">
        <v>3264.44</v>
      </c>
      <c r="F1556" s="96" t="n">
        <v>1</v>
      </c>
      <c r="G1556" s="139" t="n">
        <v>5</v>
      </c>
      <c r="H1556" s="135" t="s">
        <v>1172</v>
      </c>
      <c r="I1556" s="97" t="s">
        <v>73</v>
      </c>
      <c r="J1556" s="136"/>
    </row>
    <row r="1557" customFormat="false" ht="9.75" hidden="true" customHeight="true" outlineLevel="0" collapsed="false">
      <c r="A1557" s="138" t="s">
        <v>1173</v>
      </c>
      <c r="B1557" s="132" t="n">
        <v>1092</v>
      </c>
      <c r="C1557" s="135" t="s">
        <v>1174</v>
      </c>
      <c r="D1557" s="135" t="s">
        <v>1095</v>
      </c>
      <c r="E1557" s="143" t="n">
        <v>3264.44</v>
      </c>
      <c r="F1557" s="96" t="n">
        <v>1</v>
      </c>
      <c r="G1557" s="139" t="n">
        <v>3</v>
      </c>
      <c r="H1557" s="135" t="s">
        <v>1175</v>
      </c>
      <c r="I1557" s="97" t="s">
        <v>73</v>
      </c>
      <c r="J1557" s="136"/>
    </row>
    <row r="1558" customFormat="false" ht="9.75" hidden="true" customHeight="true" outlineLevel="0" collapsed="false">
      <c r="A1558" s="138" t="s">
        <v>1176</v>
      </c>
      <c r="B1558" s="132" t="n">
        <v>1118</v>
      </c>
      <c r="C1558" s="135" t="s">
        <v>1177</v>
      </c>
      <c r="D1558" s="135" t="s">
        <v>1095</v>
      </c>
      <c r="E1558" s="142" t="n">
        <v>1</v>
      </c>
      <c r="F1558" s="96" t="n">
        <v>2</v>
      </c>
      <c r="G1558" s="141" t="n">
        <v>94</v>
      </c>
      <c r="H1558" s="135" t="s">
        <v>1177</v>
      </c>
      <c r="I1558" s="97" t="s">
        <v>73</v>
      </c>
      <c r="J1558" s="136"/>
    </row>
    <row r="1559" customFormat="false" ht="9.75" hidden="true" customHeight="true" outlineLevel="0" collapsed="false">
      <c r="A1559" s="138" t="s">
        <v>1178</v>
      </c>
      <c r="B1559" s="132" t="n">
        <v>1134</v>
      </c>
      <c r="C1559" s="135" t="s">
        <v>1179</v>
      </c>
      <c r="D1559" s="135" t="s">
        <v>1095</v>
      </c>
      <c r="E1559" s="140" t="n">
        <v>20</v>
      </c>
      <c r="F1559" s="96" t="n">
        <v>2</v>
      </c>
      <c r="G1559" s="141" t="n">
        <v>77</v>
      </c>
      <c r="H1559" s="135" t="s">
        <v>1180</v>
      </c>
      <c r="I1559" s="97" t="s">
        <v>73</v>
      </c>
      <c r="J1559" s="136"/>
    </row>
    <row r="1560" customFormat="false" ht="9.75" hidden="true" customHeight="true" outlineLevel="0" collapsed="false">
      <c r="A1560" s="138" t="s">
        <v>1181</v>
      </c>
      <c r="B1560" s="132" t="n">
        <v>1138</v>
      </c>
      <c r="C1560" s="135" t="s">
        <v>1182</v>
      </c>
      <c r="D1560" s="135" t="s">
        <v>1095</v>
      </c>
      <c r="E1560" s="144" t="n">
        <v>100</v>
      </c>
      <c r="F1560" s="96" t="n">
        <v>2</v>
      </c>
      <c r="G1560" s="141" t="n">
        <v>89</v>
      </c>
      <c r="H1560" s="135" t="s">
        <v>1183</v>
      </c>
      <c r="I1560" s="97" t="s">
        <v>73</v>
      </c>
      <c r="J1560" s="136"/>
    </row>
    <row r="1561" customFormat="false" ht="9.75" hidden="true" customHeight="true" outlineLevel="0" collapsed="false">
      <c r="A1561" s="138" t="s">
        <v>1184</v>
      </c>
      <c r="B1561" s="132" t="n">
        <v>1138</v>
      </c>
      <c r="C1561" s="135" t="s">
        <v>1185</v>
      </c>
      <c r="D1561" s="135" t="s">
        <v>1095</v>
      </c>
      <c r="E1561" s="144" t="n">
        <v>200</v>
      </c>
      <c r="F1561" s="96" t="n">
        <v>2</v>
      </c>
      <c r="G1561" s="141" t="n">
        <v>89</v>
      </c>
      <c r="H1561" s="135" t="s">
        <v>1183</v>
      </c>
      <c r="I1561" s="97" t="s">
        <v>73</v>
      </c>
      <c r="J1561" s="136"/>
    </row>
    <row r="1562" customFormat="false" ht="19.35" hidden="true" customHeight="true" outlineLevel="0" collapsed="false">
      <c r="A1562" s="138" t="s">
        <v>1186</v>
      </c>
      <c r="B1562" s="132" t="n">
        <v>1138</v>
      </c>
      <c r="C1562" s="135" t="s">
        <v>1187</v>
      </c>
      <c r="D1562" s="135" t="s">
        <v>1095</v>
      </c>
      <c r="E1562" s="144" t="n">
        <v>120</v>
      </c>
      <c r="F1562" s="96" t="n">
        <v>2</v>
      </c>
      <c r="G1562" s="141" t="n">
        <v>89</v>
      </c>
      <c r="H1562" s="135" t="s">
        <v>1183</v>
      </c>
      <c r="I1562" s="97" t="s">
        <v>73</v>
      </c>
      <c r="J1562" s="136"/>
    </row>
    <row r="1563" customFormat="false" ht="9.75" hidden="true" customHeight="true" outlineLevel="0" collapsed="false">
      <c r="A1563" s="138" t="s">
        <v>1188</v>
      </c>
      <c r="B1563" s="132" t="n">
        <v>1138</v>
      </c>
      <c r="C1563" s="135" t="s">
        <v>1189</v>
      </c>
      <c r="D1563" s="135" t="s">
        <v>1095</v>
      </c>
      <c r="E1563" s="143" t="n">
        <v>1000</v>
      </c>
      <c r="F1563" s="96" t="n">
        <v>2</v>
      </c>
      <c r="G1563" s="141" t="n">
        <v>91</v>
      </c>
      <c r="H1563" s="135" t="s">
        <v>1190</v>
      </c>
      <c r="I1563" s="97" t="s">
        <v>73</v>
      </c>
      <c r="J1563" s="136"/>
    </row>
    <row r="1564" customFormat="false" ht="9.75" hidden="true" customHeight="true" outlineLevel="0" collapsed="false">
      <c r="A1564" s="138" t="s">
        <v>1191</v>
      </c>
      <c r="B1564" s="132" t="n">
        <v>1145</v>
      </c>
      <c r="C1564" s="135" t="s">
        <v>1192</v>
      </c>
      <c r="D1564" s="135" t="s">
        <v>1095</v>
      </c>
      <c r="E1564" s="142" t="n">
        <v>1</v>
      </c>
      <c r="F1564" s="96" t="n">
        <v>2</v>
      </c>
      <c r="G1564" s="141" t="n">
        <v>92</v>
      </c>
      <c r="H1564" s="135" t="s">
        <v>1193</v>
      </c>
      <c r="I1564" s="97" t="s">
        <v>73</v>
      </c>
      <c r="J1564" s="136"/>
    </row>
    <row r="1565" customFormat="false" ht="9.75" hidden="true" customHeight="true" outlineLevel="0" collapsed="false">
      <c r="A1565" s="138" t="s">
        <v>1194</v>
      </c>
      <c r="B1565" s="145" t="n">
        <v>1151</v>
      </c>
      <c r="C1565" s="135" t="s">
        <v>1195</v>
      </c>
      <c r="D1565" s="135" t="s">
        <v>1102</v>
      </c>
      <c r="E1565" s="143" t="n">
        <v>3040</v>
      </c>
      <c r="F1565" s="96" t="n">
        <v>2</v>
      </c>
      <c r="G1565" s="141" t="n">
        <v>29</v>
      </c>
      <c r="H1565" s="135" t="s">
        <v>1196</v>
      </c>
      <c r="I1565" s="97" t="s">
        <v>73</v>
      </c>
      <c r="J1565" s="136"/>
    </row>
    <row r="1566" customFormat="false" ht="9.75" hidden="true" customHeight="true" outlineLevel="0" collapsed="false">
      <c r="A1566" s="138" t="s">
        <v>1197</v>
      </c>
      <c r="B1566" s="132" t="n">
        <v>1169</v>
      </c>
      <c r="C1566" s="135" t="s">
        <v>1198</v>
      </c>
      <c r="D1566" s="135" t="s">
        <v>1095</v>
      </c>
      <c r="E1566" s="140" t="n">
        <v>19</v>
      </c>
      <c r="F1566" s="96" t="n">
        <v>2</v>
      </c>
      <c r="G1566" s="141" t="n">
        <v>73</v>
      </c>
      <c r="H1566" s="135" t="s">
        <v>1199</v>
      </c>
      <c r="I1566" s="97" t="s">
        <v>73</v>
      </c>
      <c r="J1566" s="136"/>
    </row>
    <row r="1567" customFormat="false" ht="19.35" hidden="true" customHeight="true" outlineLevel="0" collapsed="false">
      <c r="A1567" s="138" t="s">
        <v>1200</v>
      </c>
      <c r="B1567" s="132" t="n">
        <v>1172</v>
      </c>
      <c r="C1567" s="135" t="s">
        <v>1201</v>
      </c>
      <c r="D1567" s="135" t="s">
        <v>1095</v>
      </c>
      <c r="E1567" s="146" t="n">
        <v>24948</v>
      </c>
      <c r="F1567" s="96" t="n">
        <v>2</v>
      </c>
      <c r="G1567" s="141" t="n">
        <v>46</v>
      </c>
      <c r="H1567" s="135" t="s">
        <v>1202</v>
      </c>
      <c r="I1567" s="97" t="s">
        <v>73</v>
      </c>
      <c r="J1567" s="136"/>
    </row>
    <row r="1568" customFormat="false" ht="9.75" hidden="true" customHeight="true" outlineLevel="0" collapsed="false">
      <c r="A1568" s="138" t="s">
        <v>1203</v>
      </c>
      <c r="B1568" s="132" t="n">
        <v>1175</v>
      </c>
      <c r="C1568" s="135" t="s">
        <v>1204</v>
      </c>
      <c r="D1568" s="135" t="s">
        <v>1095</v>
      </c>
      <c r="E1568" s="140" t="n">
        <v>20</v>
      </c>
      <c r="F1568" s="96" t="n">
        <v>2</v>
      </c>
      <c r="G1568" s="141" t="n">
        <v>82</v>
      </c>
      <c r="H1568" s="135" t="s">
        <v>1205</v>
      </c>
      <c r="I1568" s="97" t="s">
        <v>73</v>
      </c>
      <c r="J1568" s="136"/>
    </row>
    <row r="1569" customFormat="false" ht="9.75" hidden="true" customHeight="true" outlineLevel="0" collapsed="false">
      <c r="A1569" s="138" t="s">
        <v>1206</v>
      </c>
      <c r="B1569" s="132" t="n">
        <v>1176</v>
      </c>
      <c r="C1569" s="135" t="s">
        <v>1207</v>
      </c>
      <c r="D1569" s="135" t="s">
        <v>1095</v>
      </c>
      <c r="E1569" s="140" t="n">
        <v>21</v>
      </c>
      <c r="F1569" s="96" t="n">
        <v>2</v>
      </c>
      <c r="G1569" s="139" t="n">
        <v>9</v>
      </c>
      <c r="H1569" s="135" t="s">
        <v>1208</v>
      </c>
      <c r="I1569" s="97" t="s">
        <v>73</v>
      </c>
      <c r="J1569" s="136"/>
    </row>
    <row r="1570" customFormat="false" ht="9.75" hidden="true" customHeight="true" outlineLevel="0" collapsed="false">
      <c r="A1570" s="138" t="s">
        <v>1209</v>
      </c>
      <c r="B1570" s="132" t="n">
        <v>1180</v>
      </c>
      <c r="C1570" s="135" t="s">
        <v>1210</v>
      </c>
      <c r="D1570" s="135" t="s">
        <v>1095</v>
      </c>
      <c r="E1570" s="140" t="n">
        <v>21</v>
      </c>
      <c r="F1570" s="96" t="n">
        <v>2</v>
      </c>
      <c r="G1570" s="141" t="n">
        <v>85</v>
      </c>
      <c r="H1570" s="135" t="s">
        <v>1211</v>
      </c>
      <c r="I1570" s="97" t="s">
        <v>73</v>
      </c>
      <c r="J1570" s="136"/>
    </row>
    <row r="1571" customFormat="false" ht="9.75" hidden="true" customHeight="true" outlineLevel="0" collapsed="false">
      <c r="A1571" s="138" t="s">
        <v>1212</v>
      </c>
      <c r="B1571" s="132" t="n">
        <v>1195</v>
      </c>
      <c r="C1571" s="135" t="s">
        <v>1213</v>
      </c>
      <c r="D1571" s="135" t="s">
        <v>1095</v>
      </c>
      <c r="E1571" s="142" t="n">
        <v>1</v>
      </c>
      <c r="F1571" s="96" t="n">
        <v>1</v>
      </c>
      <c r="G1571" s="141" t="n">
        <v>18</v>
      </c>
      <c r="H1571" s="135" t="s">
        <v>1214</v>
      </c>
      <c r="I1571" s="97" t="s">
        <v>73</v>
      </c>
      <c r="J1571" s="136"/>
    </row>
    <row r="1572" customFormat="false" ht="9.75" hidden="true" customHeight="true" outlineLevel="0" collapsed="false">
      <c r="A1572" s="138" t="s">
        <v>1215</v>
      </c>
      <c r="B1572" s="145" t="n">
        <v>1285</v>
      </c>
      <c r="C1572" s="135" t="s">
        <v>1216</v>
      </c>
      <c r="D1572" s="135" t="s">
        <v>1101</v>
      </c>
      <c r="E1572" s="144" t="n">
        <v>248.7142</v>
      </c>
      <c r="F1572" s="96" t="n">
        <v>1</v>
      </c>
      <c r="G1572" s="141" t="n">
        <v>39</v>
      </c>
      <c r="H1572" s="135" t="s">
        <v>1146</v>
      </c>
      <c r="I1572" s="97" t="s">
        <v>73</v>
      </c>
      <c r="J1572" s="136"/>
    </row>
    <row r="1573" customFormat="false" ht="19.35" hidden="true" customHeight="true" outlineLevel="0" collapsed="false">
      <c r="A1573" s="138" t="s">
        <v>1217</v>
      </c>
      <c r="B1573" s="132" t="n">
        <v>1327</v>
      </c>
      <c r="C1573" s="135" t="s">
        <v>1218</v>
      </c>
      <c r="D1573" s="135" t="s">
        <v>1101</v>
      </c>
      <c r="E1573" s="144" t="n">
        <v>336.78</v>
      </c>
      <c r="F1573" s="96" t="n">
        <v>2</v>
      </c>
      <c r="G1573" s="141" t="n">
        <v>14</v>
      </c>
      <c r="H1573" s="135" t="s">
        <v>1219</v>
      </c>
      <c r="I1573" s="97" t="s">
        <v>73</v>
      </c>
      <c r="J1573" s="136"/>
    </row>
    <row r="1574" customFormat="false" ht="9.75" hidden="true" customHeight="true" outlineLevel="0" collapsed="false">
      <c r="A1574" s="138" t="s">
        <v>1220</v>
      </c>
      <c r="B1574" s="132" t="n">
        <v>1492</v>
      </c>
      <c r="C1574" s="135" t="s">
        <v>1221</v>
      </c>
      <c r="D1574" s="135" t="s">
        <v>1096</v>
      </c>
      <c r="E1574" s="142" t="n">
        <v>3</v>
      </c>
      <c r="F1574" s="96" t="n">
        <v>2</v>
      </c>
      <c r="G1574" s="141" t="n">
        <v>69</v>
      </c>
      <c r="H1574" s="135" t="s">
        <v>1222</v>
      </c>
      <c r="I1574" s="97" t="s">
        <v>73</v>
      </c>
      <c r="J1574" s="136"/>
    </row>
    <row r="1575" customFormat="false" ht="9.75" hidden="true" customHeight="true" outlineLevel="0" collapsed="false">
      <c r="A1575" s="138" t="s">
        <v>1223</v>
      </c>
      <c r="B1575" s="132" t="n">
        <v>1493</v>
      </c>
      <c r="C1575" s="135" t="s">
        <v>1224</v>
      </c>
      <c r="D1575" s="135" t="s">
        <v>1101</v>
      </c>
      <c r="E1575" s="140" t="n">
        <v>15</v>
      </c>
      <c r="F1575" s="96" t="n">
        <v>2</v>
      </c>
      <c r="G1575" s="141" t="n">
        <v>69</v>
      </c>
      <c r="H1575" s="135" t="s">
        <v>1222</v>
      </c>
      <c r="I1575" s="97" t="s">
        <v>73</v>
      </c>
      <c r="J1575" s="136"/>
    </row>
    <row r="1576" customFormat="false" ht="9.75" hidden="true" customHeight="true" outlineLevel="0" collapsed="false">
      <c r="A1576" s="138" t="s">
        <v>1225</v>
      </c>
      <c r="B1576" s="132" t="n">
        <v>4674</v>
      </c>
      <c r="C1576" s="135" t="s">
        <v>1226</v>
      </c>
      <c r="D1576" s="135" t="s">
        <v>1096</v>
      </c>
      <c r="E1576" s="142" t="n">
        <v>5.2504</v>
      </c>
      <c r="F1576" s="96" t="n">
        <v>2</v>
      </c>
      <c r="G1576" s="141" t="n">
        <v>12</v>
      </c>
      <c r="H1576" s="135" t="s">
        <v>1227</v>
      </c>
      <c r="I1576" s="97" t="s">
        <v>73</v>
      </c>
      <c r="J1576" s="136"/>
    </row>
    <row r="1577" customFormat="false" ht="9.75" hidden="true" customHeight="true" outlineLevel="0" collapsed="false">
      <c r="A1577" s="138" t="s">
        <v>1228</v>
      </c>
      <c r="B1577" s="132" t="n">
        <v>4992</v>
      </c>
      <c r="C1577" s="135" t="s">
        <v>1229</v>
      </c>
      <c r="D1577" s="135" t="s">
        <v>1102</v>
      </c>
      <c r="E1577" s="142" t="n">
        <v>8</v>
      </c>
      <c r="F1577" s="96" t="n">
        <v>2</v>
      </c>
      <c r="G1577" s="141" t="n">
        <v>69</v>
      </c>
      <c r="H1577" s="135" t="s">
        <v>1222</v>
      </c>
      <c r="I1577" s="97" t="s">
        <v>73</v>
      </c>
      <c r="J1577" s="136"/>
    </row>
    <row r="1578" customFormat="false" ht="9.75" hidden="true" customHeight="true" outlineLevel="0" collapsed="false">
      <c r="A1578" s="138" t="s">
        <v>1230</v>
      </c>
      <c r="B1578" s="132" t="n">
        <v>5242</v>
      </c>
      <c r="C1578" s="135" t="s">
        <v>1231</v>
      </c>
      <c r="D1578" s="135" t="s">
        <v>1097</v>
      </c>
      <c r="E1578" s="140" t="n">
        <v>19</v>
      </c>
      <c r="F1578" s="96" t="n">
        <v>2</v>
      </c>
      <c r="G1578" s="141" t="n">
        <v>24</v>
      </c>
      <c r="H1578" s="135" t="s">
        <v>1232</v>
      </c>
      <c r="I1578" s="97" t="s">
        <v>73</v>
      </c>
      <c r="J1578" s="136"/>
    </row>
    <row r="1579" customFormat="false" ht="9.75" hidden="true" customHeight="true" outlineLevel="0" collapsed="false">
      <c r="A1579" s="138" t="s">
        <v>1233</v>
      </c>
      <c r="B1579" s="132" t="n">
        <v>5243</v>
      </c>
      <c r="C1579" s="135" t="s">
        <v>1234</v>
      </c>
      <c r="D1579" s="135" t="s">
        <v>1102</v>
      </c>
      <c r="E1579" s="144" t="n">
        <v>950</v>
      </c>
      <c r="F1579" s="96" t="n">
        <v>2</v>
      </c>
      <c r="G1579" s="141" t="n">
        <v>36</v>
      </c>
      <c r="H1579" s="135" t="s">
        <v>1235</v>
      </c>
      <c r="I1579" s="97" t="s">
        <v>73</v>
      </c>
      <c r="J1579" s="136"/>
    </row>
    <row r="1580" customFormat="false" ht="9.75" hidden="true" customHeight="true" outlineLevel="0" collapsed="false">
      <c r="A1580" s="138" t="s">
        <v>1236</v>
      </c>
      <c r="B1580" s="132" t="n">
        <v>5522</v>
      </c>
      <c r="C1580" s="135" t="s">
        <v>1237</v>
      </c>
      <c r="D1580" s="135" t="s">
        <v>1095</v>
      </c>
      <c r="E1580" s="140" t="n">
        <v>22</v>
      </c>
      <c r="F1580" s="96" t="n">
        <v>2</v>
      </c>
      <c r="G1580" s="141" t="n">
        <v>96</v>
      </c>
      <c r="H1580" s="135" t="s">
        <v>1238</v>
      </c>
      <c r="I1580" s="97" t="s">
        <v>73</v>
      </c>
      <c r="J1580" s="136"/>
    </row>
    <row r="1581" customFormat="false" ht="9.75" hidden="true" customHeight="true" outlineLevel="0" collapsed="false">
      <c r="A1581" s="138" t="s">
        <v>1239</v>
      </c>
      <c r="B1581" s="132" t="n">
        <v>5614</v>
      </c>
      <c r="C1581" s="135" t="s">
        <v>1240</v>
      </c>
      <c r="D1581" s="135" t="s">
        <v>1241</v>
      </c>
      <c r="E1581" s="142" t="n">
        <v>5</v>
      </c>
      <c r="F1581" s="96" t="n">
        <v>2</v>
      </c>
      <c r="G1581" s="141" t="n">
        <v>69</v>
      </c>
      <c r="H1581" s="135" t="s">
        <v>1222</v>
      </c>
      <c r="I1581" s="97" t="s">
        <v>73</v>
      </c>
      <c r="J1581" s="136"/>
    </row>
    <row r="1582" customFormat="false" ht="9.75" hidden="true" customHeight="true" outlineLevel="0" collapsed="false">
      <c r="A1582" s="138" t="s">
        <v>1242</v>
      </c>
      <c r="B1582" s="145" t="n">
        <v>5677</v>
      </c>
      <c r="C1582" s="135" t="s">
        <v>1243</v>
      </c>
      <c r="D1582" s="135" t="s">
        <v>1102</v>
      </c>
      <c r="E1582" s="143" t="n">
        <v>3990</v>
      </c>
      <c r="F1582" s="96" t="n">
        <v>2</v>
      </c>
      <c r="G1582" s="141" t="n">
        <v>27</v>
      </c>
      <c r="H1582" s="135" t="s">
        <v>1244</v>
      </c>
      <c r="I1582" s="97" t="s">
        <v>73</v>
      </c>
      <c r="J1582" s="136"/>
    </row>
    <row r="1583" customFormat="false" ht="9.75" hidden="true" customHeight="true" outlineLevel="0" collapsed="false">
      <c r="A1583" s="138" t="s">
        <v>1245</v>
      </c>
      <c r="B1583" s="132" t="n">
        <v>5786</v>
      </c>
      <c r="C1583" s="135" t="s">
        <v>1246</v>
      </c>
      <c r="D1583" s="135" t="s">
        <v>1097</v>
      </c>
      <c r="E1583" s="140" t="n">
        <v>21</v>
      </c>
      <c r="F1583" s="96" t="n">
        <v>2</v>
      </c>
      <c r="G1583" s="141" t="n">
        <v>86</v>
      </c>
      <c r="H1583" s="135" t="s">
        <v>1247</v>
      </c>
      <c r="I1583" s="97" t="s">
        <v>73</v>
      </c>
      <c r="J1583" s="136"/>
    </row>
    <row r="1584" customFormat="false" ht="9.75" hidden="true" customHeight="true" outlineLevel="0" collapsed="false">
      <c r="A1584" s="138" t="s">
        <v>1248</v>
      </c>
      <c r="B1584" s="132" t="n">
        <v>5804</v>
      </c>
      <c r="C1584" s="135" t="s">
        <v>1249</v>
      </c>
      <c r="D1584" s="135" t="s">
        <v>1102</v>
      </c>
      <c r="E1584" s="143" t="n">
        <v>2660</v>
      </c>
      <c r="F1584" s="96" t="n">
        <v>2</v>
      </c>
      <c r="G1584" s="141" t="n">
        <v>35</v>
      </c>
      <c r="H1584" s="135" t="s">
        <v>1250</v>
      </c>
      <c r="I1584" s="97" t="s">
        <v>73</v>
      </c>
      <c r="J1584" s="136"/>
    </row>
    <row r="1585" customFormat="false" ht="9.75" hidden="true" customHeight="true" outlineLevel="0" collapsed="false">
      <c r="A1585" s="138" t="s">
        <v>1251</v>
      </c>
      <c r="B1585" s="132" t="n">
        <v>5858</v>
      </c>
      <c r="C1585" s="135" t="s">
        <v>1252</v>
      </c>
      <c r="D1585" s="135" t="s">
        <v>1096</v>
      </c>
      <c r="E1585" s="142" t="n">
        <v>6</v>
      </c>
      <c r="F1585" s="96" t="n">
        <v>2</v>
      </c>
      <c r="G1585" s="141" t="n">
        <v>60</v>
      </c>
      <c r="H1585" s="135" t="s">
        <v>1158</v>
      </c>
      <c r="I1585" s="97" t="s">
        <v>73</v>
      </c>
      <c r="J1585" s="136"/>
    </row>
    <row r="1586" customFormat="false" ht="9.75" hidden="true" customHeight="true" outlineLevel="0" collapsed="false">
      <c r="A1586" s="138" t="s">
        <v>1253</v>
      </c>
      <c r="B1586" s="132" t="n">
        <v>5869</v>
      </c>
      <c r="C1586" s="135" t="s">
        <v>1254</v>
      </c>
      <c r="D1586" s="135" t="s">
        <v>1096</v>
      </c>
      <c r="E1586" s="142" t="n">
        <v>3.6</v>
      </c>
      <c r="F1586" s="96" t="n">
        <v>2</v>
      </c>
      <c r="G1586" s="141" t="n">
        <v>60</v>
      </c>
      <c r="H1586" s="135" t="s">
        <v>1158</v>
      </c>
      <c r="I1586" s="97" t="s">
        <v>73</v>
      </c>
      <c r="J1586" s="136"/>
    </row>
    <row r="1587" customFormat="false" ht="9.75" hidden="true" customHeight="true" outlineLevel="0" collapsed="false">
      <c r="A1587" s="138" t="s">
        <v>1255</v>
      </c>
      <c r="B1587" s="132" t="n">
        <v>5907</v>
      </c>
      <c r="C1587" s="135" t="s">
        <v>1256</v>
      </c>
      <c r="D1587" s="135" t="s">
        <v>1257</v>
      </c>
      <c r="E1587" s="142" t="n">
        <v>7</v>
      </c>
      <c r="F1587" s="96" t="n">
        <v>1</v>
      </c>
      <c r="G1587" s="141" t="n">
        <v>16</v>
      </c>
      <c r="H1587" s="135" t="s">
        <v>1258</v>
      </c>
      <c r="I1587" s="97" t="s">
        <v>73</v>
      </c>
      <c r="J1587" s="136"/>
    </row>
    <row r="1588" customFormat="false" ht="9.75" hidden="true" customHeight="true" outlineLevel="0" collapsed="false">
      <c r="A1588" s="138" t="s">
        <v>1259</v>
      </c>
      <c r="B1588" s="132" t="n">
        <v>5914</v>
      </c>
      <c r="C1588" s="135" t="s">
        <v>1260</v>
      </c>
      <c r="D1588" s="135" t="s">
        <v>1261</v>
      </c>
      <c r="E1588" s="142" t="n">
        <v>2</v>
      </c>
      <c r="F1588" s="96" t="n">
        <v>1</v>
      </c>
      <c r="G1588" s="141" t="n">
        <v>37</v>
      </c>
      <c r="H1588" s="135" t="s">
        <v>1262</v>
      </c>
      <c r="I1588" s="97" t="s">
        <v>73</v>
      </c>
      <c r="J1588" s="136"/>
    </row>
    <row r="1589" customFormat="false" ht="9.75" hidden="true" customHeight="true" outlineLevel="0" collapsed="false">
      <c r="A1589" s="138" t="s">
        <v>1263</v>
      </c>
      <c r="B1589" s="132" t="n">
        <v>5963</v>
      </c>
      <c r="C1589" s="135" t="s">
        <v>1264</v>
      </c>
      <c r="D1589" s="135" t="s">
        <v>1095</v>
      </c>
      <c r="E1589" s="142" t="n">
        <v>1</v>
      </c>
      <c r="F1589" s="96" t="n">
        <v>2</v>
      </c>
      <c r="G1589" s="139" t="n">
        <v>3</v>
      </c>
      <c r="H1589" s="135" t="s">
        <v>1265</v>
      </c>
      <c r="I1589" s="97" t="s">
        <v>73</v>
      </c>
      <c r="J1589" s="136"/>
    </row>
    <row r="1590" customFormat="false" ht="9.75" hidden="true" customHeight="true" outlineLevel="0" collapsed="false">
      <c r="A1590" s="138" t="s">
        <v>1266</v>
      </c>
      <c r="B1590" s="132" t="n">
        <v>5963</v>
      </c>
      <c r="C1590" s="135" t="s">
        <v>1267</v>
      </c>
      <c r="D1590" s="135" t="s">
        <v>1095</v>
      </c>
      <c r="E1590" s="143" t="n">
        <v>3264.44</v>
      </c>
      <c r="F1590" s="96" t="n">
        <v>2</v>
      </c>
      <c r="G1590" s="139" t="n">
        <v>3</v>
      </c>
      <c r="H1590" s="135" t="s">
        <v>1265</v>
      </c>
      <c r="I1590" s="97" t="s">
        <v>73</v>
      </c>
      <c r="J1590" s="136"/>
    </row>
    <row r="1591" customFormat="false" ht="9.75" hidden="true" customHeight="true" outlineLevel="0" collapsed="false">
      <c r="A1591" s="138" t="s">
        <v>1268</v>
      </c>
      <c r="B1591" s="132" t="n">
        <v>5963</v>
      </c>
      <c r="C1591" s="135" t="s">
        <v>1269</v>
      </c>
      <c r="D1591" s="135" t="s">
        <v>1095</v>
      </c>
      <c r="E1591" s="142" t="n">
        <v>1</v>
      </c>
      <c r="F1591" s="96" t="n">
        <v>2</v>
      </c>
      <c r="G1591" s="139" t="n">
        <v>3</v>
      </c>
      <c r="H1591" s="135" t="s">
        <v>1265</v>
      </c>
      <c r="I1591" s="97" t="s">
        <v>73</v>
      </c>
      <c r="J1591" s="136"/>
    </row>
    <row r="1592" customFormat="false" ht="9.75" hidden="true" customHeight="true" outlineLevel="0" collapsed="false">
      <c r="A1592" s="138" t="s">
        <v>1270</v>
      </c>
      <c r="B1592" s="132" t="n">
        <v>5963</v>
      </c>
      <c r="C1592" s="135" t="s">
        <v>1271</v>
      </c>
      <c r="D1592" s="135" t="s">
        <v>1095</v>
      </c>
      <c r="E1592" s="142" t="n">
        <v>1</v>
      </c>
      <c r="F1592" s="96" t="n">
        <v>2</v>
      </c>
      <c r="G1592" s="139" t="n">
        <v>3</v>
      </c>
      <c r="H1592" s="135" t="s">
        <v>1265</v>
      </c>
      <c r="I1592" s="97" t="s">
        <v>73</v>
      </c>
      <c r="J1592" s="136"/>
    </row>
    <row r="1593" customFormat="false" ht="9.75" hidden="true" customHeight="true" outlineLevel="0" collapsed="false">
      <c r="A1593" s="138" t="s">
        <v>1272</v>
      </c>
      <c r="B1593" s="132" t="n">
        <v>5963</v>
      </c>
      <c r="C1593" s="135" t="s">
        <v>1273</v>
      </c>
      <c r="D1593" s="135" t="s">
        <v>1095</v>
      </c>
      <c r="E1593" s="143" t="n">
        <v>3264.44</v>
      </c>
      <c r="F1593" s="96" t="n">
        <v>2</v>
      </c>
      <c r="G1593" s="139" t="n">
        <v>3</v>
      </c>
      <c r="H1593" s="135" t="s">
        <v>1265</v>
      </c>
      <c r="I1593" s="97" t="s">
        <v>73</v>
      </c>
      <c r="J1593" s="136"/>
    </row>
    <row r="1594" customFormat="false" ht="9.75" hidden="true" customHeight="true" outlineLevel="0" collapsed="false">
      <c r="A1594" s="138" t="s">
        <v>1274</v>
      </c>
      <c r="B1594" s="145" t="n">
        <v>7164</v>
      </c>
      <c r="C1594" s="135" t="s">
        <v>1275</v>
      </c>
      <c r="D1594" s="135" t="s">
        <v>1102</v>
      </c>
      <c r="E1594" s="143" t="n">
        <v>1995</v>
      </c>
      <c r="F1594" s="96" t="n">
        <v>2</v>
      </c>
      <c r="G1594" s="141" t="n">
        <v>30</v>
      </c>
      <c r="H1594" s="135" t="s">
        <v>1276</v>
      </c>
      <c r="I1594" s="97" t="s">
        <v>73</v>
      </c>
      <c r="J1594" s="136"/>
    </row>
    <row r="1595" customFormat="false" ht="9.75" hidden="true" customHeight="true" outlineLevel="0" collapsed="false">
      <c r="A1595" s="138" t="s">
        <v>1277</v>
      </c>
      <c r="B1595" s="145" t="n">
        <v>7742</v>
      </c>
      <c r="C1595" s="135" t="s">
        <v>1278</v>
      </c>
      <c r="D1595" s="135" t="s">
        <v>1098</v>
      </c>
      <c r="E1595" s="144" t="n">
        <v>286.572</v>
      </c>
      <c r="F1595" s="96" t="n">
        <v>2</v>
      </c>
      <c r="G1595" s="141" t="n">
        <v>13</v>
      </c>
      <c r="H1595" s="135" t="s">
        <v>1279</v>
      </c>
      <c r="I1595" s="97" t="s">
        <v>73</v>
      </c>
      <c r="J1595" s="136"/>
    </row>
    <row r="1596" customFormat="false" ht="9.75" hidden="true" customHeight="true" outlineLevel="0" collapsed="false">
      <c r="A1596" s="138" t="s">
        <v>1280</v>
      </c>
      <c r="B1596" s="132" t="n">
        <v>7748</v>
      </c>
      <c r="C1596" s="135" t="s">
        <v>1281</v>
      </c>
      <c r="D1596" s="135" t="s">
        <v>1095</v>
      </c>
      <c r="E1596" s="142" t="n">
        <v>1</v>
      </c>
      <c r="F1596" s="96" t="n">
        <v>2</v>
      </c>
      <c r="G1596" s="141" t="n">
        <v>97</v>
      </c>
      <c r="H1596" s="135" t="s">
        <v>1282</v>
      </c>
      <c r="I1596" s="97" t="s">
        <v>73</v>
      </c>
      <c r="J1596" s="136"/>
    </row>
    <row r="1597" customFormat="false" ht="9.75" hidden="true" customHeight="true" outlineLevel="0" collapsed="false">
      <c r="A1597" s="138" t="s">
        <v>1283</v>
      </c>
      <c r="B1597" s="132" t="n">
        <v>8121</v>
      </c>
      <c r="C1597" s="135" t="s">
        <v>1284</v>
      </c>
      <c r="D1597" s="135" t="s">
        <v>1097</v>
      </c>
      <c r="E1597" s="140" t="n">
        <v>10.5</v>
      </c>
      <c r="F1597" s="96" t="n">
        <v>2</v>
      </c>
      <c r="G1597" s="141" t="n">
        <v>30</v>
      </c>
      <c r="H1597" s="135" t="s">
        <v>1276</v>
      </c>
      <c r="I1597" s="97" t="s">
        <v>73</v>
      </c>
      <c r="J1597" s="136"/>
    </row>
    <row r="1598" customFormat="false" ht="9.75" hidden="true" customHeight="true" outlineLevel="0" collapsed="false">
      <c r="A1598" s="138" t="s">
        <v>1285</v>
      </c>
      <c r="B1598" s="132" t="n">
        <v>8155</v>
      </c>
      <c r="C1598" s="135" t="s">
        <v>1286</v>
      </c>
      <c r="D1598" s="135" t="s">
        <v>1096</v>
      </c>
      <c r="E1598" s="140" t="n">
        <v>15</v>
      </c>
      <c r="F1598" s="96" t="n">
        <v>2</v>
      </c>
      <c r="G1598" s="141" t="n">
        <v>50</v>
      </c>
      <c r="H1598" s="135" t="s">
        <v>1287</v>
      </c>
      <c r="I1598" s="97" t="s">
        <v>73</v>
      </c>
      <c r="J1598" s="136"/>
    </row>
    <row r="1599" customFormat="false" ht="9.75" hidden="true" customHeight="true" outlineLevel="0" collapsed="false">
      <c r="A1599" s="138" t="s">
        <v>1288</v>
      </c>
      <c r="B1599" s="132" t="n">
        <v>8157</v>
      </c>
      <c r="C1599" s="135" t="s">
        <v>1289</v>
      </c>
      <c r="D1599" s="135" t="s">
        <v>1096</v>
      </c>
      <c r="E1599" s="140" t="n">
        <v>16</v>
      </c>
      <c r="F1599" s="96" t="n">
        <v>2</v>
      </c>
      <c r="G1599" s="141" t="n">
        <v>51</v>
      </c>
      <c r="H1599" s="135" t="s">
        <v>1290</v>
      </c>
      <c r="I1599" s="97" t="s">
        <v>73</v>
      </c>
      <c r="J1599" s="136"/>
    </row>
    <row r="1600" customFormat="false" ht="9.75" hidden="true" customHeight="true" outlineLevel="0" collapsed="false">
      <c r="A1600" s="138" t="s">
        <v>1291</v>
      </c>
      <c r="B1600" s="132" t="n">
        <v>8158</v>
      </c>
      <c r="C1600" s="135" t="s">
        <v>1292</v>
      </c>
      <c r="D1600" s="135" t="s">
        <v>1096</v>
      </c>
      <c r="E1600" s="140" t="n">
        <v>14</v>
      </c>
      <c r="F1600" s="96" t="n">
        <v>2</v>
      </c>
      <c r="G1600" s="141" t="n">
        <v>57</v>
      </c>
      <c r="H1600" s="135" t="s">
        <v>1293</v>
      </c>
      <c r="I1600" s="97" t="s">
        <v>73</v>
      </c>
      <c r="J1600" s="136"/>
    </row>
    <row r="1601" customFormat="false" ht="9.75" hidden="true" customHeight="true" outlineLevel="0" collapsed="false">
      <c r="A1601" s="138" t="s">
        <v>1294</v>
      </c>
      <c r="B1601" s="132" t="n">
        <v>8159</v>
      </c>
      <c r="C1601" s="135" t="s">
        <v>1295</v>
      </c>
      <c r="D1601" s="135" t="s">
        <v>1096</v>
      </c>
      <c r="E1601" s="142" t="n">
        <v>5</v>
      </c>
      <c r="F1601" s="96" t="n">
        <v>2</v>
      </c>
      <c r="G1601" s="141" t="n">
        <v>52</v>
      </c>
      <c r="H1601" s="135" t="s">
        <v>1296</v>
      </c>
      <c r="I1601" s="97" t="s">
        <v>73</v>
      </c>
      <c r="J1601" s="136"/>
    </row>
    <row r="1602" customFormat="false" ht="9.75" hidden="true" customHeight="true" outlineLevel="0" collapsed="false">
      <c r="A1602" s="138" t="s">
        <v>1297</v>
      </c>
      <c r="B1602" s="132" t="n">
        <v>8160</v>
      </c>
      <c r="C1602" s="135" t="s">
        <v>1298</v>
      </c>
      <c r="D1602" s="135" t="s">
        <v>1096</v>
      </c>
      <c r="E1602" s="142" t="n">
        <v>1</v>
      </c>
      <c r="F1602" s="96" t="n">
        <v>2</v>
      </c>
      <c r="G1602" s="141" t="n">
        <v>53</v>
      </c>
      <c r="H1602" s="135" t="s">
        <v>1299</v>
      </c>
      <c r="I1602" s="97" t="s">
        <v>73</v>
      </c>
      <c r="J1602" s="136"/>
    </row>
    <row r="1603" customFormat="false" ht="9.75" hidden="true" customHeight="true" outlineLevel="0" collapsed="false">
      <c r="A1603" s="138" t="s">
        <v>1300</v>
      </c>
      <c r="B1603" s="132" t="n">
        <v>8162</v>
      </c>
      <c r="C1603" s="135" t="s">
        <v>1301</v>
      </c>
      <c r="D1603" s="135" t="s">
        <v>1097</v>
      </c>
      <c r="E1603" s="142" t="n">
        <v>2</v>
      </c>
      <c r="F1603" s="96" t="n">
        <v>2</v>
      </c>
      <c r="G1603" s="141" t="n">
        <v>54</v>
      </c>
      <c r="H1603" s="135" t="s">
        <v>1302</v>
      </c>
      <c r="I1603" s="97" t="s">
        <v>73</v>
      </c>
      <c r="J1603" s="136"/>
    </row>
    <row r="1604" customFormat="false" ht="9.75" hidden="true" customHeight="true" outlineLevel="0" collapsed="false">
      <c r="A1604" s="138" t="s">
        <v>1303</v>
      </c>
      <c r="B1604" s="132" t="n">
        <v>8163</v>
      </c>
      <c r="C1604" s="135" t="s">
        <v>1304</v>
      </c>
      <c r="D1604" s="135" t="s">
        <v>1096</v>
      </c>
      <c r="E1604" s="140" t="n">
        <v>42</v>
      </c>
      <c r="F1604" s="96" t="n">
        <v>2</v>
      </c>
      <c r="G1604" s="141" t="n">
        <v>55</v>
      </c>
      <c r="H1604" s="135" t="s">
        <v>1305</v>
      </c>
      <c r="I1604" s="97" t="s">
        <v>73</v>
      </c>
      <c r="J1604" s="136"/>
    </row>
    <row r="1605" customFormat="false" ht="9.75" hidden="true" customHeight="true" outlineLevel="0" collapsed="false">
      <c r="A1605" s="138" t="s">
        <v>1306</v>
      </c>
      <c r="B1605" s="132" t="n">
        <v>8163</v>
      </c>
      <c r="C1605" s="135" t="s">
        <v>1307</v>
      </c>
      <c r="D1605" s="135" t="s">
        <v>1096</v>
      </c>
      <c r="E1605" s="142" t="n">
        <v>6</v>
      </c>
      <c r="F1605" s="96" t="n">
        <v>2</v>
      </c>
      <c r="G1605" s="141" t="n">
        <v>56</v>
      </c>
      <c r="H1605" s="135" t="s">
        <v>1308</v>
      </c>
      <c r="I1605" s="97" t="s">
        <v>73</v>
      </c>
      <c r="J1605" s="136"/>
    </row>
    <row r="1606" customFormat="false" ht="9.75" hidden="true" customHeight="true" outlineLevel="0" collapsed="false">
      <c r="A1606" s="138" t="s">
        <v>1309</v>
      </c>
      <c r="B1606" s="132" t="n">
        <v>8164</v>
      </c>
      <c r="C1606" s="135" t="s">
        <v>1310</v>
      </c>
      <c r="D1606" s="135" t="s">
        <v>1096</v>
      </c>
      <c r="E1606" s="142" t="n">
        <v>3</v>
      </c>
      <c r="F1606" s="96" t="n">
        <v>2</v>
      </c>
      <c r="G1606" s="141" t="n">
        <v>58</v>
      </c>
      <c r="H1606" s="135" t="s">
        <v>1311</v>
      </c>
      <c r="I1606" s="97" t="s">
        <v>73</v>
      </c>
      <c r="J1606" s="136"/>
    </row>
    <row r="1607" customFormat="false" ht="9.75" hidden="true" customHeight="true" outlineLevel="0" collapsed="false">
      <c r="A1607" s="138" t="s">
        <v>1312</v>
      </c>
      <c r="B1607" s="132" t="n">
        <v>8165</v>
      </c>
      <c r="C1607" s="135" t="s">
        <v>1313</v>
      </c>
      <c r="D1607" s="135" t="s">
        <v>1096</v>
      </c>
      <c r="E1607" s="142" t="n">
        <v>2</v>
      </c>
      <c r="F1607" s="96" t="n">
        <v>2</v>
      </c>
      <c r="G1607" s="141" t="n">
        <v>59</v>
      </c>
      <c r="H1607" s="135" t="s">
        <v>1314</v>
      </c>
      <c r="I1607" s="97" t="s">
        <v>73</v>
      </c>
      <c r="J1607" s="136"/>
    </row>
    <row r="1608" customFormat="false" ht="9.75" hidden="true" customHeight="true" outlineLevel="0" collapsed="false">
      <c r="A1608" s="138" t="s">
        <v>1315</v>
      </c>
      <c r="B1608" s="132" t="n">
        <v>8167</v>
      </c>
      <c r="C1608" s="135" t="s">
        <v>1316</v>
      </c>
      <c r="D1608" s="135" t="s">
        <v>1096</v>
      </c>
      <c r="E1608" s="140" t="n">
        <v>18</v>
      </c>
      <c r="F1608" s="96" t="n">
        <v>2</v>
      </c>
      <c r="G1608" s="141" t="n">
        <v>61</v>
      </c>
      <c r="H1608" s="135" t="s">
        <v>1317</v>
      </c>
      <c r="I1608" s="97" t="s">
        <v>73</v>
      </c>
      <c r="J1608" s="136"/>
    </row>
    <row r="1609" customFormat="false" ht="9.75" hidden="true" customHeight="true" outlineLevel="0" collapsed="false">
      <c r="A1609" s="138" t="s">
        <v>1318</v>
      </c>
      <c r="B1609" s="132" t="n">
        <v>8167</v>
      </c>
      <c r="C1609" s="135" t="s">
        <v>1319</v>
      </c>
      <c r="D1609" s="135" t="s">
        <v>1096</v>
      </c>
      <c r="E1609" s="142" t="n">
        <v>3</v>
      </c>
      <c r="F1609" s="96" t="n">
        <v>2</v>
      </c>
      <c r="G1609" s="141" t="n">
        <v>62</v>
      </c>
      <c r="H1609" s="135" t="s">
        <v>1320</v>
      </c>
      <c r="I1609" s="97" t="s">
        <v>73</v>
      </c>
      <c r="J1609" s="136"/>
    </row>
    <row r="1610" customFormat="false" ht="9.75" hidden="true" customHeight="true" outlineLevel="0" collapsed="false">
      <c r="A1610" s="138" t="s">
        <v>1321</v>
      </c>
      <c r="B1610" s="132" t="n">
        <v>8168</v>
      </c>
      <c r="C1610" s="135" t="s">
        <v>1322</v>
      </c>
      <c r="D1610" s="135" t="s">
        <v>1096</v>
      </c>
      <c r="E1610" s="142" t="n">
        <v>9</v>
      </c>
      <c r="F1610" s="96" t="n">
        <v>2</v>
      </c>
      <c r="G1610" s="141" t="n">
        <v>63</v>
      </c>
      <c r="H1610" s="135" t="s">
        <v>1323</v>
      </c>
      <c r="I1610" s="97" t="s">
        <v>73</v>
      </c>
      <c r="J1610" s="136"/>
    </row>
    <row r="1611" customFormat="false" ht="9.75" hidden="true" customHeight="true" outlineLevel="0" collapsed="false">
      <c r="A1611" s="138" t="s">
        <v>1324</v>
      </c>
      <c r="B1611" s="132" t="n">
        <v>8169</v>
      </c>
      <c r="C1611" s="135" t="s">
        <v>1325</v>
      </c>
      <c r="D1611" s="135" t="s">
        <v>1096</v>
      </c>
      <c r="E1611" s="142" t="n">
        <v>7</v>
      </c>
      <c r="F1611" s="96" t="n">
        <v>2</v>
      </c>
      <c r="G1611" s="141" t="n">
        <v>64</v>
      </c>
      <c r="H1611" s="135" t="s">
        <v>1326</v>
      </c>
      <c r="I1611" s="97" t="s">
        <v>73</v>
      </c>
      <c r="J1611" s="136"/>
    </row>
    <row r="1612" customFormat="false" ht="9.75" hidden="true" customHeight="true" outlineLevel="0" collapsed="false">
      <c r="A1612" s="138" t="s">
        <v>1327</v>
      </c>
      <c r="B1612" s="132" t="n">
        <v>8170</v>
      </c>
      <c r="C1612" s="135" t="s">
        <v>1328</v>
      </c>
      <c r="D1612" s="135" t="s">
        <v>1098</v>
      </c>
      <c r="E1612" s="143" t="n">
        <v>2800</v>
      </c>
      <c r="F1612" s="96" t="n">
        <v>2</v>
      </c>
      <c r="G1612" s="141" t="n">
        <v>65</v>
      </c>
      <c r="H1612" s="135" t="s">
        <v>1329</v>
      </c>
      <c r="I1612" s="97" t="s">
        <v>73</v>
      </c>
      <c r="J1612" s="136"/>
    </row>
    <row r="1613" customFormat="false" ht="9.75" hidden="true" customHeight="true" outlineLevel="0" collapsed="false">
      <c r="A1613" s="138" t="s">
        <v>1330</v>
      </c>
      <c r="B1613" s="132" t="n">
        <v>8171</v>
      </c>
      <c r="C1613" s="135" t="s">
        <v>1331</v>
      </c>
      <c r="D1613" s="135" t="s">
        <v>1096</v>
      </c>
      <c r="E1613" s="142" t="n">
        <v>1</v>
      </c>
      <c r="F1613" s="96" t="n">
        <v>2</v>
      </c>
      <c r="G1613" s="141" t="n">
        <v>67</v>
      </c>
      <c r="H1613" s="135" t="s">
        <v>1332</v>
      </c>
      <c r="I1613" s="97" t="s">
        <v>73</v>
      </c>
      <c r="J1613" s="136"/>
    </row>
    <row r="1614" customFormat="false" ht="9.75" hidden="true" customHeight="true" outlineLevel="0" collapsed="false">
      <c r="A1614" s="138" t="s">
        <v>1333</v>
      </c>
      <c r="B1614" s="132" t="n">
        <v>9038</v>
      </c>
      <c r="C1614" s="135" t="s">
        <v>1334</v>
      </c>
      <c r="D1614" s="135" t="s">
        <v>1095</v>
      </c>
      <c r="E1614" s="142" t="n">
        <v>1</v>
      </c>
      <c r="F1614" s="96" t="n">
        <v>3</v>
      </c>
      <c r="G1614" s="139" t="n">
        <v>8</v>
      </c>
      <c r="H1614" s="135" t="s">
        <v>1334</v>
      </c>
      <c r="I1614" s="97" t="s">
        <v>73</v>
      </c>
      <c r="J1614" s="136"/>
    </row>
    <row r="1615" customFormat="false" ht="9.75" hidden="true" customHeight="true" outlineLevel="0" collapsed="false">
      <c r="A1615" s="138" t="s">
        <v>1335</v>
      </c>
      <c r="B1615" s="132" t="n">
        <v>6564</v>
      </c>
      <c r="C1615" s="135" t="s">
        <v>1336</v>
      </c>
      <c r="D1615" s="135" t="s">
        <v>1095</v>
      </c>
      <c r="E1615" s="142" t="n">
        <v>1</v>
      </c>
      <c r="F1615" s="96" t="n">
        <v>1</v>
      </c>
      <c r="G1615" s="147" t="n">
        <v>288</v>
      </c>
      <c r="H1615" s="135" t="s">
        <v>1337</v>
      </c>
      <c r="I1615" s="97" t="s">
        <v>95</v>
      </c>
      <c r="J1615" s="136"/>
    </row>
    <row r="1616" customFormat="false" ht="9.75" hidden="true" customHeight="true" outlineLevel="0" collapsed="false">
      <c r="A1616" s="138" t="s">
        <v>1338</v>
      </c>
      <c r="B1616" s="115" t="n">
        <v>937</v>
      </c>
      <c r="C1616" s="135" t="s">
        <v>1339</v>
      </c>
      <c r="D1616" s="135" t="s">
        <v>1101</v>
      </c>
      <c r="E1616" s="144" t="n">
        <v>216.656</v>
      </c>
      <c r="F1616" s="96" t="n">
        <v>1</v>
      </c>
      <c r="G1616" s="141" t="n">
        <v>72</v>
      </c>
      <c r="H1616" s="135" t="s">
        <v>1340</v>
      </c>
      <c r="I1616" s="97" t="s">
        <v>143</v>
      </c>
      <c r="J1616" s="136"/>
    </row>
    <row r="1617" customFormat="false" ht="9.75" hidden="true" customHeight="true" outlineLevel="0" collapsed="false">
      <c r="A1617" s="138" t="s">
        <v>1341</v>
      </c>
      <c r="B1617" s="132" t="n">
        <v>1054</v>
      </c>
      <c r="C1617" s="135" t="s">
        <v>1342</v>
      </c>
      <c r="D1617" s="135" t="s">
        <v>1100</v>
      </c>
      <c r="E1617" s="140" t="n">
        <v>31.5136</v>
      </c>
      <c r="F1617" s="96" t="n">
        <v>1</v>
      </c>
      <c r="G1617" s="141" t="n">
        <v>72</v>
      </c>
      <c r="H1617" s="135" t="s">
        <v>1340</v>
      </c>
      <c r="I1617" s="97" t="s">
        <v>143</v>
      </c>
      <c r="J1617" s="136"/>
    </row>
    <row r="1618" customFormat="false" ht="9.75" hidden="true" customHeight="true" outlineLevel="0" collapsed="false">
      <c r="A1618" s="138" t="s">
        <v>1343</v>
      </c>
      <c r="B1618" s="132" t="n">
        <v>1206</v>
      </c>
      <c r="C1618" s="135" t="s">
        <v>1344</v>
      </c>
      <c r="D1618" s="135" t="s">
        <v>1100</v>
      </c>
      <c r="E1618" s="143" t="n">
        <v>3168.9</v>
      </c>
      <c r="F1618" s="96" t="n">
        <v>1</v>
      </c>
      <c r="G1618" s="141" t="n">
        <v>73</v>
      </c>
      <c r="H1618" s="135" t="s">
        <v>1345</v>
      </c>
      <c r="I1618" s="97" t="s">
        <v>143</v>
      </c>
      <c r="J1618" s="136"/>
    </row>
    <row r="1619" customFormat="false" ht="9.75" hidden="true" customHeight="true" outlineLevel="0" collapsed="false">
      <c r="A1619" s="138" t="s">
        <v>1346</v>
      </c>
      <c r="B1619" s="132" t="n">
        <v>1316</v>
      </c>
      <c r="C1619" s="135" t="s">
        <v>1347</v>
      </c>
      <c r="D1619" s="135" t="s">
        <v>1098</v>
      </c>
      <c r="E1619" s="140" t="n">
        <v>85.0867</v>
      </c>
      <c r="F1619" s="96" t="n">
        <v>1</v>
      </c>
      <c r="G1619" s="141" t="n">
        <v>72</v>
      </c>
      <c r="H1619" s="135" t="s">
        <v>1340</v>
      </c>
      <c r="I1619" s="97" t="s">
        <v>143</v>
      </c>
      <c r="J1619" s="136"/>
    </row>
    <row r="1620" customFormat="false" ht="9.75" hidden="true" customHeight="true" outlineLevel="0" collapsed="false">
      <c r="A1620" s="138" t="s">
        <v>1348</v>
      </c>
      <c r="B1620" s="132" t="n">
        <v>5213</v>
      </c>
      <c r="C1620" s="135" t="s">
        <v>1349</v>
      </c>
      <c r="D1620" s="135" t="s">
        <v>1099</v>
      </c>
      <c r="E1620" s="144" t="n">
        <v>112.893</v>
      </c>
      <c r="F1620" s="96" t="n">
        <v>1</v>
      </c>
      <c r="G1620" s="141" t="n">
        <v>74</v>
      </c>
      <c r="H1620" s="135" t="s">
        <v>1350</v>
      </c>
      <c r="I1620" s="97" t="s">
        <v>143</v>
      </c>
      <c r="J1620" s="136"/>
    </row>
    <row r="1621" customFormat="false" ht="9.75" hidden="true" customHeight="true" outlineLevel="0" collapsed="false">
      <c r="A1621" s="138" t="s">
        <v>1351</v>
      </c>
      <c r="B1621" s="132" t="n">
        <v>5961</v>
      </c>
      <c r="C1621" s="135" t="s">
        <v>1352</v>
      </c>
      <c r="D1621" s="135" t="s">
        <v>1100</v>
      </c>
      <c r="E1621" s="140" t="n">
        <v>90.54</v>
      </c>
      <c r="F1621" s="96" t="n">
        <v>1</v>
      </c>
      <c r="G1621" s="141" t="n">
        <v>73</v>
      </c>
      <c r="H1621" s="135" t="s">
        <v>1345</v>
      </c>
      <c r="I1621" s="97" t="s">
        <v>143</v>
      </c>
      <c r="J1621" s="136"/>
    </row>
    <row r="1622" customFormat="false" ht="9.75" hidden="true" customHeight="true" outlineLevel="0" collapsed="false">
      <c r="A1622" s="138" t="s">
        <v>1353</v>
      </c>
      <c r="B1622" s="132" t="n">
        <v>6744</v>
      </c>
      <c r="C1622" s="135" t="s">
        <v>1354</v>
      </c>
      <c r="D1622" s="135" t="s">
        <v>1100</v>
      </c>
      <c r="E1622" s="140" t="n">
        <v>39.392</v>
      </c>
      <c r="F1622" s="96" t="n">
        <v>1</v>
      </c>
      <c r="G1622" s="141" t="n">
        <v>72</v>
      </c>
      <c r="H1622" s="135" t="s">
        <v>1340</v>
      </c>
      <c r="I1622" s="97" t="s">
        <v>143</v>
      </c>
      <c r="J1622" s="136"/>
    </row>
    <row r="1623" customFormat="false" ht="9.75" hidden="true" customHeight="true" outlineLevel="0" collapsed="false">
      <c r="A1623" s="138" t="s">
        <v>1355</v>
      </c>
      <c r="B1623" s="132" t="n">
        <v>4696</v>
      </c>
      <c r="C1623" s="135" t="s">
        <v>1356</v>
      </c>
      <c r="D1623" s="135" t="s">
        <v>1096</v>
      </c>
      <c r="E1623" s="140" t="n">
        <v>11.428</v>
      </c>
      <c r="F1623" s="96" t="n">
        <v>1</v>
      </c>
      <c r="G1623" s="141" t="n">
        <v>59</v>
      </c>
      <c r="H1623" s="135" t="s">
        <v>1357</v>
      </c>
      <c r="I1623" s="97" t="s">
        <v>167</v>
      </c>
      <c r="J1623" s="136"/>
    </row>
    <row r="1624" customFormat="false" ht="9.75" hidden="true" customHeight="true" outlineLevel="0" collapsed="false">
      <c r="A1624" s="138" t="s">
        <v>1358</v>
      </c>
      <c r="B1624" s="132" t="n">
        <v>5770</v>
      </c>
      <c r="C1624" s="135" t="s">
        <v>1359</v>
      </c>
      <c r="D1624" s="135" t="s">
        <v>1096</v>
      </c>
      <c r="E1624" s="144" t="n">
        <v>505</v>
      </c>
      <c r="F1624" s="96" t="n">
        <v>1</v>
      </c>
      <c r="G1624" s="141" t="n">
        <v>17</v>
      </c>
      <c r="H1624" s="135" t="s">
        <v>1360</v>
      </c>
      <c r="I1624" s="97" t="s">
        <v>167</v>
      </c>
      <c r="J1624" s="136"/>
    </row>
    <row r="1625" customFormat="false" ht="9.75" hidden="true" customHeight="true" outlineLevel="0" collapsed="false">
      <c r="A1625" s="138" t="s">
        <v>1361</v>
      </c>
      <c r="B1625" s="132" t="n">
        <v>5770</v>
      </c>
      <c r="C1625" s="135" t="s">
        <v>1362</v>
      </c>
      <c r="D1625" s="135" t="s">
        <v>1096</v>
      </c>
      <c r="E1625" s="140" t="n">
        <v>20</v>
      </c>
      <c r="F1625" s="96" t="n">
        <v>1</v>
      </c>
      <c r="G1625" s="141" t="n">
        <v>17</v>
      </c>
      <c r="H1625" s="135" t="s">
        <v>1360</v>
      </c>
      <c r="I1625" s="97" t="s">
        <v>167</v>
      </c>
      <c r="J1625" s="136"/>
    </row>
    <row r="1626" customFormat="false" ht="9.75" hidden="true" customHeight="true" outlineLevel="0" collapsed="false">
      <c r="A1626" s="138" t="s">
        <v>1363</v>
      </c>
      <c r="B1626" s="132" t="n">
        <v>8114</v>
      </c>
      <c r="C1626" s="135" t="s">
        <v>1364</v>
      </c>
      <c r="D1626" s="135" t="s">
        <v>1100</v>
      </c>
      <c r="E1626" s="143" t="n">
        <v>1196.1</v>
      </c>
      <c r="F1626" s="96" t="n">
        <v>1</v>
      </c>
      <c r="G1626" s="141" t="n">
        <v>56</v>
      </c>
      <c r="H1626" s="135" t="s">
        <v>1345</v>
      </c>
      <c r="I1626" s="97" t="s">
        <v>167</v>
      </c>
      <c r="J1626" s="136"/>
    </row>
    <row r="1627" customFormat="false" ht="9.75" hidden="true" customHeight="true" outlineLevel="0" collapsed="false">
      <c r="A1627" s="138" t="s">
        <v>1365</v>
      </c>
      <c r="B1627" s="132" t="n">
        <v>8115</v>
      </c>
      <c r="C1627" s="135" t="s">
        <v>1366</v>
      </c>
      <c r="D1627" s="135" t="s">
        <v>1099</v>
      </c>
      <c r="E1627" s="140" t="n">
        <v>28.44</v>
      </c>
      <c r="F1627" s="96" t="n">
        <v>1</v>
      </c>
      <c r="G1627" s="141" t="n">
        <v>54</v>
      </c>
      <c r="H1627" s="135" t="s">
        <v>1367</v>
      </c>
      <c r="I1627" s="97" t="s">
        <v>167</v>
      </c>
      <c r="J1627" s="136"/>
    </row>
    <row r="1628" customFormat="false" ht="9.75" hidden="true" customHeight="true" outlineLevel="0" collapsed="false">
      <c r="A1628" s="138" t="s">
        <v>1368</v>
      </c>
      <c r="B1628" s="132" t="n">
        <v>8115</v>
      </c>
      <c r="C1628" s="135" t="s">
        <v>1369</v>
      </c>
      <c r="D1628" s="135" t="s">
        <v>1099</v>
      </c>
      <c r="E1628" s="140" t="n">
        <v>12.38</v>
      </c>
      <c r="F1628" s="96" t="n">
        <v>1</v>
      </c>
      <c r="G1628" s="141" t="n">
        <v>55</v>
      </c>
      <c r="H1628" s="135" t="s">
        <v>1370</v>
      </c>
      <c r="I1628" s="97" t="s">
        <v>167</v>
      </c>
      <c r="J1628" s="136"/>
    </row>
    <row r="1629" customFormat="false" ht="9.75" hidden="true" customHeight="true" outlineLevel="0" collapsed="false">
      <c r="A1629" s="138" t="s">
        <v>1371</v>
      </c>
      <c r="B1629" s="139" t="n">
        <v>1</v>
      </c>
      <c r="C1629" s="135" t="s">
        <v>1142</v>
      </c>
      <c r="D1629" s="135" t="s">
        <v>1102</v>
      </c>
      <c r="E1629" s="140" t="n">
        <v>30.789</v>
      </c>
      <c r="F1629" s="96" t="n">
        <v>1</v>
      </c>
      <c r="G1629" s="141" t="n">
        <v>74</v>
      </c>
      <c r="H1629" s="135" t="s">
        <v>1350</v>
      </c>
      <c r="I1629" s="97" t="s">
        <v>143</v>
      </c>
      <c r="J1629" s="136"/>
    </row>
    <row r="1630" customFormat="false" ht="9.75" hidden="true" customHeight="true" outlineLevel="0" collapsed="false">
      <c r="A1630" s="138" t="s">
        <v>1372</v>
      </c>
      <c r="B1630" s="96" t="n">
        <v>2</v>
      </c>
      <c r="C1630" s="135" t="s">
        <v>1145</v>
      </c>
      <c r="D1630" s="135" t="s">
        <v>1102</v>
      </c>
      <c r="E1630" s="140" t="n">
        <v>10.263</v>
      </c>
      <c r="F1630" s="96" t="n">
        <v>1</v>
      </c>
      <c r="G1630" s="141" t="n">
        <v>74</v>
      </c>
      <c r="H1630" s="135" t="s">
        <v>1350</v>
      </c>
      <c r="I1630" s="97" t="s">
        <v>143</v>
      </c>
      <c r="J1630" s="136"/>
    </row>
    <row r="1631" customFormat="false" ht="9.75" hidden="true" customHeight="true" outlineLevel="0" collapsed="false">
      <c r="A1631" s="138" t="s">
        <v>1373</v>
      </c>
      <c r="B1631" s="115" t="n">
        <v>934</v>
      </c>
      <c r="C1631" s="135" t="s">
        <v>1374</v>
      </c>
      <c r="D1631" s="135" t="s">
        <v>1101</v>
      </c>
      <c r="E1631" s="144" t="n">
        <v>216.656</v>
      </c>
      <c r="F1631" s="96" t="n">
        <v>1</v>
      </c>
      <c r="G1631" s="141" t="n">
        <v>72</v>
      </c>
      <c r="H1631" s="135" t="s">
        <v>1340</v>
      </c>
      <c r="I1631" s="97" t="s">
        <v>143</v>
      </c>
      <c r="J1631" s="136"/>
    </row>
    <row r="1632" customFormat="false" ht="9.75" hidden="true" customHeight="true" outlineLevel="0" collapsed="false">
      <c r="A1632" s="138" t="s">
        <v>1375</v>
      </c>
      <c r="B1632" s="132" t="n">
        <v>1333</v>
      </c>
      <c r="C1632" s="135" t="s">
        <v>1376</v>
      </c>
      <c r="D1632" s="135" t="s">
        <v>1098</v>
      </c>
      <c r="E1632" s="140" t="n">
        <v>39.392</v>
      </c>
      <c r="F1632" s="96" t="n">
        <v>1</v>
      </c>
      <c r="G1632" s="141" t="n">
        <v>72</v>
      </c>
      <c r="H1632" s="135" t="s">
        <v>1340</v>
      </c>
      <c r="I1632" s="97" t="s">
        <v>143</v>
      </c>
      <c r="J1632" s="136"/>
    </row>
    <row r="1633" customFormat="false" ht="9.75" hidden="true" customHeight="true" outlineLevel="0" collapsed="false">
      <c r="A1633" s="138" t="s">
        <v>1377</v>
      </c>
      <c r="B1633" s="132" t="n">
        <v>1403</v>
      </c>
      <c r="C1633" s="135" t="s">
        <v>1378</v>
      </c>
      <c r="D1633" s="135" t="s">
        <v>1379</v>
      </c>
      <c r="E1633" s="142" t="n">
        <v>7.8784</v>
      </c>
      <c r="F1633" s="96" t="n">
        <v>1</v>
      </c>
      <c r="G1633" s="141" t="n">
        <v>72</v>
      </c>
      <c r="H1633" s="135" t="s">
        <v>1340</v>
      </c>
      <c r="I1633" s="97" t="s">
        <v>143</v>
      </c>
      <c r="J1633" s="136"/>
    </row>
    <row r="1634" customFormat="false" ht="9.75" hidden="true" customHeight="true" outlineLevel="0" collapsed="false">
      <c r="A1634" s="138" t="s">
        <v>1380</v>
      </c>
      <c r="B1634" s="132" t="n">
        <v>7742</v>
      </c>
      <c r="C1634" s="135" t="s">
        <v>1381</v>
      </c>
      <c r="D1634" s="135" t="s">
        <v>1098</v>
      </c>
      <c r="E1634" s="144" t="n">
        <v>196.96</v>
      </c>
      <c r="F1634" s="96" t="n">
        <v>1</v>
      </c>
      <c r="G1634" s="141" t="n">
        <v>72</v>
      </c>
      <c r="H1634" s="135" t="s">
        <v>1340</v>
      </c>
      <c r="I1634" s="97" t="s">
        <v>143</v>
      </c>
      <c r="J1634" s="136"/>
    </row>
    <row r="1635" customFormat="false" ht="9.75" hidden="true" customHeight="true" outlineLevel="0" collapsed="false">
      <c r="A1635" s="138" t="s">
        <v>1382</v>
      </c>
      <c r="B1635" s="132" t="n">
        <v>5761</v>
      </c>
      <c r="C1635" s="135" t="s">
        <v>1383</v>
      </c>
      <c r="D1635" s="135" t="s">
        <v>1095</v>
      </c>
      <c r="E1635" s="144" t="n">
        <v>440.8</v>
      </c>
      <c r="F1635" s="96" t="n">
        <v>1</v>
      </c>
      <c r="G1635" s="141" t="n">
        <v>67</v>
      </c>
      <c r="H1635" s="135" t="s">
        <v>1357</v>
      </c>
      <c r="I1635" s="97" t="s">
        <v>180</v>
      </c>
      <c r="J1635" s="136"/>
    </row>
    <row r="1636" customFormat="false" ht="9.75" hidden="true" customHeight="true" outlineLevel="0" collapsed="false">
      <c r="A1636" s="138" t="s">
        <v>1384</v>
      </c>
      <c r="B1636" s="132" t="n">
        <v>6385</v>
      </c>
      <c r="C1636" s="135" t="s">
        <v>1385</v>
      </c>
      <c r="D1636" s="135" t="s">
        <v>1095</v>
      </c>
      <c r="E1636" s="142" t="n">
        <v>1</v>
      </c>
      <c r="F1636" s="96" t="n">
        <v>1</v>
      </c>
      <c r="G1636" s="141" t="n">
        <v>61</v>
      </c>
      <c r="H1636" s="135" t="s">
        <v>1386</v>
      </c>
      <c r="I1636" s="97" t="s">
        <v>180</v>
      </c>
      <c r="J1636" s="136"/>
    </row>
    <row r="1637" customFormat="false" ht="9.75" hidden="true" customHeight="true" outlineLevel="0" collapsed="false">
      <c r="A1637" s="138" t="s">
        <v>1387</v>
      </c>
      <c r="B1637" s="132" t="n">
        <v>7761</v>
      </c>
      <c r="C1637" s="135" t="s">
        <v>1388</v>
      </c>
      <c r="D1637" s="135" t="s">
        <v>1101</v>
      </c>
      <c r="E1637" s="144" t="n">
        <v>644</v>
      </c>
      <c r="F1637" s="96" t="n">
        <v>1</v>
      </c>
      <c r="G1637" s="141" t="n">
        <v>62</v>
      </c>
      <c r="H1637" s="135" t="s">
        <v>1389</v>
      </c>
      <c r="I1637" s="97" t="s">
        <v>180</v>
      </c>
      <c r="J1637" s="136"/>
    </row>
    <row r="1638" customFormat="false" ht="9.75" hidden="true" customHeight="true" outlineLevel="0" collapsed="false">
      <c r="A1638" s="138" t="s">
        <v>1390</v>
      </c>
      <c r="B1638" s="132" t="n">
        <v>7761</v>
      </c>
      <c r="C1638" s="135" t="s">
        <v>1391</v>
      </c>
      <c r="D1638" s="135" t="s">
        <v>1101</v>
      </c>
      <c r="E1638" s="144" t="n">
        <v>345</v>
      </c>
      <c r="F1638" s="96" t="n">
        <v>1</v>
      </c>
      <c r="G1638" s="141" t="n">
        <v>63</v>
      </c>
      <c r="H1638" s="135" t="s">
        <v>1392</v>
      </c>
      <c r="I1638" s="97" t="s">
        <v>180</v>
      </c>
      <c r="J1638" s="136"/>
    </row>
    <row r="1639" customFormat="false" ht="9.75" hidden="true" customHeight="true" outlineLevel="0" collapsed="false">
      <c r="A1639" s="138" t="s">
        <v>1393</v>
      </c>
      <c r="B1639" s="132" t="n">
        <v>8114</v>
      </c>
      <c r="C1639" s="135" t="s">
        <v>1394</v>
      </c>
      <c r="D1639" s="135" t="s">
        <v>1100</v>
      </c>
      <c r="E1639" s="143" t="n">
        <v>4588.1</v>
      </c>
      <c r="F1639" s="96" t="n">
        <v>1</v>
      </c>
      <c r="G1639" s="141" t="n">
        <v>64</v>
      </c>
      <c r="H1639" s="135" t="s">
        <v>1345</v>
      </c>
      <c r="I1639" s="97" t="s">
        <v>180</v>
      </c>
      <c r="J1639" s="136"/>
    </row>
    <row r="1640" customFormat="false" ht="9.75" hidden="true" customHeight="true" outlineLevel="0" collapsed="false">
      <c r="A1640" s="138" t="s">
        <v>1395</v>
      </c>
      <c r="B1640" s="132" t="n">
        <v>1140</v>
      </c>
      <c r="C1640" s="135" t="s">
        <v>1396</v>
      </c>
      <c r="D1640" s="135" t="s">
        <v>1096</v>
      </c>
      <c r="E1640" s="142" t="n">
        <v>5</v>
      </c>
      <c r="F1640" s="96" t="n">
        <v>1</v>
      </c>
      <c r="G1640" s="141" t="n">
        <v>24</v>
      </c>
      <c r="H1640" s="135" t="s">
        <v>1397</v>
      </c>
      <c r="I1640" s="97" t="s">
        <v>95</v>
      </c>
      <c r="J1640" s="136"/>
    </row>
    <row r="1641" customFormat="false" ht="9.75" hidden="true" customHeight="true" outlineLevel="0" collapsed="false">
      <c r="A1641" s="138" t="s">
        <v>1398</v>
      </c>
      <c r="B1641" s="132" t="n">
        <v>1090</v>
      </c>
      <c r="C1641" s="135" t="s">
        <v>1399</v>
      </c>
      <c r="D1641" s="135" t="s">
        <v>1095</v>
      </c>
      <c r="E1641" s="142" t="n">
        <v>1</v>
      </c>
      <c r="F1641" s="96" t="n">
        <v>1</v>
      </c>
      <c r="G1641" s="141" t="n">
        <v>23</v>
      </c>
      <c r="H1641" s="135" t="s">
        <v>1400</v>
      </c>
      <c r="I1641" s="97" t="s">
        <v>95</v>
      </c>
      <c r="J1641" s="136"/>
    </row>
    <row r="1642" customFormat="false" ht="9.75" hidden="true" customHeight="true" outlineLevel="0" collapsed="false">
      <c r="A1642" s="138" t="s">
        <v>1401</v>
      </c>
      <c r="B1642" s="132" t="n">
        <v>1484</v>
      </c>
      <c r="C1642" s="135" t="s">
        <v>1402</v>
      </c>
      <c r="D1642" s="135" t="s">
        <v>1095</v>
      </c>
      <c r="E1642" s="143" t="n">
        <v>3264.435</v>
      </c>
      <c r="F1642" s="96" t="n">
        <v>1</v>
      </c>
      <c r="G1642" s="147" t="n">
        <v>288</v>
      </c>
      <c r="H1642" s="135" t="s">
        <v>1337</v>
      </c>
      <c r="I1642" s="97" t="s">
        <v>95</v>
      </c>
      <c r="J1642" s="136"/>
    </row>
    <row r="1643" customFormat="false" ht="19.35" hidden="true" customHeight="true" outlineLevel="0" collapsed="false">
      <c r="A1643" s="138" t="s">
        <v>1403</v>
      </c>
      <c r="B1643" s="132" t="n">
        <v>1507</v>
      </c>
      <c r="C1643" s="135" t="s">
        <v>1404</v>
      </c>
      <c r="D1643" s="135" t="s">
        <v>1095</v>
      </c>
      <c r="E1643" s="142" t="n">
        <v>1</v>
      </c>
      <c r="F1643" s="96" t="n">
        <v>1</v>
      </c>
      <c r="G1643" s="141" t="n">
        <v>22</v>
      </c>
      <c r="H1643" s="135" t="s">
        <v>1405</v>
      </c>
      <c r="I1643" s="97" t="s">
        <v>95</v>
      </c>
      <c r="J1643" s="136"/>
    </row>
    <row r="1644" customFormat="false" ht="9.75" hidden="true" customHeight="true" outlineLevel="0" collapsed="false">
      <c r="A1644" s="138" t="s">
        <v>1406</v>
      </c>
      <c r="B1644" s="132" t="n">
        <v>6327</v>
      </c>
      <c r="C1644" s="135" t="s">
        <v>1407</v>
      </c>
      <c r="D1644" s="135" t="s">
        <v>1096</v>
      </c>
      <c r="E1644" s="142" t="n">
        <v>5</v>
      </c>
      <c r="F1644" s="96" t="n">
        <v>1</v>
      </c>
      <c r="G1644" s="141" t="n">
        <v>24</v>
      </c>
      <c r="H1644" s="135" t="s">
        <v>1397</v>
      </c>
      <c r="I1644" s="97" t="s">
        <v>95</v>
      </c>
      <c r="J1644" s="136"/>
    </row>
    <row r="1645" customFormat="false" ht="9.75" hidden="true" customHeight="true" outlineLevel="0" collapsed="false">
      <c r="A1645" s="138" t="s">
        <v>1343</v>
      </c>
      <c r="B1645" s="132" t="n">
        <v>1206</v>
      </c>
      <c r="C1645" s="135" t="s">
        <v>1344</v>
      </c>
      <c r="D1645" s="135" t="s">
        <v>1100</v>
      </c>
      <c r="E1645" s="143" t="n">
        <v>1255.905</v>
      </c>
      <c r="F1645" s="96" t="n">
        <v>1</v>
      </c>
      <c r="G1645" s="141" t="n">
        <v>56</v>
      </c>
      <c r="H1645" s="135" t="s">
        <v>1345</v>
      </c>
      <c r="I1645" s="97" t="s">
        <v>167</v>
      </c>
      <c r="J1645" s="136"/>
    </row>
    <row r="1646" customFormat="false" ht="9.75" hidden="true" customHeight="true" outlineLevel="0" collapsed="false">
      <c r="A1646" s="138" t="s">
        <v>1408</v>
      </c>
      <c r="B1646" s="132" t="n">
        <v>5039</v>
      </c>
      <c r="C1646" s="135" t="s">
        <v>1409</v>
      </c>
      <c r="D1646" s="135" t="s">
        <v>1099</v>
      </c>
      <c r="E1646" s="140" t="n">
        <v>53.053</v>
      </c>
      <c r="F1646" s="96" t="n">
        <v>1</v>
      </c>
      <c r="G1646" s="141" t="n">
        <v>57</v>
      </c>
      <c r="H1646" s="135" t="s">
        <v>1410</v>
      </c>
      <c r="I1646" s="97" t="s">
        <v>167</v>
      </c>
      <c r="J1646" s="136"/>
    </row>
    <row r="1647" customFormat="false" ht="9.75" hidden="true" customHeight="true" outlineLevel="0" collapsed="false">
      <c r="A1647" s="138" t="s">
        <v>1411</v>
      </c>
      <c r="B1647" s="132" t="n">
        <v>5213</v>
      </c>
      <c r="C1647" s="135" t="s">
        <v>1349</v>
      </c>
      <c r="D1647" s="135" t="s">
        <v>1099</v>
      </c>
      <c r="E1647" s="140" t="n">
        <v>53.053</v>
      </c>
      <c r="F1647" s="96" t="n">
        <v>1</v>
      </c>
      <c r="G1647" s="141" t="n">
        <v>57</v>
      </c>
      <c r="H1647" s="135" t="s">
        <v>1410</v>
      </c>
      <c r="I1647" s="97" t="s">
        <v>167</v>
      </c>
      <c r="J1647" s="136"/>
    </row>
    <row r="1648" customFormat="false" ht="9.75" hidden="true" customHeight="true" outlineLevel="0" collapsed="false">
      <c r="A1648" s="138" t="s">
        <v>1351</v>
      </c>
      <c r="B1648" s="132" t="n">
        <v>5961</v>
      </c>
      <c r="C1648" s="135" t="s">
        <v>1352</v>
      </c>
      <c r="D1648" s="135" t="s">
        <v>1100</v>
      </c>
      <c r="E1648" s="140" t="n">
        <v>35.883</v>
      </c>
      <c r="F1648" s="96" t="n">
        <v>1</v>
      </c>
      <c r="G1648" s="141" t="n">
        <v>56</v>
      </c>
      <c r="H1648" s="135" t="s">
        <v>1345</v>
      </c>
      <c r="I1648" s="97" t="s">
        <v>167</v>
      </c>
      <c r="J1648" s="136"/>
    </row>
    <row r="1649" customFormat="false" ht="10.9" hidden="true" customHeight="true" outlineLevel="0" collapsed="false">
      <c r="A1649" s="138" t="s">
        <v>1343</v>
      </c>
      <c r="B1649" s="132" t="n">
        <v>1206</v>
      </c>
      <c r="C1649" s="135" t="s">
        <v>1344</v>
      </c>
      <c r="D1649" s="135" t="s">
        <v>1100</v>
      </c>
      <c r="E1649" s="143" t="n">
        <v>4817.505</v>
      </c>
      <c r="F1649" s="96" t="n">
        <v>1</v>
      </c>
      <c r="G1649" s="141" t="n">
        <v>64</v>
      </c>
      <c r="H1649" s="135" t="s">
        <v>1345</v>
      </c>
      <c r="I1649" s="97" t="s">
        <v>180</v>
      </c>
      <c r="J1649" s="136"/>
    </row>
    <row r="1650" customFormat="false" ht="9.75" hidden="true" customHeight="true" outlineLevel="0" collapsed="false">
      <c r="A1650" s="138" t="s">
        <v>1412</v>
      </c>
      <c r="B1650" s="132" t="n">
        <v>5039</v>
      </c>
      <c r="C1650" s="135" t="s">
        <v>1409</v>
      </c>
      <c r="D1650" s="135" t="s">
        <v>1099</v>
      </c>
      <c r="E1650" s="144" t="n">
        <v>409.318</v>
      </c>
      <c r="F1650" s="96" t="n">
        <v>1</v>
      </c>
      <c r="G1650" s="141" t="n">
        <v>65</v>
      </c>
      <c r="H1650" s="135" t="s">
        <v>1413</v>
      </c>
      <c r="I1650" s="97" t="s">
        <v>180</v>
      </c>
      <c r="J1650" s="136"/>
    </row>
    <row r="1651" customFormat="false" ht="9.75" hidden="true" customHeight="true" outlineLevel="0" collapsed="false">
      <c r="A1651" s="138" t="s">
        <v>1414</v>
      </c>
      <c r="B1651" s="132" t="n">
        <v>5213</v>
      </c>
      <c r="C1651" s="135" t="s">
        <v>1349</v>
      </c>
      <c r="D1651" s="135" t="s">
        <v>1099</v>
      </c>
      <c r="E1651" s="144" t="n">
        <v>409.318</v>
      </c>
      <c r="F1651" s="96" t="n">
        <v>1</v>
      </c>
      <c r="G1651" s="141" t="n">
        <v>65</v>
      </c>
      <c r="H1651" s="135" t="s">
        <v>1413</v>
      </c>
      <c r="I1651" s="97" t="s">
        <v>180</v>
      </c>
      <c r="J1651" s="136"/>
    </row>
    <row r="1652" customFormat="false" ht="9.75" hidden="true" customHeight="true" outlineLevel="0" collapsed="false">
      <c r="A1652" s="138" t="s">
        <v>1351</v>
      </c>
      <c r="B1652" s="132" t="n">
        <v>5961</v>
      </c>
      <c r="C1652" s="135" t="s">
        <v>1352</v>
      </c>
      <c r="D1652" s="135" t="s">
        <v>1100</v>
      </c>
      <c r="E1652" s="144" t="n">
        <v>137.643</v>
      </c>
      <c r="F1652" s="96" t="n">
        <v>1</v>
      </c>
      <c r="G1652" s="141" t="n">
        <v>64</v>
      </c>
      <c r="H1652" s="135" t="s">
        <v>1345</v>
      </c>
      <c r="I1652" s="97" t="s">
        <v>180</v>
      </c>
      <c r="J1652" s="136"/>
    </row>
    <row r="1653" customFormat="false" ht="9.75" hidden="true" customHeight="true" outlineLevel="0" collapsed="false">
      <c r="A1653" s="138" t="s">
        <v>1415</v>
      </c>
      <c r="B1653" s="139" t="n">
        <v>1</v>
      </c>
      <c r="C1653" s="135" t="s">
        <v>1142</v>
      </c>
      <c r="D1653" s="135" t="s">
        <v>1102</v>
      </c>
      <c r="E1653" s="140" t="n">
        <v>61.215</v>
      </c>
      <c r="F1653" s="96" t="n">
        <v>1</v>
      </c>
      <c r="G1653" s="141" t="n">
        <v>57</v>
      </c>
      <c r="H1653" s="135" t="s">
        <v>1410</v>
      </c>
      <c r="I1653" s="97" t="s">
        <v>167</v>
      </c>
      <c r="J1653" s="136"/>
    </row>
    <row r="1654" customFormat="false" ht="9.75" hidden="true" customHeight="true" outlineLevel="0" collapsed="false">
      <c r="A1654" s="138" t="s">
        <v>1416</v>
      </c>
      <c r="B1654" s="132" t="n">
        <v>5210</v>
      </c>
      <c r="C1654" s="135" t="s">
        <v>1417</v>
      </c>
      <c r="D1654" s="135" t="s">
        <v>1102</v>
      </c>
      <c r="E1654" s="140" t="n">
        <v>34.4</v>
      </c>
      <c r="F1654" s="96" t="n">
        <v>1</v>
      </c>
      <c r="G1654" s="141" t="n">
        <v>68</v>
      </c>
      <c r="H1654" s="135" t="s">
        <v>1417</v>
      </c>
      <c r="I1654" s="97" t="s">
        <v>180</v>
      </c>
      <c r="J1654" s="136"/>
    </row>
    <row r="1655" customFormat="false" ht="9.75" hidden="true" customHeight="true" outlineLevel="0" collapsed="false">
      <c r="A1655" s="138" t="s">
        <v>1418</v>
      </c>
      <c r="B1655" s="139" t="n">
        <v>1</v>
      </c>
      <c r="C1655" s="135" t="s">
        <v>1142</v>
      </c>
      <c r="D1655" s="135" t="s">
        <v>1102</v>
      </c>
      <c r="E1655" s="144" t="n">
        <v>472.29</v>
      </c>
      <c r="F1655" s="96" t="n">
        <v>1</v>
      </c>
      <c r="G1655" s="141" t="n">
        <v>65</v>
      </c>
      <c r="H1655" s="135" t="s">
        <v>1413</v>
      </c>
      <c r="I1655" s="97" t="s">
        <v>180</v>
      </c>
      <c r="J1655" s="136"/>
    </row>
    <row r="1656" customFormat="false" ht="9.75" hidden="true" customHeight="true" outlineLevel="0" collapsed="false">
      <c r="A1656" s="138" t="s">
        <v>1355</v>
      </c>
      <c r="B1656" s="132" t="n">
        <v>4696</v>
      </c>
      <c r="C1656" s="135" t="s">
        <v>1356</v>
      </c>
      <c r="D1656" s="135" t="s">
        <v>1096</v>
      </c>
      <c r="E1656" s="140" t="n">
        <v>27.278</v>
      </c>
      <c r="F1656" s="96" t="n">
        <v>1</v>
      </c>
      <c r="G1656" s="141" t="n">
        <v>52</v>
      </c>
      <c r="H1656" s="135" t="s">
        <v>1357</v>
      </c>
      <c r="I1656" s="97" t="s">
        <v>147</v>
      </c>
      <c r="J1656" s="136"/>
    </row>
    <row r="1657" customFormat="false" ht="9.75" hidden="true" customHeight="true" outlineLevel="0" collapsed="false">
      <c r="A1657" s="138" t="s">
        <v>1419</v>
      </c>
      <c r="B1657" s="132" t="n">
        <v>6142</v>
      </c>
      <c r="C1657" s="135" t="s">
        <v>1420</v>
      </c>
      <c r="D1657" s="135" t="s">
        <v>1096</v>
      </c>
      <c r="E1657" s="143" t="n">
        <v>1923.408</v>
      </c>
      <c r="F1657" s="96" t="n">
        <v>1</v>
      </c>
      <c r="G1657" s="141" t="n">
        <v>49</v>
      </c>
      <c r="H1657" s="135" t="s">
        <v>1345</v>
      </c>
      <c r="I1657" s="97" t="s">
        <v>147</v>
      </c>
      <c r="J1657" s="136"/>
    </row>
    <row r="1658" customFormat="false" ht="9.75" hidden="true" customHeight="true" outlineLevel="0" collapsed="false">
      <c r="A1658" s="138" t="s">
        <v>1421</v>
      </c>
      <c r="B1658" s="132" t="n">
        <v>7751</v>
      </c>
      <c r="C1658" s="135" t="s">
        <v>1422</v>
      </c>
      <c r="D1658" s="135" t="s">
        <v>1099</v>
      </c>
      <c r="E1658" s="144" t="n">
        <v>112.64</v>
      </c>
      <c r="F1658" s="96" t="n">
        <v>1</v>
      </c>
      <c r="G1658" s="141" t="n">
        <v>50</v>
      </c>
      <c r="H1658" s="135" t="s">
        <v>1423</v>
      </c>
      <c r="I1658" s="97" t="s">
        <v>147</v>
      </c>
      <c r="J1658" s="136"/>
    </row>
    <row r="1659" customFormat="false" ht="9.75" hidden="true" customHeight="true" outlineLevel="0" collapsed="false">
      <c r="A1659" s="138" t="s">
        <v>1363</v>
      </c>
      <c r="B1659" s="132" t="n">
        <v>8114</v>
      </c>
      <c r="C1659" s="135" t="s">
        <v>1364</v>
      </c>
      <c r="D1659" s="135" t="s">
        <v>1100</v>
      </c>
      <c r="E1659" s="143" t="n">
        <v>7220</v>
      </c>
      <c r="F1659" s="96" t="n">
        <v>1</v>
      </c>
      <c r="G1659" s="141" t="n">
        <v>49</v>
      </c>
      <c r="H1659" s="135" t="s">
        <v>1345</v>
      </c>
      <c r="I1659" s="97" t="s">
        <v>147</v>
      </c>
      <c r="J1659" s="136"/>
    </row>
    <row r="1660" customFormat="false" ht="9.75" hidden="true" customHeight="true" outlineLevel="0" collapsed="false">
      <c r="A1660" s="138" t="s">
        <v>1424</v>
      </c>
      <c r="B1660" s="132" t="n">
        <v>8115</v>
      </c>
      <c r="C1660" s="135" t="s">
        <v>1425</v>
      </c>
      <c r="D1660" s="135" t="s">
        <v>1099</v>
      </c>
      <c r="E1660" s="144" t="n">
        <v>187.78</v>
      </c>
      <c r="F1660" s="96" t="n">
        <v>1</v>
      </c>
      <c r="G1660" s="141" t="n">
        <v>45</v>
      </c>
      <c r="H1660" s="135" t="s">
        <v>1426</v>
      </c>
      <c r="I1660" s="97" t="s">
        <v>147</v>
      </c>
      <c r="J1660" s="136"/>
    </row>
    <row r="1661" customFormat="false" ht="9.75" hidden="true" customHeight="true" outlineLevel="0" collapsed="false">
      <c r="A1661" s="138" t="s">
        <v>1427</v>
      </c>
      <c r="B1661" s="132" t="n">
        <v>1001</v>
      </c>
      <c r="C1661" s="135" t="s">
        <v>1428</v>
      </c>
      <c r="D1661" s="135" t="s">
        <v>1100</v>
      </c>
      <c r="E1661" s="143" t="n">
        <v>1608.5304</v>
      </c>
      <c r="F1661" s="96" t="n">
        <v>1</v>
      </c>
      <c r="G1661" s="141" t="n">
        <v>47</v>
      </c>
      <c r="H1661" s="135" t="s">
        <v>1429</v>
      </c>
      <c r="I1661" s="97" t="s">
        <v>147</v>
      </c>
      <c r="J1661" s="136"/>
    </row>
    <row r="1662" customFormat="false" ht="9.75" hidden="true" customHeight="true" outlineLevel="0" collapsed="false">
      <c r="A1662" s="138" t="s">
        <v>1430</v>
      </c>
      <c r="B1662" s="115" t="n">
        <v>937</v>
      </c>
      <c r="C1662" s="135" t="s">
        <v>1339</v>
      </c>
      <c r="D1662" s="135" t="s">
        <v>1101</v>
      </c>
      <c r="E1662" s="144" t="n">
        <v>417.747</v>
      </c>
      <c r="F1662" s="96" t="n">
        <v>1</v>
      </c>
      <c r="G1662" s="141" t="n">
        <v>48</v>
      </c>
      <c r="H1662" s="135" t="s">
        <v>1431</v>
      </c>
      <c r="I1662" s="97" t="s">
        <v>147</v>
      </c>
      <c r="J1662" s="136"/>
    </row>
    <row r="1663" customFormat="false" ht="9.75" hidden="true" customHeight="true" outlineLevel="0" collapsed="false">
      <c r="A1663" s="138" t="s">
        <v>1432</v>
      </c>
      <c r="B1663" s="132" t="n">
        <v>1004</v>
      </c>
      <c r="C1663" s="135" t="s">
        <v>1433</v>
      </c>
      <c r="D1663" s="135" t="s">
        <v>1099</v>
      </c>
      <c r="E1663" s="142" t="n">
        <v>5.5798</v>
      </c>
      <c r="F1663" s="96" t="n">
        <v>1</v>
      </c>
      <c r="G1663" s="141" t="n">
        <v>47</v>
      </c>
      <c r="H1663" s="135" t="s">
        <v>1429</v>
      </c>
      <c r="I1663" s="97" t="s">
        <v>147</v>
      </c>
      <c r="J1663" s="136"/>
    </row>
    <row r="1664" customFormat="false" ht="9.75" hidden="true" customHeight="true" outlineLevel="0" collapsed="false">
      <c r="A1664" s="138" t="s">
        <v>1434</v>
      </c>
      <c r="B1664" s="132" t="n">
        <v>1054</v>
      </c>
      <c r="C1664" s="135" t="s">
        <v>1342</v>
      </c>
      <c r="D1664" s="135" t="s">
        <v>1100</v>
      </c>
      <c r="E1664" s="140" t="n">
        <v>60.7632</v>
      </c>
      <c r="F1664" s="96" t="n">
        <v>1</v>
      </c>
      <c r="G1664" s="141" t="n">
        <v>48</v>
      </c>
      <c r="H1664" s="135" t="s">
        <v>1431</v>
      </c>
      <c r="I1664" s="97" t="s">
        <v>147</v>
      </c>
      <c r="J1664" s="136"/>
    </row>
    <row r="1665" customFormat="false" ht="9.75" hidden="true" customHeight="true" outlineLevel="0" collapsed="false">
      <c r="A1665" s="138" t="s">
        <v>1343</v>
      </c>
      <c r="B1665" s="132" t="n">
        <v>1206</v>
      </c>
      <c r="C1665" s="135" t="s">
        <v>1344</v>
      </c>
      <c r="D1665" s="135" t="s">
        <v>1100</v>
      </c>
      <c r="E1665" s="143" t="n">
        <v>7581</v>
      </c>
      <c r="F1665" s="96" t="n">
        <v>1</v>
      </c>
      <c r="G1665" s="141" t="n">
        <v>49</v>
      </c>
      <c r="H1665" s="135" t="s">
        <v>1345</v>
      </c>
      <c r="I1665" s="97" t="s">
        <v>147</v>
      </c>
      <c r="J1665" s="136"/>
    </row>
    <row r="1666" customFormat="false" ht="9.75" hidden="true" customHeight="true" outlineLevel="0" collapsed="false">
      <c r="A1666" s="138" t="s">
        <v>1435</v>
      </c>
      <c r="B1666" s="132" t="n">
        <v>1316</v>
      </c>
      <c r="C1666" s="135" t="s">
        <v>1347</v>
      </c>
      <c r="D1666" s="135" t="s">
        <v>1098</v>
      </c>
      <c r="E1666" s="144" t="n">
        <v>164.0606</v>
      </c>
      <c r="F1666" s="96" t="n">
        <v>1</v>
      </c>
      <c r="G1666" s="141" t="n">
        <v>48</v>
      </c>
      <c r="H1666" s="135" t="s">
        <v>1431</v>
      </c>
      <c r="I1666" s="97" t="s">
        <v>147</v>
      </c>
      <c r="J1666" s="136"/>
    </row>
    <row r="1667" customFormat="false" ht="9.75" hidden="true" customHeight="true" outlineLevel="0" collapsed="false">
      <c r="A1667" s="138" t="s">
        <v>1436</v>
      </c>
      <c r="B1667" s="132" t="n">
        <v>1367</v>
      </c>
      <c r="C1667" s="135" t="s">
        <v>1437</v>
      </c>
      <c r="D1667" s="135" t="s">
        <v>1438</v>
      </c>
      <c r="E1667" s="142" t="n">
        <v>6.2072</v>
      </c>
      <c r="F1667" s="96" t="n">
        <v>1</v>
      </c>
      <c r="G1667" s="141" t="n">
        <v>47</v>
      </c>
      <c r="H1667" s="135" t="s">
        <v>1429</v>
      </c>
      <c r="I1667" s="97" t="s">
        <v>147</v>
      </c>
      <c r="J1667" s="136"/>
    </row>
    <row r="1668" customFormat="false" ht="9.75" hidden="true" customHeight="true" outlineLevel="0" collapsed="false">
      <c r="A1668" s="138" t="s">
        <v>1439</v>
      </c>
      <c r="B1668" s="132" t="n">
        <v>5213</v>
      </c>
      <c r="C1668" s="135" t="s">
        <v>1349</v>
      </c>
      <c r="D1668" s="135" t="s">
        <v>1099</v>
      </c>
      <c r="E1668" s="144" t="n">
        <v>112.64</v>
      </c>
      <c r="F1668" s="96" t="n">
        <v>1</v>
      </c>
      <c r="G1668" s="141" t="n">
        <v>50</v>
      </c>
      <c r="H1668" s="135" t="s">
        <v>1423</v>
      </c>
      <c r="I1668" s="97" t="s">
        <v>147</v>
      </c>
      <c r="J1668" s="136"/>
    </row>
    <row r="1669" customFormat="false" ht="9.75" hidden="true" customHeight="true" outlineLevel="0" collapsed="false">
      <c r="A1669" s="138" t="s">
        <v>1351</v>
      </c>
      <c r="B1669" s="132" t="n">
        <v>5961</v>
      </c>
      <c r="C1669" s="135" t="s">
        <v>1352</v>
      </c>
      <c r="D1669" s="135" t="s">
        <v>1100</v>
      </c>
      <c r="E1669" s="144" t="n">
        <v>243.675</v>
      </c>
      <c r="F1669" s="96" t="n">
        <v>1</v>
      </c>
      <c r="G1669" s="141" t="n">
        <v>49</v>
      </c>
      <c r="H1669" s="135" t="s">
        <v>1345</v>
      </c>
      <c r="I1669" s="97" t="s">
        <v>147</v>
      </c>
      <c r="J1669" s="136"/>
    </row>
    <row r="1670" customFormat="false" ht="9.75" hidden="true" customHeight="true" outlineLevel="0" collapsed="false">
      <c r="A1670" s="138" t="s">
        <v>1440</v>
      </c>
      <c r="B1670" s="132" t="n">
        <v>6744</v>
      </c>
      <c r="C1670" s="135" t="s">
        <v>1354</v>
      </c>
      <c r="D1670" s="135" t="s">
        <v>1100</v>
      </c>
      <c r="E1670" s="140" t="n">
        <v>75.954</v>
      </c>
      <c r="F1670" s="96" t="n">
        <v>1</v>
      </c>
      <c r="G1670" s="141" t="n">
        <v>48</v>
      </c>
      <c r="H1670" s="135" t="s">
        <v>1431</v>
      </c>
      <c r="I1670" s="97" t="s">
        <v>147</v>
      </c>
      <c r="J1670" s="136"/>
    </row>
    <row r="1671" customFormat="false" ht="9.75" hidden="true" customHeight="true" outlineLevel="0" collapsed="false">
      <c r="A1671" s="138" t="s">
        <v>1441</v>
      </c>
      <c r="B1671" s="139" t="n">
        <v>1</v>
      </c>
      <c r="C1671" s="135" t="s">
        <v>1142</v>
      </c>
      <c r="D1671" s="135" t="s">
        <v>1102</v>
      </c>
      <c r="E1671" s="140" t="n">
        <v>54.13</v>
      </c>
      <c r="F1671" s="96" t="n">
        <v>1</v>
      </c>
      <c r="G1671" s="141" t="n">
        <v>46</v>
      </c>
      <c r="H1671" s="135" t="s">
        <v>1442</v>
      </c>
      <c r="I1671" s="97" t="s">
        <v>147</v>
      </c>
      <c r="J1671" s="136"/>
    </row>
    <row r="1672" customFormat="false" ht="9.75" hidden="true" customHeight="true" outlineLevel="0" collapsed="false">
      <c r="A1672" s="138" t="s">
        <v>1443</v>
      </c>
      <c r="B1672" s="139" t="n">
        <v>2</v>
      </c>
      <c r="C1672" s="135" t="s">
        <v>1145</v>
      </c>
      <c r="D1672" s="135" t="s">
        <v>1102</v>
      </c>
      <c r="E1672" s="142" t="n">
        <v>7.776</v>
      </c>
      <c r="F1672" s="96" t="n">
        <v>1</v>
      </c>
      <c r="G1672" s="141" t="n">
        <v>47</v>
      </c>
      <c r="H1672" s="135" t="s">
        <v>1429</v>
      </c>
      <c r="I1672" s="97" t="s">
        <v>147</v>
      </c>
      <c r="J1672" s="136"/>
    </row>
    <row r="1673" customFormat="false" ht="9.75" hidden="true" customHeight="true" outlineLevel="0" collapsed="false">
      <c r="A1673" s="138" t="s">
        <v>1444</v>
      </c>
      <c r="B1673" s="115" t="n">
        <v>934</v>
      </c>
      <c r="C1673" s="135" t="s">
        <v>1374</v>
      </c>
      <c r="D1673" s="135" t="s">
        <v>1101</v>
      </c>
      <c r="E1673" s="144" t="n">
        <v>417.747</v>
      </c>
      <c r="F1673" s="96" t="n">
        <v>1</v>
      </c>
      <c r="G1673" s="141" t="n">
        <v>48</v>
      </c>
      <c r="H1673" s="135" t="s">
        <v>1431</v>
      </c>
      <c r="I1673" s="97" t="s">
        <v>147</v>
      </c>
      <c r="J1673" s="136"/>
    </row>
    <row r="1674" customFormat="false" ht="9.75" hidden="true" customHeight="true" outlineLevel="0" collapsed="false">
      <c r="A1674" s="138" t="s">
        <v>1445</v>
      </c>
      <c r="B1674" s="132" t="n">
        <v>1333</v>
      </c>
      <c r="C1674" s="135" t="s">
        <v>1376</v>
      </c>
      <c r="D1674" s="135" t="s">
        <v>1098</v>
      </c>
      <c r="E1674" s="140" t="n">
        <v>75.954</v>
      </c>
      <c r="F1674" s="96" t="n">
        <v>1</v>
      </c>
      <c r="G1674" s="141" t="n">
        <v>48</v>
      </c>
      <c r="H1674" s="135" t="s">
        <v>1431</v>
      </c>
      <c r="I1674" s="97" t="s">
        <v>147</v>
      </c>
      <c r="J1674" s="136"/>
    </row>
    <row r="1675" customFormat="false" ht="9.75" hidden="true" customHeight="true" outlineLevel="0" collapsed="false">
      <c r="A1675" s="138" t="s">
        <v>1446</v>
      </c>
      <c r="B1675" s="132" t="n">
        <v>1403</v>
      </c>
      <c r="C1675" s="135" t="s">
        <v>1378</v>
      </c>
      <c r="D1675" s="135" t="s">
        <v>1379</v>
      </c>
      <c r="E1675" s="140" t="n">
        <v>15.1908</v>
      </c>
      <c r="F1675" s="96" t="n">
        <v>1</v>
      </c>
      <c r="G1675" s="141" t="n">
        <v>48</v>
      </c>
      <c r="H1675" s="135" t="s">
        <v>1431</v>
      </c>
      <c r="I1675" s="97" t="s">
        <v>147</v>
      </c>
      <c r="J1675" s="136"/>
    </row>
    <row r="1676" customFormat="false" ht="9.75" hidden="true" customHeight="true" outlineLevel="0" collapsed="false">
      <c r="A1676" s="138" t="s">
        <v>1447</v>
      </c>
      <c r="B1676" s="132" t="n">
        <v>7742</v>
      </c>
      <c r="C1676" s="135" t="s">
        <v>1381</v>
      </c>
      <c r="D1676" s="135" t="s">
        <v>1098</v>
      </c>
      <c r="E1676" s="144" t="n">
        <v>379.77</v>
      </c>
      <c r="F1676" s="96" t="n">
        <v>1</v>
      </c>
      <c r="G1676" s="141" t="n">
        <v>48</v>
      </c>
      <c r="H1676" s="135" t="s">
        <v>1431</v>
      </c>
      <c r="I1676" s="97" t="s">
        <v>147</v>
      </c>
      <c r="J1676" s="136"/>
    </row>
    <row r="1677" customFormat="false" ht="9.75" hidden="true" customHeight="true" outlineLevel="0" collapsed="false">
      <c r="A1677" s="138" t="s">
        <v>1419</v>
      </c>
      <c r="B1677" s="132" t="n">
        <v>6142</v>
      </c>
      <c r="C1677" s="135" t="s">
        <v>1420</v>
      </c>
      <c r="D1677" s="135" t="s">
        <v>1096</v>
      </c>
      <c r="E1677" s="146" t="n">
        <v>18658.1446</v>
      </c>
      <c r="F1677" s="96" t="n">
        <v>1</v>
      </c>
      <c r="G1677" s="141" t="n">
        <v>79</v>
      </c>
      <c r="H1677" s="135" t="s">
        <v>1345</v>
      </c>
      <c r="I1677" s="97" t="s">
        <v>214</v>
      </c>
      <c r="J1677" s="136"/>
    </row>
    <row r="1678" customFormat="false" ht="9.75" hidden="true" customHeight="true" outlineLevel="0" collapsed="false">
      <c r="A1678" s="138" t="s">
        <v>1448</v>
      </c>
      <c r="B1678" s="132" t="n">
        <v>7236</v>
      </c>
      <c r="C1678" s="135" t="s">
        <v>1449</v>
      </c>
      <c r="D1678" s="135" t="s">
        <v>1095</v>
      </c>
      <c r="E1678" s="143" t="n">
        <v>3264.44</v>
      </c>
      <c r="F1678" s="96" t="n">
        <v>1</v>
      </c>
      <c r="G1678" s="139" t="n">
        <v>6</v>
      </c>
      <c r="H1678" s="135" t="s">
        <v>1450</v>
      </c>
      <c r="I1678" s="97" t="s">
        <v>214</v>
      </c>
      <c r="J1678" s="136"/>
    </row>
    <row r="1679" customFormat="false" ht="9.75" hidden="true" customHeight="true" outlineLevel="0" collapsed="false">
      <c r="A1679" s="138" t="s">
        <v>1451</v>
      </c>
      <c r="B1679" s="132" t="n">
        <v>7751</v>
      </c>
      <c r="C1679" s="135" t="s">
        <v>1422</v>
      </c>
      <c r="D1679" s="135" t="s">
        <v>1099</v>
      </c>
      <c r="E1679" s="144" t="n">
        <v>640.618</v>
      </c>
      <c r="F1679" s="96" t="n">
        <v>1</v>
      </c>
      <c r="G1679" s="141" t="n">
        <v>80</v>
      </c>
      <c r="H1679" s="135" t="s">
        <v>1452</v>
      </c>
      <c r="I1679" s="97" t="s">
        <v>214</v>
      </c>
      <c r="J1679" s="136"/>
    </row>
    <row r="1680" customFormat="false" ht="9.75" hidden="true" customHeight="true" outlineLevel="0" collapsed="false">
      <c r="A1680" s="138" t="s">
        <v>1363</v>
      </c>
      <c r="B1680" s="132" t="n">
        <v>8114</v>
      </c>
      <c r="C1680" s="135" t="s">
        <v>1364</v>
      </c>
      <c r="D1680" s="135" t="s">
        <v>1100</v>
      </c>
      <c r="E1680" s="146" t="n">
        <v>70674.79</v>
      </c>
      <c r="F1680" s="96" t="n">
        <v>1</v>
      </c>
      <c r="G1680" s="141" t="n">
        <v>79</v>
      </c>
      <c r="H1680" s="135" t="s">
        <v>1345</v>
      </c>
      <c r="I1680" s="97" t="s">
        <v>214</v>
      </c>
      <c r="J1680" s="136"/>
    </row>
    <row r="1681" customFormat="false" ht="9.75" hidden="true" customHeight="true" outlineLevel="0" collapsed="false">
      <c r="A1681" s="138" t="s">
        <v>1453</v>
      </c>
      <c r="B1681" s="132" t="n">
        <v>8599</v>
      </c>
      <c r="C1681" s="135" t="s">
        <v>1454</v>
      </c>
      <c r="D1681" s="135" t="s">
        <v>1095</v>
      </c>
      <c r="E1681" s="142" t="n">
        <v>1</v>
      </c>
      <c r="F1681" s="96" t="n">
        <v>1</v>
      </c>
      <c r="G1681" s="139" t="n">
        <v>9</v>
      </c>
      <c r="H1681" s="135" t="s">
        <v>1454</v>
      </c>
      <c r="I1681" s="97" t="s">
        <v>214</v>
      </c>
      <c r="J1681" s="136"/>
    </row>
    <row r="1682" customFormat="false" ht="9.75" hidden="true" customHeight="true" outlineLevel="0" collapsed="false">
      <c r="A1682" s="138" t="s">
        <v>1455</v>
      </c>
      <c r="B1682" s="132" t="n">
        <v>9125</v>
      </c>
      <c r="C1682" s="135" t="s">
        <v>1456</v>
      </c>
      <c r="D1682" s="135" t="s">
        <v>1099</v>
      </c>
      <c r="E1682" s="144" t="n">
        <v>223.19</v>
      </c>
      <c r="F1682" s="96" t="n">
        <v>1</v>
      </c>
      <c r="G1682" s="141" t="n">
        <v>81</v>
      </c>
      <c r="H1682" s="135" t="s">
        <v>1457</v>
      </c>
      <c r="I1682" s="97" t="s">
        <v>214</v>
      </c>
      <c r="J1682" s="136"/>
    </row>
    <row r="1683" customFormat="false" ht="9.75" hidden="true" customHeight="true" outlineLevel="0" collapsed="false">
      <c r="A1683" s="138" t="s">
        <v>1343</v>
      </c>
      <c r="B1683" s="132" t="n">
        <v>1206</v>
      </c>
      <c r="C1683" s="135" t="s">
        <v>1344</v>
      </c>
      <c r="D1683" s="135" t="s">
        <v>1100</v>
      </c>
      <c r="E1683" s="146" t="n">
        <v>74208.5295</v>
      </c>
      <c r="F1683" s="96" t="n">
        <v>1</v>
      </c>
      <c r="G1683" s="141" t="n">
        <v>79</v>
      </c>
      <c r="H1683" s="135" t="s">
        <v>1345</v>
      </c>
      <c r="I1683" s="97" t="s">
        <v>214</v>
      </c>
      <c r="J1683" s="136"/>
    </row>
    <row r="1684" customFormat="false" ht="9.75" hidden="true" customHeight="true" outlineLevel="0" collapsed="false">
      <c r="A1684" s="138" t="s">
        <v>1458</v>
      </c>
      <c r="B1684" s="145" t="n">
        <v>5213</v>
      </c>
      <c r="C1684" s="135" t="s">
        <v>1349</v>
      </c>
      <c r="D1684" s="135" t="s">
        <v>1099</v>
      </c>
      <c r="E1684" s="144" t="n">
        <v>640.618</v>
      </c>
      <c r="F1684" s="96" t="n">
        <v>1</v>
      </c>
      <c r="G1684" s="141" t="n">
        <v>80</v>
      </c>
      <c r="H1684" s="135" t="s">
        <v>1452</v>
      </c>
      <c r="I1684" s="97" t="s">
        <v>214</v>
      </c>
      <c r="J1684" s="136"/>
    </row>
    <row r="1685" customFormat="false" ht="9.75" hidden="true" customHeight="true" outlineLevel="0" collapsed="false">
      <c r="A1685" s="138" t="s">
        <v>1351</v>
      </c>
      <c r="B1685" s="132" t="n">
        <v>5961</v>
      </c>
      <c r="C1685" s="135" t="s">
        <v>1352</v>
      </c>
      <c r="D1685" s="135" t="s">
        <v>1100</v>
      </c>
      <c r="E1685" s="143" t="n">
        <v>2385.2742</v>
      </c>
      <c r="F1685" s="96" t="n">
        <v>1</v>
      </c>
      <c r="G1685" s="141" t="n">
        <v>79</v>
      </c>
      <c r="H1685" s="135" t="s">
        <v>1345</v>
      </c>
      <c r="I1685" s="97" t="s">
        <v>214</v>
      </c>
      <c r="J1685" s="136"/>
    </row>
    <row r="1686" customFormat="false" ht="9.75" hidden="true" customHeight="true" outlineLevel="0" collapsed="false">
      <c r="A1686" s="138" t="s">
        <v>1459</v>
      </c>
      <c r="B1686" s="132" t="n">
        <v>1113</v>
      </c>
      <c r="C1686" s="135" t="s">
        <v>1460</v>
      </c>
      <c r="D1686" s="135" t="s">
        <v>1095</v>
      </c>
      <c r="E1686" s="143" t="n">
        <v>3264.44</v>
      </c>
      <c r="F1686" s="96" t="n">
        <v>1</v>
      </c>
      <c r="G1686" s="139" t="n">
        <v>7</v>
      </c>
      <c r="H1686" s="135" t="s">
        <v>1461</v>
      </c>
      <c r="I1686" s="97" t="s">
        <v>214</v>
      </c>
      <c r="J1686" s="136"/>
    </row>
    <row r="1687" customFormat="false" ht="9.75" hidden="true" customHeight="true" outlineLevel="0" collapsed="false">
      <c r="A1687" s="138" t="s">
        <v>1462</v>
      </c>
      <c r="B1687" s="132" t="n">
        <v>1115</v>
      </c>
      <c r="C1687" s="135" t="s">
        <v>1463</v>
      </c>
      <c r="D1687" s="135" t="s">
        <v>1095</v>
      </c>
      <c r="E1687" s="142" t="n">
        <v>1</v>
      </c>
      <c r="F1687" s="96" t="n">
        <v>1</v>
      </c>
      <c r="G1687" s="139" t="n">
        <v>8</v>
      </c>
      <c r="H1687" s="135" t="s">
        <v>1464</v>
      </c>
      <c r="I1687" s="97" t="s">
        <v>214</v>
      </c>
      <c r="J1687" s="136"/>
    </row>
    <row r="1688" customFormat="false" ht="9.75" hidden="true" customHeight="true" outlineLevel="0" collapsed="false">
      <c r="A1688" s="138" t="s">
        <v>1465</v>
      </c>
      <c r="B1688" s="132" t="n">
        <v>1120</v>
      </c>
      <c r="C1688" s="135" t="s">
        <v>1466</v>
      </c>
      <c r="D1688" s="135" t="s">
        <v>1095</v>
      </c>
      <c r="E1688" s="143" t="n">
        <v>3264.44</v>
      </c>
      <c r="F1688" s="96" t="n">
        <v>1</v>
      </c>
      <c r="G1688" s="141" t="n">
        <v>10</v>
      </c>
      <c r="H1688" s="135" t="s">
        <v>1467</v>
      </c>
      <c r="I1688" s="97" t="s">
        <v>214</v>
      </c>
      <c r="J1688" s="136"/>
    </row>
    <row r="1689" customFormat="false" ht="9.75" hidden="true" customHeight="true" outlineLevel="0" collapsed="false">
      <c r="A1689" s="138" t="s">
        <v>1468</v>
      </c>
      <c r="B1689" s="132" t="n">
        <v>7742</v>
      </c>
      <c r="C1689" s="135" t="s">
        <v>1469</v>
      </c>
      <c r="D1689" s="135" t="s">
        <v>1098</v>
      </c>
      <c r="E1689" s="143" t="n">
        <v>6994.33</v>
      </c>
      <c r="F1689" s="96" t="n">
        <v>1</v>
      </c>
      <c r="G1689" s="141" t="n">
        <v>78</v>
      </c>
      <c r="H1689" s="135" t="s">
        <v>1470</v>
      </c>
      <c r="I1689" s="97" t="s">
        <v>214</v>
      </c>
      <c r="J1689" s="136"/>
    </row>
    <row r="1690" customFormat="false" ht="9.75" hidden="true" customHeight="true" outlineLevel="0" collapsed="false">
      <c r="A1690" s="138" t="s">
        <v>1471</v>
      </c>
      <c r="B1690" s="132" t="n">
        <v>7742</v>
      </c>
      <c r="C1690" s="135" t="s">
        <v>1472</v>
      </c>
      <c r="D1690" s="135" t="s">
        <v>1098</v>
      </c>
      <c r="E1690" s="143" t="n">
        <v>2656.74</v>
      </c>
      <c r="F1690" s="96" t="n">
        <v>1</v>
      </c>
      <c r="G1690" s="141" t="n">
        <v>82</v>
      </c>
      <c r="H1690" s="135" t="s">
        <v>1473</v>
      </c>
      <c r="I1690" s="97" t="s">
        <v>214</v>
      </c>
      <c r="J1690" s="136"/>
    </row>
    <row r="1691" customFormat="false" ht="9.75" hidden="false" customHeight="true" outlineLevel="0" collapsed="false">
      <c r="A1691" s="138" t="s">
        <v>1474</v>
      </c>
      <c r="B1691" s="132" t="n">
        <v>6517</v>
      </c>
      <c r="C1691" s="135" t="s">
        <v>1475</v>
      </c>
      <c r="D1691" s="135" t="s">
        <v>1096</v>
      </c>
      <c r="E1691" s="146" t="n">
        <v>14856.75</v>
      </c>
      <c r="F1691" s="96" t="n">
        <v>1</v>
      </c>
      <c r="G1691" s="141" t="n">
        <v>87</v>
      </c>
      <c r="H1691" s="135" t="s">
        <v>1476</v>
      </c>
      <c r="I1691" s="97" t="s">
        <v>227</v>
      </c>
      <c r="J1691" s="136"/>
    </row>
    <row r="1692" customFormat="false" ht="9.75" hidden="false" customHeight="true" outlineLevel="0" collapsed="false">
      <c r="A1692" s="138" t="s">
        <v>1477</v>
      </c>
      <c r="B1692" s="132" t="n">
        <v>8114</v>
      </c>
      <c r="C1692" s="135" t="s">
        <v>1364</v>
      </c>
      <c r="D1692" s="135" t="s">
        <v>1100</v>
      </c>
      <c r="E1692" s="143" t="n">
        <v>1449</v>
      </c>
      <c r="F1692" s="96" t="n">
        <v>1</v>
      </c>
      <c r="G1692" s="141" t="n">
        <v>94</v>
      </c>
      <c r="H1692" s="135" t="s">
        <v>1478</v>
      </c>
      <c r="I1692" s="97" t="s">
        <v>227</v>
      </c>
      <c r="J1692" s="136"/>
    </row>
    <row r="1693" customFormat="false" ht="9.75" hidden="false" customHeight="true" outlineLevel="0" collapsed="false">
      <c r="A1693" s="138" t="s">
        <v>1479</v>
      </c>
      <c r="B1693" s="145" t="n">
        <v>1001</v>
      </c>
      <c r="C1693" s="135" t="s">
        <v>1428</v>
      </c>
      <c r="D1693" s="135" t="s">
        <v>1100</v>
      </c>
      <c r="E1693" s="146" t="n">
        <v>16727.7276</v>
      </c>
      <c r="F1693" s="96" t="n">
        <v>1</v>
      </c>
      <c r="G1693" s="141" t="n">
        <v>86</v>
      </c>
      <c r="H1693" s="135" t="s">
        <v>1480</v>
      </c>
      <c r="I1693" s="97" t="s">
        <v>227</v>
      </c>
      <c r="J1693" s="136"/>
    </row>
    <row r="1694" customFormat="false" ht="9.75" hidden="false" customHeight="true" outlineLevel="0" collapsed="false">
      <c r="A1694" s="138" t="s">
        <v>1481</v>
      </c>
      <c r="B1694" s="132" t="n">
        <v>7761</v>
      </c>
      <c r="C1694" s="135" t="s">
        <v>1482</v>
      </c>
      <c r="D1694" s="135" t="s">
        <v>1101</v>
      </c>
      <c r="E1694" s="143" t="n">
        <v>1831.1</v>
      </c>
      <c r="F1694" s="96" t="n">
        <v>1</v>
      </c>
      <c r="G1694" s="141" t="n">
        <v>93</v>
      </c>
      <c r="H1694" s="135" t="s">
        <v>1483</v>
      </c>
      <c r="I1694" s="97" t="s">
        <v>107</v>
      </c>
      <c r="J1694" s="136"/>
    </row>
    <row r="1695" customFormat="false" ht="9.75" hidden="false" customHeight="true" outlineLevel="0" collapsed="false">
      <c r="A1695" s="138" t="s">
        <v>1484</v>
      </c>
      <c r="B1695" s="132" t="n">
        <v>1002</v>
      </c>
      <c r="C1695" s="135" t="s">
        <v>1485</v>
      </c>
      <c r="D1695" s="135" t="s">
        <v>1486</v>
      </c>
      <c r="E1695" s="144" t="n">
        <v>419.9141</v>
      </c>
      <c r="F1695" s="96" t="n">
        <v>1</v>
      </c>
      <c r="G1695" s="141" t="n">
        <v>86</v>
      </c>
      <c r="H1695" s="135" t="s">
        <v>1480</v>
      </c>
      <c r="I1695" s="97" t="s">
        <v>227</v>
      </c>
      <c r="J1695" s="136"/>
    </row>
    <row r="1696" customFormat="false" ht="9.75" hidden="false" customHeight="true" outlineLevel="0" collapsed="false">
      <c r="A1696" s="138" t="s">
        <v>1487</v>
      </c>
      <c r="B1696" s="132" t="n">
        <v>1004</v>
      </c>
      <c r="C1696" s="135" t="s">
        <v>1433</v>
      </c>
      <c r="D1696" s="135" t="s">
        <v>1099</v>
      </c>
      <c r="E1696" s="142" t="n">
        <v>8.2448</v>
      </c>
      <c r="F1696" s="96" t="n">
        <v>1</v>
      </c>
      <c r="G1696" s="141" t="n">
        <v>94</v>
      </c>
      <c r="H1696" s="135" t="s">
        <v>1478</v>
      </c>
      <c r="I1696" s="97" t="s">
        <v>227</v>
      </c>
      <c r="J1696" s="136"/>
    </row>
    <row r="1697" customFormat="false" ht="9.75" hidden="false" customHeight="true" outlineLevel="0" collapsed="false">
      <c r="A1697" s="138" t="s">
        <v>1488</v>
      </c>
      <c r="B1697" s="132" t="n">
        <v>1054</v>
      </c>
      <c r="C1697" s="135" t="s">
        <v>1342</v>
      </c>
      <c r="D1697" s="135" t="s">
        <v>1100</v>
      </c>
      <c r="E1697" s="140" t="n">
        <v>30.8637</v>
      </c>
      <c r="F1697" s="96" t="n">
        <v>1</v>
      </c>
      <c r="G1697" s="141" t="n">
        <v>94</v>
      </c>
      <c r="H1697" s="135" t="s">
        <v>1478</v>
      </c>
      <c r="I1697" s="97" t="s">
        <v>227</v>
      </c>
      <c r="J1697" s="136"/>
    </row>
    <row r="1698" customFormat="false" ht="9.75" hidden="false" customHeight="true" outlineLevel="0" collapsed="false">
      <c r="A1698" s="138" t="s">
        <v>1489</v>
      </c>
      <c r="B1698" s="132" t="n">
        <v>1206</v>
      </c>
      <c r="C1698" s="135" t="s">
        <v>1344</v>
      </c>
      <c r="D1698" s="135" t="s">
        <v>1100</v>
      </c>
      <c r="E1698" s="143" t="n">
        <v>1449</v>
      </c>
      <c r="F1698" s="96" t="n">
        <v>1</v>
      </c>
      <c r="G1698" s="141" t="n">
        <v>94</v>
      </c>
      <c r="H1698" s="135" t="s">
        <v>1478</v>
      </c>
      <c r="I1698" s="97" t="s">
        <v>227</v>
      </c>
      <c r="J1698" s="136"/>
    </row>
    <row r="1699" customFormat="false" ht="9.75" hidden="false" customHeight="true" outlineLevel="0" collapsed="false">
      <c r="A1699" s="138" t="s">
        <v>1490</v>
      </c>
      <c r="B1699" s="132" t="n">
        <v>1219</v>
      </c>
      <c r="C1699" s="135" t="s">
        <v>1491</v>
      </c>
      <c r="D1699" s="135" t="s">
        <v>1100</v>
      </c>
      <c r="E1699" s="140" t="n">
        <v>17.388</v>
      </c>
      <c r="F1699" s="96" t="n">
        <v>1</v>
      </c>
      <c r="G1699" s="141" t="n">
        <v>94</v>
      </c>
      <c r="H1699" s="135" t="s">
        <v>1478</v>
      </c>
      <c r="I1699" s="97" t="s">
        <v>227</v>
      </c>
      <c r="J1699" s="136"/>
    </row>
    <row r="1700" customFormat="false" ht="9.75" hidden="false" customHeight="true" outlineLevel="0" collapsed="false">
      <c r="A1700" s="138" t="s">
        <v>1492</v>
      </c>
      <c r="B1700" s="145" t="n">
        <v>1367</v>
      </c>
      <c r="C1700" s="135" t="s">
        <v>1437</v>
      </c>
      <c r="D1700" s="135" t="s">
        <v>1438</v>
      </c>
      <c r="E1700" s="140" t="n">
        <v>83.7075</v>
      </c>
      <c r="F1700" s="96" t="n">
        <v>1</v>
      </c>
      <c r="G1700" s="141" t="n">
        <v>86</v>
      </c>
      <c r="H1700" s="135" t="s">
        <v>1480</v>
      </c>
      <c r="I1700" s="97" t="s">
        <v>227</v>
      </c>
      <c r="J1700" s="136"/>
    </row>
    <row r="1701" customFormat="false" ht="9.75" hidden="false" customHeight="true" outlineLevel="0" collapsed="false">
      <c r="A1701" s="138" t="s">
        <v>1493</v>
      </c>
      <c r="B1701" s="132" t="n">
        <v>1571</v>
      </c>
      <c r="C1701" s="135" t="s">
        <v>1494</v>
      </c>
      <c r="D1701" s="135" t="s">
        <v>1096</v>
      </c>
      <c r="E1701" s="146" t="n">
        <v>64368.36</v>
      </c>
      <c r="F1701" s="96" t="n">
        <v>1</v>
      </c>
      <c r="G1701" s="141" t="n">
        <v>86</v>
      </c>
      <c r="H1701" s="135" t="s">
        <v>1480</v>
      </c>
      <c r="I1701" s="97" t="s">
        <v>227</v>
      </c>
      <c r="J1701" s="136"/>
    </row>
    <row r="1702" customFormat="false" ht="9.75" hidden="false" customHeight="true" outlineLevel="0" collapsed="false">
      <c r="A1702" s="138" t="s">
        <v>1495</v>
      </c>
      <c r="B1702" s="96" t="n">
        <v>1</v>
      </c>
      <c r="C1702" s="135" t="s">
        <v>1142</v>
      </c>
      <c r="D1702" s="135" t="s">
        <v>1102</v>
      </c>
      <c r="E1702" s="140" t="n">
        <v>57.96</v>
      </c>
      <c r="F1702" s="96" t="n">
        <v>1</v>
      </c>
      <c r="G1702" s="141" t="n">
        <v>94</v>
      </c>
      <c r="H1702" s="135" t="s">
        <v>1478</v>
      </c>
      <c r="I1702" s="97" t="s">
        <v>227</v>
      </c>
      <c r="J1702" s="136"/>
    </row>
    <row r="1703" customFormat="false" ht="9.75" hidden="false" customHeight="true" outlineLevel="0" collapsed="false">
      <c r="A1703" s="138" t="s">
        <v>1496</v>
      </c>
      <c r="B1703" s="96" t="n">
        <v>2</v>
      </c>
      <c r="C1703" s="135" t="s">
        <v>1145</v>
      </c>
      <c r="D1703" s="135" t="s">
        <v>1102</v>
      </c>
      <c r="E1703" s="140" t="n">
        <v>28.98</v>
      </c>
      <c r="F1703" s="96" t="n">
        <v>1</v>
      </c>
      <c r="G1703" s="141" t="n">
        <v>94</v>
      </c>
      <c r="H1703" s="135" t="s">
        <v>1478</v>
      </c>
      <c r="I1703" s="97" t="s">
        <v>227</v>
      </c>
      <c r="J1703" s="136"/>
    </row>
    <row r="1704" customFormat="false" ht="9.75" hidden="false" customHeight="true" outlineLevel="0" collapsed="false">
      <c r="A1704" s="138" t="s">
        <v>1497</v>
      </c>
      <c r="B1704" s="132" t="n">
        <v>1285</v>
      </c>
      <c r="C1704" s="135" t="s">
        <v>1216</v>
      </c>
      <c r="D1704" s="135" t="s">
        <v>1101</v>
      </c>
      <c r="E1704" s="144" t="n">
        <v>236.187</v>
      </c>
      <c r="F1704" s="96" t="n">
        <v>1</v>
      </c>
      <c r="G1704" s="141" t="n">
        <v>94</v>
      </c>
      <c r="H1704" s="135" t="s">
        <v>1478</v>
      </c>
      <c r="I1704" s="97" t="s">
        <v>227</v>
      </c>
      <c r="J1704" s="136"/>
    </row>
    <row r="1705" customFormat="false" ht="9.75" hidden="false" customHeight="true" outlineLevel="0" collapsed="false">
      <c r="A1705" s="138" t="s">
        <v>1498</v>
      </c>
      <c r="B1705" s="132" t="n">
        <v>7742</v>
      </c>
      <c r="C1705" s="135" t="s">
        <v>1499</v>
      </c>
      <c r="D1705" s="135" t="s">
        <v>1098</v>
      </c>
      <c r="E1705" s="143" t="n">
        <v>3805.9308</v>
      </c>
      <c r="F1705" s="96" t="n">
        <v>1</v>
      </c>
      <c r="G1705" s="141" t="n">
        <v>88</v>
      </c>
      <c r="H1705" s="135" t="s">
        <v>1500</v>
      </c>
      <c r="I1705" s="97" t="s">
        <v>227</v>
      </c>
      <c r="J1705" s="136"/>
    </row>
    <row r="1706" customFormat="false" ht="9.75" hidden="false" customHeight="true" outlineLevel="0" collapsed="false">
      <c r="A1706" s="138" t="s">
        <v>1501</v>
      </c>
      <c r="B1706" s="132" t="n">
        <v>7742</v>
      </c>
      <c r="C1706" s="135" t="s">
        <v>1502</v>
      </c>
      <c r="D1706" s="135" t="s">
        <v>1098</v>
      </c>
      <c r="E1706" s="144" t="n">
        <v>892.7492</v>
      </c>
      <c r="F1706" s="96" t="n">
        <v>1</v>
      </c>
      <c r="G1706" s="141" t="n">
        <v>88</v>
      </c>
      <c r="H1706" s="135" t="s">
        <v>1500</v>
      </c>
      <c r="I1706" s="97" t="s">
        <v>227</v>
      </c>
      <c r="J1706" s="136"/>
    </row>
    <row r="1707" customFormat="false" ht="9.75" hidden="false" customHeight="true" outlineLevel="0" collapsed="false">
      <c r="A1707" s="138" t="s">
        <v>1503</v>
      </c>
      <c r="B1707" s="132" t="n">
        <v>1001</v>
      </c>
      <c r="C1707" s="135" t="s">
        <v>1428</v>
      </c>
      <c r="D1707" s="135" t="s">
        <v>1100</v>
      </c>
      <c r="E1707" s="144" t="n">
        <v>242.4722</v>
      </c>
      <c r="F1707" s="96" t="n">
        <v>1</v>
      </c>
      <c r="G1707" s="141" t="n">
        <v>85</v>
      </c>
      <c r="H1707" s="135" t="s">
        <v>1504</v>
      </c>
      <c r="I1707" s="97" t="s">
        <v>107</v>
      </c>
      <c r="J1707" s="136"/>
    </row>
    <row r="1708" customFormat="false" ht="9.75" hidden="false" customHeight="true" outlineLevel="0" collapsed="false">
      <c r="A1708" s="138" t="s">
        <v>1505</v>
      </c>
      <c r="B1708" s="147" t="n">
        <v>937</v>
      </c>
      <c r="C1708" s="135" t="s">
        <v>1339</v>
      </c>
      <c r="D1708" s="135" t="s">
        <v>1101</v>
      </c>
      <c r="E1708" s="144" t="n">
        <v>234</v>
      </c>
      <c r="F1708" s="96" t="n">
        <v>1</v>
      </c>
      <c r="G1708" s="141" t="n">
        <v>28</v>
      </c>
      <c r="H1708" s="135" t="s">
        <v>1506</v>
      </c>
      <c r="I1708" s="97" t="s">
        <v>107</v>
      </c>
      <c r="J1708" s="136"/>
    </row>
    <row r="1709" customFormat="false" ht="9.75" hidden="false" customHeight="true" outlineLevel="0" collapsed="false">
      <c r="A1709" s="138" t="s">
        <v>1507</v>
      </c>
      <c r="B1709" s="147" t="n">
        <v>964</v>
      </c>
      <c r="C1709" s="135" t="s">
        <v>1508</v>
      </c>
      <c r="D1709" s="135" t="s">
        <v>1379</v>
      </c>
      <c r="E1709" s="142" t="n">
        <v>4.8</v>
      </c>
      <c r="F1709" s="96" t="n">
        <v>1</v>
      </c>
      <c r="G1709" s="141" t="n">
        <v>28</v>
      </c>
      <c r="H1709" s="135" t="s">
        <v>1506</v>
      </c>
      <c r="I1709" s="97" t="s">
        <v>107</v>
      </c>
      <c r="J1709" s="136"/>
    </row>
    <row r="1710" customFormat="false" ht="9.75" hidden="false" customHeight="true" outlineLevel="0" collapsed="false">
      <c r="A1710" s="138" t="s">
        <v>1509</v>
      </c>
      <c r="B1710" s="132" t="n">
        <v>1060</v>
      </c>
      <c r="C1710" s="135" t="s">
        <v>1510</v>
      </c>
      <c r="D1710" s="135" t="s">
        <v>1100</v>
      </c>
      <c r="E1710" s="140" t="n">
        <v>30</v>
      </c>
      <c r="F1710" s="96" t="n">
        <v>1</v>
      </c>
      <c r="G1710" s="141" t="n">
        <v>34</v>
      </c>
      <c r="H1710" s="135" t="s">
        <v>1511</v>
      </c>
      <c r="I1710" s="97" t="s">
        <v>107</v>
      </c>
      <c r="J1710" s="136"/>
    </row>
    <row r="1711" customFormat="false" ht="9.75" hidden="false" customHeight="true" outlineLevel="0" collapsed="false">
      <c r="A1711" s="138" t="s">
        <v>1512</v>
      </c>
      <c r="B1711" s="132" t="n">
        <v>1065</v>
      </c>
      <c r="C1711" s="135" t="s">
        <v>1513</v>
      </c>
      <c r="D1711" s="135" t="s">
        <v>1096</v>
      </c>
      <c r="E1711" s="140" t="n">
        <v>25</v>
      </c>
      <c r="F1711" s="96" t="n">
        <v>1</v>
      </c>
      <c r="G1711" s="141" t="n">
        <v>34</v>
      </c>
      <c r="H1711" s="135" t="s">
        <v>1511</v>
      </c>
      <c r="I1711" s="97" t="s">
        <v>107</v>
      </c>
      <c r="J1711" s="136"/>
    </row>
    <row r="1712" customFormat="false" ht="9.75" hidden="false" customHeight="true" outlineLevel="0" collapsed="false">
      <c r="A1712" s="138" t="s">
        <v>1514</v>
      </c>
      <c r="B1712" s="145" t="n">
        <v>1314</v>
      </c>
      <c r="C1712" s="135" t="s">
        <v>1515</v>
      </c>
      <c r="D1712" s="135" t="s">
        <v>1101</v>
      </c>
      <c r="E1712" s="144" t="n">
        <v>144</v>
      </c>
      <c r="F1712" s="96" t="n">
        <v>1</v>
      </c>
      <c r="G1712" s="141" t="n">
        <v>28</v>
      </c>
      <c r="H1712" s="135" t="s">
        <v>1506</v>
      </c>
      <c r="I1712" s="97" t="s">
        <v>107</v>
      </c>
      <c r="J1712" s="136"/>
    </row>
    <row r="1713" customFormat="false" ht="9.75" hidden="false" customHeight="true" outlineLevel="0" collapsed="false">
      <c r="A1713" s="138" t="s">
        <v>1516</v>
      </c>
      <c r="B1713" s="132" t="n">
        <v>1367</v>
      </c>
      <c r="C1713" s="135" t="s">
        <v>1437</v>
      </c>
      <c r="D1713" s="135" t="s">
        <v>1438</v>
      </c>
      <c r="E1713" s="142" t="n">
        <v>1.2174</v>
      </c>
      <c r="F1713" s="96" t="n">
        <v>1</v>
      </c>
      <c r="G1713" s="141" t="n">
        <v>85</v>
      </c>
      <c r="H1713" s="135" t="s">
        <v>1504</v>
      </c>
      <c r="I1713" s="97" t="s">
        <v>107</v>
      </c>
      <c r="J1713" s="136"/>
    </row>
    <row r="1714" customFormat="false" ht="19.35" hidden="false" customHeight="true" outlineLevel="0" collapsed="false">
      <c r="A1714" s="138" t="s">
        <v>1517</v>
      </c>
      <c r="B1714" s="132" t="n">
        <v>2077</v>
      </c>
      <c r="C1714" s="135" t="s">
        <v>1518</v>
      </c>
      <c r="D1714" s="135" t="s">
        <v>1096</v>
      </c>
      <c r="E1714" s="142" t="n">
        <v>5</v>
      </c>
      <c r="F1714" s="96" t="n">
        <v>1</v>
      </c>
      <c r="G1714" s="141" t="n">
        <v>34</v>
      </c>
      <c r="H1714" s="135" t="s">
        <v>1511</v>
      </c>
      <c r="I1714" s="97" t="s">
        <v>107</v>
      </c>
      <c r="J1714" s="136"/>
    </row>
    <row r="1715" customFormat="false" ht="9.75" hidden="false" customHeight="true" outlineLevel="0" collapsed="false">
      <c r="A1715" s="138" t="s">
        <v>1519</v>
      </c>
      <c r="B1715" s="145" t="n">
        <v>4693</v>
      </c>
      <c r="C1715" s="135" t="s">
        <v>1520</v>
      </c>
      <c r="D1715" s="135" t="s">
        <v>1100</v>
      </c>
      <c r="E1715" s="142" t="n">
        <v>2.4</v>
      </c>
      <c r="F1715" s="96" t="n">
        <v>1</v>
      </c>
      <c r="G1715" s="141" t="n">
        <v>28</v>
      </c>
      <c r="H1715" s="135" t="s">
        <v>1506</v>
      </c>
      <c r="I1715" s="97" t="s">
        <v>107</v>
      </c>
      <c r="J1715" s="136"/>
    </row>
    <row r="1716" customFormat="false" ht="9.75" hidden="false" customHeight="true" outlineLevel="0" collapsed="false">
      <c r="A1716" s="138" t="s">
        <v>1521</v>
      </c>
      <c r="B1716" s="132" t="n">
        <v>4774</v>
      </c>
      <c r="C1716" s="135" t="s">
        <v>1522</v>
      </c>
      <c r="D1716" s="135" t="s">
        <v>1096</v>
      </c>
      <c r="E1716" s="143" t="n">
        <v>1450.8</v>
      </c>
      <c r="F1716" s="96" t="n">
        <v>1</v>
      </c>
      <c r="G1716" s="141" t="n">
        <v>85</v>
      </c>
      <c r="H1716" s="135" t="s">
        <v>1504</v>
      </c>
      <c r="I1716" s="97" t="s">
        <v>107</v>
      </c>
      <c r="J1716" s="136"/>
    </row>
    <row r="1717" customFormat="false" ht="9.75" hidden="false" customHeight="true" outlineLevel="0" collapsed="false">
      <c r="A1717" s="138" t="s">
        <v>1523</v>
      </c>
      <c r="B1717" s="132" t="n">
        <v>5232</v>
      </c>
      <c r="C1717" s="135" t="s">
        <v>1524</v>
      </c>
      <c r="D1717" s="135" t="s">
        <v>1099</v>
      </c>
      <c r="E1717" s="142" t="n">
        <v>5.33</v>
      </c>
      <c r="F1717" s="96" t="n">
        <v>1</v>
      </c>
      <c r="G1717" s="141" t="n">
        <v>92</v>
      </c>
      <c r="H1717" s="135" t="s">
        <v>1525</v>
      </c>
      <c r="I1717" s="97" t="s">
        <v>107</v>
      </c>
      <c r="J1717" s="136"/>
    </row>
    <row r="1718" customFormat="false" ht="9.75" hidden="false" customHeight="true" outlineLevel="0" collapsed="false">
      <c r="A1718" s="138" t="s">
        <v>1526</v>
      </c>
      <c r="B1718" s="145" t="n">
        <v>6017</v>
      </c>
      <c r="C1718" s="135" t="s">
        <v>1527</v>
      </c>
      <c r="D1718" s="135" t="s">
        <v>1098</v>
      </c>
      <c r="E1718" s="144" t="n">
        <v>100.8</v>
      </c>
      <c r="F1718" s="96" t="n">
        <v>1</v>
      </c>
      <c r="G1718" s="141" t="n">
        <v>31</v>
      </c>
      <c r="H1718" s="135" t="s">
        <v>1528</v>
      </c>
      <c r="I1718" s="97" t="s">
        <v>107</v>
      </c>
      <c r="J1718" s="136"/>
    </row>
    <row r="1719" customFormat="false" ht="9.75" hidden="false" customHeight="true" outlineLevel="0" collapsed="false">
      <c r="A1719" s="138" t="s">
        <v>1529</v>
      </c>
      <c r="B1719" s="145" t="n">
        <v>6995</v>
      </c>
      <c r="C1719" s="135" t="s">
        <v>1530</v>
      </c>
      <c r="D1719" s="135" t="s">
        <v>1096</v>
      </c>
      <c r="E1719" s="144" t="n">
        <v>100.2</v>
      </c>
      <c r="F1719" s="96" t="n">
        <v>1</v>
      </c>
      <c r="G1719" s="141" t="n">
        <v>28</v>
      </c>
      <c r="H1719" s="135" t="s">
        <v>1506</v>
      </c>
      <c r="I1719" s="97" t="s">
        <v>107</v>
      </c>
      <c r="J1719" s="136"/>
    </row>
    <row r="1720" customFormat="false" ht="9.75" hidden="false" customHeight="true" outlineLevel="0" collapsed="false">
      <c r="A1720" s="138" t="s">
        <v>1531</v>
      </c>
      <c r="B1720" s="145" t="n">
        <v>7049</v>
      </c>
      <c r="C1720" s="135" t="s">
        <v>1532</v>
      </c>
      <c r="D1720" s="135" t="s">
        <v>1379</v>
      </c>
      <c r="E1720" s="140" t="n">
        <v>19.2</v>
      </c>
      <c r="F1720" s="96" t="n">
        <v>1</v>
      </c>
      <c r="G1720" s="141" t="n">
        <v>28</v>
      </c>
      <c r="H1720" s="135" t="s">
        <v>1506</v>
      </c>
      <c r="I1720" s="97" t="s">
        <v>107</v>
      </c>
      <c r="J1720" s="136"/>
    </row>
    <row r="1721" customFormat="false" ht="9.75" hidden="false" customHeight="true" outlineLevel="0" collapsed="false">
      <c r="A1721" s="138" t="s">
        <v>1533</v>
      </c>
      <c r="B1721" s="132" t="n">
        <v>7276</v>
      </c>
      <c r="C1721" s="135" t="s">
        <v>1534</v>
      </c>
      <c r="D1721" s="135" t="s">
        <v>1096</v>
      </c>
      <c r="E1721" s="142" t="n">
        <v>2</v>
      </c>
      <c r="F1721" s="96" t="n">
        <v>1</v>
      </c>
      <c r="G1721" s="141" t="n">
        <v>34</v>
      </c>
      <c r="H1721" s="135" t="s">
        <v>1511</v>
      </c>
      <c r="I1721" s="97" t="s">
        <v>107</v>
      </c>
      <c r="J1721" s="136"/>
    </row>
    <row r="1722" customFormat="false" ht="10.9" hidden="false" customHeight="true" outlineLevel="0" collapsed="false">
      <c r="A1722" s="138" t="s">
        <v>1535</v>
      </c>
      <c r="B1722" s="145" t="n">
        <v>5212</v>
      </c>
      <c r="C1722" s="135" t="s">
        <v>1536</v>
      </c>
      <c r="D1722" s="135" t="s">
        <v>1098</v>
      </c>
      <c r="E1722" s="144" t="n">
        <v>118.8</v>
      </c>
      <c r="F1722" s="96" t="n">
        <v>1</v>
      </c>
      <c r="G1722" s="141" t="n">
        <v>28</v>
      </c>
      <c r="H1722" s="135" t="s">
        <v>1506</v>
      </c>
      <c r="I1722" s="97" t="s">
        <v>107</v>
      </c>
      <c r="J1722" s="136"/>
    </row>
    <row r="1723" customFormat="false" ht="9.75" hidden="false" customHeight="true" outlineLevel="0" collapsed="false">
      <c r="A1723" s="138" t="s">
        <v>1537</v>
      </c>
      <c r="B1723" s="139" t="n">
        <v>1</v>
      </c>
      <c r="C1723" s="135" t="s">
        <v>1142</v>
      </c>
      <c r="D1723" s="135" t="s">
        <v>1102</v>
      </c>
      <c r="E1723" s="142" t="n">
        <v>6</v>
      </c>
      <c r="F1723" s="96" t="n">
        <v>1</v>
      </c>
      <c r="G1723" s="141" t="n">
        <v>28</v>
      </c>
      <c r="H1723" s="135" t="s">
        <v>1506</v>
      </c>
      <c r="I1723" s="97" t="s">
        <v>107</v>
      </c>
      <c r="J1723" s="136"/>
    </row>
    <row r="1724" customFormat="false" ht="9.75" hidden="false" customHeight="true" outlineLevel="0" collapsed="false">
      <c r="A1724" s="138" t="s">
        <v>1538</v>
      </c>
      <c r="B1724" s="115" t="n">
        <v>651</v>
      </c>
      <c r="C1724" s="135" t="s">
        <v>1539</v>
      </c>
      <c r="D1724" s="135" t="s">
        <v>1096</v>
      </c>
      <c r="E1724" s="142" t="n">
        <v>5</v>
      </c>
      <c r="F1724" s="96" t="n">
        <v>1</v>
      </c>
      <c r="G1724" s="141" t="n">
        <v>34</v>
      </c>
      <c r="H1724" s="135" t="s">
        <v>1511</v>
      </c>
      <c r="I1724" s="97" t="s">
        <v>107</v>
      </c>
      <c r="J1724" s="136"/>
    </row>
    <row r="1725" customFormat="false" ht="9.75" hidden="false" customHeight="true" outlineLevel="0" collapsed="false">
      <c r="A1725" s="138" t="s">
        <v>1540</v>
      </c>
      <c r="B1725" s="145" t="n">
        <v>1285</v>
      </c>
      <c r="C1725" s="135" t="s">
        <v>1216</v>
      </c>
      <c r="D1725" s="135" t="s">
        <v>1101</v>
      </c>
      <c r="E1725" s="144" t="n">
        <v>100.8</v>
      </c>
      <c r="F1725" s="96" t="n">
        <v>1</v>
      </c>
      <c r="G1725" s="141" t="n">
        <v>31</v>
      </c>
      <c r="H1725" s="135" t="s">
        <v>1528</v>
      </c>
      <c r="I1725" s="97" t="s">
        <v>107</v>
      </c>
      <c r="J1725" s="136"/>
    </row>
    <row r="1726" customFormat="false" ht="9.75" hidden="false" customHeight="true" outlineLevel="0" collapsed="false">
      <c r="A1726" s="138" t="s">
        <v>1541</v>
      </c>
      <c r="B1726" s="132" t="n">
        <v>1346</v>
      </c>
      <c r="C1726" s="135" t="s">
        <v>1542</v>
      </c>
      <c r="D1726" s="135" t="s">
        <v>1096</v>
      </c>
      <c r="E1726" s="140" t="n">
        <v>45</v>
      </c>
      <c r="F1726" s="96" t="n">
        <v>1</v>
      </c>
      <c r="G1726" s="141" t="n">
        <v>34</v>
      </c>
      <c r="H1726" s="135" t="s">
        <v>1511</v>
      </c>
      <c r="I1726" s="97" t="s">
        <v>107</v>
      </c>
      <c r="J1726" s="136"/>
    </row>
    <row r="1727" customFormat="false" ht="9.75" hidden="false" customHeight="true" outlineLevel="0" collapsed="false">
      <c r="A1727" s="138" t="s">
        <v>1543</v>
      </c>
      <c r="B1727" s="132" t="n">
        <v>2083</v>
      </c>
      <c r="C1727" s="135" t="s">
        <v>1544</v>
      </c>
      <c r="D1727" s="135" t="s">
        <v>1096</v>
      </c>
      <c r="E1727" s="142" t="n">
        <v>2</v>
      </c>
      <c r="F1727" s="96" t="n">
        <v>1</v>
      </c>
      <c r="G1727" s="141" t="n">
        <v>34</v>
      </c>
      <c r="H1727" s="135" t="s">
        <v>1511</v>
      </c>
      <c r="I1727" s="97" t="s">
        <v>107</v>
      </c>
      <c r="J1727" s="136"/>
    </row>
    <row r="1728" customFormat="false" ht="9.75" hidden="false" customHeight="true" outlineLevel="0" collapsed="false">
      <c r="A1728" s="138" t="s">
        <v>1545</v>
      </c>
      <c r="B1728" s="145" t="n">
        <v>7742</v>
      </c>
      <c r="C1728" s="135" t="s">
        <v>1546</v>
      </c>
      <c r="D1728" s="135" t="s">
        <v>1098</v>
      </c>
      <c r="E1728" s="144" t="n">
        <v>108</v>
      </c>
      <c r="F1728" s="96" t="n">
        <v>1</v>
      </c>
      <c r="G1728" s="141" t="n">
        <v>28</v>
      </c>
      <c r="H1728" s="135" t="s">
        <v>1506</v>
      </c>
      <c r="I1728" s="97" t="s">
        <v>107</v>
      </c>
      <c r="J1728" s="136"/>
    </row>
    <row r="1729" customFormat="false" ht="9.75" hidden="true" customHeight="true" outlineLevel="0" collapsed="false">
      <c r="A1729" s="138" t="s">
        <v>1547</v>
      </c>
      <c r="B1729" s="145" t="n">
        <v>6399</v>
      </c>
      <c r="C1729" s="135" t="s">
        <v>1548</v>
      </c>
      <c r="D1729" s="135" t="s">
        <v>1098</v>
      </c>
      <c r="E1729" s="144" t="n">
        <v>802.41</v>
      </c>
      <c r="F1729" s="96" t="n">
        <v>1</v>
      </c>
      <c r="G1729" s="147" t="n">
        <v>130</v>
      </c>
      <c r="H1729" s="135" t="s">
        <v>1549</v>
      </c>
      <c r="I1729" s="97" t="s">
        <v>559</v>
      </c>
      <c r="J1729" s="136"/>
    </row>
    <row r="1730" customFormat="false" ht="9.75" hidden="true" customHeight="true" outlineLevel="0" collapsed="false">
      <c r="A1730" s="138" t="s">
        <v>1550</v>
      </c>
      <c r="B1730" s="132" t="n">
        <v>6417</v>
      </c>
      <c r="C1730" s="135" t="s">
        <v>1551</v>
      </c>
      <c r="D1730" s="135" t="s">
        <v>1098</v>
      </c>
      <c r="E1730" s="144" t="n">
        <v>114.954</v>
      </c>
      <c r="F1730" s="96" t="n">
        <v>1</v>
      </c>
      <c r="G1730" s="147" t="n">
        <v>196</v>
      </c>
      <c r="H1730" s="135" t="s">
        <v>1552</v>
      </c>
      <c r="I1730" s="97" t="s">
        <v>559</v>
      </c>
      <c r="J1730" s="136"/>
    </row>
    <row r="1731" customFormat="false" ht="9.75" hidden="true" customHeight="true" outlineLevel="0" collapsed="false">
      <c r="A1731" s="138" t="s">
        <v>1553</v>
      </c>
      <c r="B1731" s="145" t="n">
        <v>8290</v>
      </c>
      <c r="C1731" s="135" t="s">
        <v>1554</v>
      </c>
      <c r="D1731" s="135" t="s">
        <v>1098</v>
      </c>
      <c r="E1731" s="144" t="n">
        <v>694.243</v>
      </c>
      <c r="F1731" s="96" t="n">
        <v>1</v>
      </c>
      <c r="G1731" s="147" t="n">
        <v>237</v>
      </c>
      <c r="H1731" s="135" t="s">
        <v>1555</v>
      </c>
      <c r="I1731" s="97" t="s">
        <v>559</v>
      </c>
      <c r="J1731" s="136"/>
    </row>
    <row r="1732" customFormat="false" ht="10.9" hidden="true" customHeight="true" outlineLevel="0" collapsed="false">
      <c r="A1732" s="138" t="s">
        <v>1556</v>
      </c>
      <c r="B1732" s="132" t="n">
        <v>8389</v>
      </c>
      <c r="C1732" s="135" t="s">
        <v>1557</v>
      </c>
      <c r="D1732" s="135" t="s">
        <v>1096</v>
      </c>
      <c r="E1732" s="142" t="n">
        <v>2</v>
      </c>
      <c r="F1732" s="96" t="n">
        <v>1</v>
      </c>
      <c r="G1732" s="147" t="n">
        <v>271</v>
      </c>
      <c r="H1732" s="135" t="s">
        <v>1558</v>
      </c>
      <c r="I1732" s="97" t="s">
        <v>559</v>
      </c>
      <c r="J1732" s="136"/>
    </row>
    <row r="1733" customFormat="false" ht="9.75" hidden="true" customHeight="true" outlineLevel="0" collapsed="false">
      <c r="A1733" s="138" t="s">
        <v>1559</v>
      </c>
      <c r="B1733" s="132" t="n">
        <v>1554</v>
      </c>
      <c r="C1733" s="135" t="s">
        <v>1560</v>
      </c>
      <c r="D1733" s="135" t="s">
        <v>1098</v>
      </c>
      <c r="E1733" s="144" t="n">
        <v>126.24</v>
      </c>
      <c r="F1733" s="96" t="n">
        <v>1</v>
      </c>
      <c r="G1733" s="147" t="n">
        <v>356</v>
      </c>
      <c r="H1733" s="135" t="s">
        <v>1561</v>
      </c>
      <c r="I1733" s="97" t="s">
        <v>559</v>
      </c>
      <c r="J1733" s="136"/>
    </row>
    <row r="1734" customFormat="false" ht="9.75" hidden="true" customHeight="true" outlineLevel="0" collapsed="false">
      <c r="A1734" s="138" t="s">
        <v>1562</v>
      </c>
      <c r="B1734" s="132" t="n">
        <v>1560</v>
      </c>
      <c r="C1734" s="135" t="s">
        <v>1563</v>
      </c>
      <c r="D1734" s="135" t="s">
        <v>1096</v>
      </c>
      <c r="E1734" s="142" t="n">
        <v>3</v>
      </c>
      <c r="F1734" s="96" t="n">
        <v>1</v>
      </c>
      <c r="G1734" s="147" t="n">
        <v>261</v>
      </c>
      <c r="H1734" s="135" t="s">
        <v>1564</v>
      </c>
      <c r="I1734" s="97" t="s">
        <v>559</v>
      </c>
      <c r="J1734" s="136"/>
    </row>
    <row r="1735" customFormat="false" ht="9.75" hidden="true" customHeight="true" outlineLevel="0" collapsed="false">
      <c r="A1735" s="138" t="s">
        <v>1565</v>
      </c>
      <c r="B1735" s="145" t="n">
        <v>1912</v>
      </c>
      <c r="C1735" s="135" t="s">
        <v>1566</v>
      </c>
      <c r="D1735" s="135" t="s">
        <v>1098</v>
      </c>
      <c r="E1735" s="140" t="n">
        <v>22.297</v>
      </c>
      <c r="F1735" s="96" t="n">
        <v>1</v>
      </c>
      <c r="G1735" s="147" t="n">
        <v>169</v>
      </c>
      <c r="H1735" s="135" t="s">
        <v>1567</v>
      </c>
      <c r="I1735" s="97" t="s">
        <v>559</v>
      </c>
      <c r="J1735" s="136"/>
    </row>
    <row r="1736" customFormat="false" ht="9.75" hidden="true" customHeight="true" outlineLevel="0" collapsed="false">
      <c r="A1736" s="138" t="s">
        <v>1568</v>
      </c>
      <c r="B1736" s="145" t="n">
        <v>1912</v>
      </c>
      <c r="C1736" s="135" t="s">
        <v>1569</v>
      </c>
      <c r="D1736" s="135" t="s">
        <v>1098</v>
      </c>
      <c r="E1736" s="144" t="n">
        <v>108.317</v>
      </c>
      <c r="F1736" s="96" t="n">
        <v>1</v>
      </c>
      <c r="G1736" s="147" t="n">
        <v>252</v>
      </c>
      <c r="H1736" s="135" t="s">
        <v>1570</v>
      </c>
      <c r="I1736" s="97" t="s">
        <v>559</v>
      </c>
      <c r="J1736" s="136"/>
    </row>
    <row r="1737" customFormat="false" ht="9.75" hidden="true" customHeight="true" outlineLevel="0" collapsed="false">
      <c r="A1737" s="138" t="s">
        <v>1571</v>
      </c>
      <c r="B1737" s="132" t="n">
        <v>4696</v>
      </c>
      <c r="C1737" s="135" t="s">
        <v>1356</v>
      </c>
      <c r="D1737" s="135" t="s">
        <v>1096</v>
      </c>
      <c r="E1737" s="140" t="n">
        <v>62</v>
      </c>
      <c r="F1737" s="96" t="n">
        <v>1</v>
      </c>
      <c r="G1737" s="147" t="n">
        <v>374</v>
      </c>
      <c r="H1737" s="135" t="s">
        <v>1572</v>
      </c>
      <c r="I1737" s="97" t="s">
        <v>559</v>
      </c>
      <c r="J1737" s="136"/>
    </row>
    <row r="1738" customFormat="false" ht="9.75" hidden="true" customHeight="true" outlineLevel="0" collapsed="false">
      <c r="A1738" s="138" t="s">
        <v>1573</v>
      </c>
      <c r="B1738" s="145" t="n">
        <v>5365</v>
      </c>
      <c r="C1738" s="135" t="s">
        <v>1574</v>
      </c>
      <c r="D1738" s="135" t="s">
        <v>1096</v>
      </c>
      <c r="E1738" s="143" t="n">
        <v>2292.6</v>
      </c>
      <c r="F1738" s="96" t="n">
        <v>1</v>
      </c>
      <c r="G1738" s="147" t="n">
        <v>130</v>
      </c>
      <c r="H1738" s="135" t="s">
        <v>1549</v>
      </c>
      <c r="I1738" s="97" t="s">
        <v>559</v>
      </c>
      <c r="J1738" s="136"/>
    </row>
    <row r="1739" customFormat="false" ht="9.75" hidden="true" customHeight="true" outlineLevel="0" collapsed="false">
      <c r="A1739" s="138" t="s">
        <v>1575</v>
      </c>
      <c r="B1739" s="145" t="n">
        <v>5593</v>
      </c>
      <c r="C1739" s="135" t="s">
        <v>1576</v>
      </c>
      <c r="D1739" s="135" t="s">
        <v>1101</v>
      </c>
      <c r="E1739" s="140" t="n">
        <v>51.33</v>
      </c>
      <c r="F1739" s="96" t="n">
        <v>1</v>
      </c>
      <c r="G1739" s="147" t="n">
        <v>152</v>
      </c>
      <c r="H1739" s="135" t="s">
        <v>1577</v>
      </c>
      <c r="I1739" s="97" t="s">
        <v>559</v>
      </c>
      <c r="J1739" s="136"/>
    </row>
    <row r="1740" customFormat="false" ht="9.75" hidden="true" customHeight="true" outlineLevel="0" collapsed="false">
      <c r="A1740" s="138" t="s">
        <v>1578</v>
      </c>
      <c r="B1740" s="145" t="n">
        <v>5595</v>
      </c>
      <c r="C1740" s="135" t="s">
        <v>1579</v>
      </c>
      <c r="D1740" s="135" t="s">
        <v>1101</v>
      </c>
      <c r="E1740" s="144" t="n">
        <v>119.9</v>
      </c>
      <c r="F1740" s="96" t="n">
        <v>1</v>
      </c>
      <c r="G1740" s="147" t="n">
        <v>205</v>
      </c>
      <c r="H1740" s="135" t="s">
        <v>1580</v>
      </c>
      <c r="I1740" s="97" t="s">
        <v>559</v>
      </c>
      <c r="J1740" s="136"/>
    </row>
    <row r="1741" customFormat="false" ht="9.75" hidden="true" customHeight="true" outlineLevel="0" collapsed="false">
      <c r="A1741" s="138" t="s">
        <v>1581</v>
      </c>
      <c r="B1741" s="145" t="n">
        <v>5597</v>
      </c>
      <c r="C1741" s="135" t="s">
        <v>1582</v>
      </c>
      <c r="D1741" s="135" t="s">
        <v>1096</v>
      </c>
      <c r="E1741" s="140" t="n">
        <v>29</v>
      </c>
      <c r="F1741" s="96" t="n">
        <v>1</v>
      </c>
      <c r="G1741" s="147" t="n">
        <v>315</v>
      </c>
      <c r="H1741" s="135" t="s">
        <v>1583</v>
      </c>
      <c r="I1741" s="97" t="s">
        <v>559</v>
      </c>
      <c r="J1741" s="136"/>
    </row>
    <row r="1742" customFormat="false" ht="9.75" hidden="true" customHeight="true" outlineLevel="0" collapsed="false">
      <c r="A1742" s="138" t="s">
        <v>1584</v>
      </c>
      <c r="B1742" s="132" t="n">
        <v>5601</v>
      </c>
      <c r="C1742" s="135" t="s">
        <v>1585</v>
      </c>
      <c r="D1742" s="135" t="s">
        <v>1096</v>
      </c>
      <c r="E1742" s="142" t="n">
        <v>3</v>
      </c>
      <c r="F1742" s="96" t="n">
        <v>1</v>
      </c>
      <c r="G1742" s="147" t="n">
        <v>360</v>
      </c>
      <c r="H1742" s="135" t="s">
        <v>1586</v>
      </c>
      <c r="I1742" s="97" t="s">
        <v>559</v>
      </c>
      <c r="J1742" s="136"/>
    </row>
    <row r="1743" customFormat="false" ht="9.75" hidden="true" customHeight="true" outlineLevel="0" collapsed="false">
      <c r="A1743" s="138" t="s">
        <v>1587</v>
      </c>
      <c r="B1743" s="132" t="n">
        <v>5923</v>
      </c>
      <c r="C1743" s="135" t="s">
        <v>1588</v>
      </c>
      <c r="D1743" s="135" t="s">
        <v>1099</v>
      </c>
      <c r="E1743" s="140" t="n">
        <v>54.001</v>
      </c>
      <c r="F1743" s="96" t="n">
        <v>1</v>
      </c>
      <c r="G1743" s="147" t="n">
        <v>127</v>
      </c>
      <c r="H1743" s="135" t="s">
        <v>1589</v>
      </c>
      <c r="I1743" s="97" t="s">
        <v>559</v>
      </c>
      <c r="J1743" s="136"/>
    </row>
    <row r="1744" customFormat="false" ht="9.75" hidden="true" customHeight="true" outlineLevel="0" collapsed="false">
      <c r="A1744" s="138" t="s">
        <v>1590</v>
      </c>
      <c r="B1744" s="132" t="n">
        <v>5996</v>
      </c>
      <c r="C1744" s="135" t="s">
        <v>1591</v>
      </c>
      <c r="D1744" s="135" t="s">
        <v>1098</v>
      </c>
      <c r="E1744" s="143" t="n">
        <v>3264.435</v>
      </c>
      <c r="F1744" s="96" t="n">
        <v>1</v>
      </c>
      <c r="G1744" s="147" t="n">
        <v>280</v>
      </c>
      <c r="H1744" s="135" t="s">
        <v>1592</v>
      </c>
      <c r="I1744" s="97" t="s">
        <v>559</v>
      </c>
      <c r="J1744" s="136"/>
    </row>
    <row r="1745" customFormat="false" ht="9.75" hidden="true" customHeight="true" outlineLevel="0" collapsed="false">
      <c r="A1745" s="138" t="s">
        <v>1593</v>
      </c>
      <c r="B1745" s="132" t="n">
        <v>6173</v>
      </c>
      <c r="C1745" s="135" t="s">
        <v>1594</v>
      </c>
      <c r="D1745" s="135" t="s">
        <v>1098</v>
      </c>
      <c r="E1745" s="143" t="n">
        <v>3264.435</v>
      </c>
      <c r="F1745" s="96" t="n">
        <v>1</v>
      </c>
      <c r="G1745" s="147" t="n">
        <v>284</v>
      </c>
      <c r="H1745" s="135" t="s">
        <v>1595</v>
      </c>
      <c r="I1745" s="97" t="s">
        <v>559</v>
      </c>
      <c r="J1745" s="136"/>
    </row>
    <row r="1746" customFormat="false" ht="9.75" hidden="true" customHeight="true" outlineLevel="0" collapsed="false">
      <c r="A1746" s="138" t="s">
        <v>1596</v>
      </c>
      <c r="B1746" s="132" t="n">
        <v>6174</v>
      </c>
      <c r="C1746" s="135" t="s">
        <v>1597</v>
      </c>
      <c r="D1746" s="135" t="s">
        <v>1096</v>
      </c>
      <c r="E1746" s="142" t="n">
        <v>1</v>
      </c>
      <c r="F1746" s="96" t="n">
        <v>1</v>
      </c>
      <c r="G1746" s="147" t="n">
        <v>291</v>
      </c>
      <c r="H1746" s="135" t="s">
        <v>1598</v>
      </c>
      <c r="I1746" s="97" t="s">
        <v>559</v>
      </c>
      <c r="J1746" s="136"/>
    </row>
    <row r="1747" customFormat="false" ht="9.75" hidden="true" customHeight="true" outlineLevel="0" collapsed="false">
      <c r="A1747" s="138" t="s">
        <v>1599</v>
      </c>
      <c r="B1747" s="145" t="n">
        <v>6403</v>
      </c>
      <c r="C1747" s="135" t="s">
        <v>1600</v>
      </c>
      <c r="D1747" s="135" t="s">
        <v>1096</v>
      </c>
      <c r="E1747" s="146" t="n">
        <v>10971.31</v>
      </c>
      <c r="F1747" s="96" t="n">
        <v>1</v>
      </c>
      <c r="G1747" s="147" t="n">
        <v>190</v>
      </c>
      <c r="H1747" s="135" t="s">
        <v>1601</v>
      </c>
      <c r="I1747" s="97" t="s">
        <v>559</v>
      </c>
      <c r="J1747" s="136"/>
    </row>
    <row r="1748" customFormat="false" ht="9.75" hidden="true" customHeight="true" outlineLevel="0" collapsed="false">
      <c r="A1748" s="138" t="s">
        <v>1602</v>
      </c>
      <c r="B1748" s="132" t="n">
        <v>6425</v>
      </c>
      <c r="C1748" s="135" t="s">
        <v>1603</v>
      </c>
      <c r="D1748" s="135" t="s">
        <v>1096</v>
      </c>
      <c r="E1748" s="140" t="n">
        <v>11</v>
      </c>
      <c r="F1748" s="96" t="n">
        <v>1</v>
      </c>
      <c r="G1748" s="147" t="n">
        <v>277</v>
      </c>
      <c r="H1748" s="135" t="s">
        <v>1604</v>
      </c>
      <c r="I1748" s="97" t="s">
        <v>559</v>
      </c>
      <c r="J1748" s="136"/>
    </row>
    <row r="1749" customFormat="false" ht="9.75" hidden="true" customHeight="true" outlineLevel="0" collapsed="false">
      <c r="A1749" s="138" t="s">
        <v>1605</v>
      </c>
      <c r="B1749" s="132" t="n">
        <v>6427</v>
      </c>
      <c r="C1749" s="135" t="s">
        <v>1606</v>
      </c>
      <c r="D1749" s="135" t="s">
        <v>1097</v>
      </c>
      <c r="E1749" s="140" t="n">
        <v>28</v>
      </c>
      <c r="F1749" s="96" t="n">
        <v>1</v>
      </c>
      <c r="G1749" s="147" t="n">
        <v>280</v>
      </c>
      <c r="H1749" s="135" t="s">
        <v>1592</v>
      </c>
      <c r="I1749" s="97" t="s">
        <v>559</v>
      </c>
      <c r="J1749" s="136"/>
    </row>
    <row r="1750" customFormat="false" ht="9.75" hidden="true" customHeight="true" outlineLevel="0" collapsed="false">
      <c r="A1750" s="138" t="s">
        <v>1607</v>
      </c>
      <c r="B1750" s="132" t="n">
        <v>6427</v>
      </c>
      <c r="C1750" s="135" t="s">
        <v>1608</v>
      </c>
      <c r="D1750" s="135" t="s">
        <v>1097</v>
      </c>
      <c r="E1750" s="140" t="n">
        <v>25</v>
      </c>
      <c r="F1750" s="96" t="n">
        <v>1</v>
      </c>
      <c r="G1750" s="147" t="n">
        <v>281</v>
      </c>
      <c r="H1750" s="135" t="s">
        <v>1609</v>
      </c>
      <c r="I1750" s="97" t="s">
        <v>559</v>
      </c>
      <c r="J1750" s="136"/>
    </row>
    <row r="1751" customFormat="false" ht="9.75" hidden="true" customHeight="true" outlineLevel="0" collapsed="false">
      <c r="A1751" s="138" t="s">
        <v>1610</v>
      </c>
      <c r="B1751" s="132" t="n">
        <v>6490</v>
      </c>
      <c r="C1751" s="135" t="s">
        <v>1611</v>
      </c>
      <c r="D1751" s="135" t="s">
        <v>1096</v>
      </c>
      <c r="E1751" s="140" t="n">
        <v>22</v>
      </c>
      <c r="F1751" s="96" t="n">
        <v>1</v>
      </c>
      <c r="G1751" s="147" t="n">
        <v>289</v>
      </c>
      <c r="H1751" s="135" t="s">
        <v>1611</v>
      </c>
      <c r="I1751" s="97" t="s">
        <v>559</v>
      </c>
      <c r="J1751" s="136"/>
    </row>
    <row r="1752" customFormat="false" ht="10.9" hidden="true" customHeight="true" outlineLevel="0" collapsed="false">
      <c r="A1752" s="138" t="s">
        <v>1612</v>
      </c>
      <c r="B1752" s="145" t="n">
        <v>7089</v>
      </c>
      <c r="C1752" s="135" t="s">
        <v>1613</v>
      </c>
      <c r="D1752" s="135" t="s">
        <v>1098</v>
      </c>
      <c r="E1752" s="142" t="n">
        <v>5.712</v>
      </c>
      <c r="F1752" s="96" t="n">
        <v>1</v>
      </c>
      <c r="G1752" s="147" t="n">
        <v>150</v>
      </c>
      <c r="H1752" s="135" t="s">
        <v>1614</v>
      </c>
      <c r="I1752" s="97" t="s">
        <v>559</v>
      </c>
      <c r="J1752" s="136"/>
    </row>
    <row r="1753" customFormat="false" ht="9.75" hidden="true" customHeight="true" outlineLevel="0" collapsed="false">
      <c r="A1753" s="138" t="s">
        <v>1615</v>
      </c>
      <c r="B1753" s="145" t="n">
        <v>7089</v>
      </c>
      <c r="C1753" s="135" t="s">
        <v>1616</v>
      </c>
      <c r="D1753" s="135" t="s">
        <v>1098</v>
      </c>
      <c r="E1753" s="140" t="n">
        <v>10.978</v>
      </c>
      <c r="F1753" s="96" t="n">
        <v>1</v>
      </c>
      <c r="G1753" s="147" t="n">
        <v>151</v>
      </c>
      <c r="H1753" s="135" t="s">
        <v>1617</v>
      </c>
      <c r="I1753" s="97" t="s">
        <v>559</v>
      </c>
      <c r="J1753" s="136"/>
    </row>
    <row r="1754" customFormat="false" ht="9.75" hidden="true" customHeight="true" outlineLevel="0" collapsed="false">
      <c r="A1754" s="138" t="s">
        <v>1618</v>
      </c>
      <c r="B1754" s="132" t="n">
        <v>7092</v>
      </c>
      <c r="C1754" s="135" t="s">
        <v>1619</v>
      </c>
      <c r="D1754" s="135" t="s">
        <v>1098</v>
      </c>
      <c r="E1754" s="143" t="n">
        <v>3235</v>
      </c>
      <c r="F1754" s="96" t="n">
        <v>1</v>
      </c>
      <c r="G1754" s="147" t="n">
        <v>117</v>
      </c>
      <c r="H1754" s="135" t="s">
        <v>1620</v>
      </c>
      <c r="I1754" s="97" t="s">
        <v>559</v>
      </c>
      <c r="J1754" s="136"/>
    </row>
    <row r="1755" customFormat="false" ht="9.75" hidden="true" customHeight="true" outlineLevel="0" collapsed="false">
      <c r="A1755" s="138" t="s">
        <v>1621</v>
      </c>
      <c r="B1755" s="132" t="n">
        <v>7184</v>
      </c>
      <c r="C1755" s="135" t="s">
        <v>1622</v>
      </c>
      <c r="D1755" s="135" t="s">
        <v>1095</v>
      </c>
      <c r="E1755" s="142" t="n">
        <v>1</v>
      </c>
      <c r="F1755" s="96" t="n">
        <v>1</v>
      </c>
      <c r="G1755" s="147" t="n">
        <v>256</v>
      </c>
      <c r="H1755" s="135" t="s">
        <v>1623</v>
      </c>
      <c r="I1755" s="97" t="s">
        <v>559</v>
      </c>
      <c r="J1755" s="136"/>
    </row>
    <row r="1756" s="80" customFormat="true" ht="9.75" hidden="true" customHeight="true" outlineLevel="0" collapsed="false">
      <c r="A1756" s="138" t="s">
        <v>1624</v>
      </c>
      <c r="B1756" s="132" t="n">
        <v>7187</v>
      </c>
      <c r="C1756" s="135" t="s">
        <v>1625</v>
      </c>
      <c r="D1756" s="135" t="s">
        <v>1095</v>
      </c>
      <c r="E1756" s="142" t="n">
        <v>1</v>
      </c>
      <c r="F1756" s="96" t="n">
        <v>1</v>
      </c>
      <c r="G1756" s="147" t="n">
        <v>293</v>
      </c>
      <c r="H1756" s="135" t="s">
        <v>1626</v>
      </c>
      <c r="I1756" s="97" t="s">
        <v>559</v>
      </c>
      <c r="J1756" s="136"/>
    </row>
    <row r="1757" customFormat="false" ht="9.75" hidden="true" customHeight="true" outlineLevel="0" collapsed="false">
      <c r="A1757" s="138" t="s">
        <v>1627</v>
      </c>
      <c r="B1757" s="132" t="n">
        <v>7230</v>
      </c>
      <c r="C1757" s="135" t="s">
        <v>1628</v>
      </c>
      <c r="D1757" s="135" t="s">
        <v>1095</v>
      </c>
      <c r="E1757" s="142" t="n">
        <v>1</v>
      </c>
      <c r="F1757" s="96" t="n">
        <v>1</v>
      </c>
      <c r="G1757" s="147" t="n">
        <v>364</v>
      </c>
      <c r="H1757" s="135" t="s">
        <v>1629</v>
      </c>
      <c r="I1757" s="97" t="s">
        <v>559</v>
      </c>
      <c r="J1757" s="136"/>
    </row>
    <row r="1758" customFormat="false" ht="9.75" hidden="true" customHeight="true" outlineLevel="0" collapsed="false">
      <c r="A1758" s="138" t="s">
        <v>1630</v>
      </c>
      <c r="B1758" s="132" t="n">
        <v>7231</v>
      </c>
      <c r="C1758" s="135" t="s">
        <v>1631</v>
      </c>
      <c r="D1758" s="135" t="s">
        <v>1095</v>
      </c>
      <c r="E1758" s="142" t="n">
        <v>1</v>
      </c>
      <c r="F1758" s="96" t="n">
        <v>1</v>
      </c>
      <c r="G1758" s="147" t="n">
        <v>290</v>
      </c>
      <c r="H1758" s="135" t="s">
        <v>1632</v>
      </c>
      <c r="I1758" s="97" t="s">
        <v>559</v>
      </c>
      <c r="J1758" s="136"/>
    </row>
    <row r="1759" customFormat="false" ht="9.75" hidden="true" customHeight="true" outlineLevel="0" collapsed="false">
      <c r="A1759" s="138" t="s">
        <v>1633</v>
      </c>
      <c r="B1759" s="132" t="n">
        <v>7261</v>
      </c>
      <c r="C1759" s="135" t="s">
        <v>1634</v>
      </c>
      <c r="D1759" s="135" t="s">
        <v>1096</v>
      </c>
      <c r="E1759" s="142" t="n">
        <v>2</v>
      </c>
      <c r="F1759" s="96" t="n">
        <v>1</v>
      </c>
      <c r="G1759" s="147" t="n">
        <v>324</v>
      </c>
      <c r="H1759" s="135" t="s">
        <v>1635</v>
      </c>
      <c r="I1759" s="97" t="s">
        <v>559</v>
      </c>
      <c r="J1759" s="136"/>
    </row>
    <row r="1760" customFormat="false" ht="19.35" hidden="true" customHeight="true" outlineLevel="0" collapsed="false">
      <c r="A1760" s="138" t="s">
        <v>1636</v>
      </c>
      <c r="B1760" s="132" t="n">
        <v>7262</v>
      </c>
      <c r="C1760" s="135" t="s">
        <v>1637</v>
      </c>
      <c r="D1760" s="135" t="s">
        <v>1095</v>
      </c>
      <c r="E1760" s="142" t="n">
        <v>1</v>
      </c>
      <c r="F1760" s="96" t="n">
        <v>1</v>
      </c>
      <c r="G1760" s="147" t="n">
        <v>367</v>
      </c>
      <c r="H1760" s="135" t="s">
        <v>1637</v>
      </c>
      <c r="I1760" s="97" t="s">
        <v>559</v>
      </c>
      <c r="J1760" s="136"/>
    </row>
    <row r="1761" customFormat="false" ht="9.75" hidden="true" customHeight="true" outlineLevel="0" collapsed="false">
      <c r="A1761" s="138" t="s">
        <v>1638</v>
      </c>
      <c r="B1761" s="132" t="n">
        <v>7302</v>
      </c>
      <c r="C1761" s="135" t="s">
        <v>1639</v>
      </c>
      <c r="D1761" s="135" t="s">
        <v>1095</v>
      </c>
      <c r="E1761" s="142" t="n">
        <v>1</v>
      </c>
      <c r="F1761" s="96" t="n">
        <v>1</v>
      </c>
      <c r="G1761" s="147" t="n">
        <v>357</v>
      </c>
      <c r="H1761" s="135" t="s">
        <v>1639</v>
      </c>
      <c r="I1761" s="97" t="s">
        <v>559</v>
      </c>
      <c r="J1761" s="136"/>
    </row>
    <row r="1762" customFormat="false" ht="9.75" hidden="true" customHeight="true" outlineLevel="0" collapsed="false">
      <c r="A1762" s="138" t="s">
        <v>1640</v>
      </c>
      <c r="B1762" s="145" t="n">
        <v>7304</v>
      </c>
      <c r="C1762" s="135" t="s">
        <v>1641</v>
      </c>
      <c r="D1762" s="135" t="s">
        <v>1642</v>
      </c>
      <c r="E1762" s="142" t="n">
        <v>0.956</v>
      </c>
      <c r="F1762" s="96" t="n">
        <v>1</v>
      </c>
      <c r="G1762" s="147" t="n">
        <v>172</v>
      </c>
      <c r="H1762" s="135" t="s">
        <v>1643</v>
      </c>
      <c r="I1762" s="97" t="s">
        <v>559</v>
      </c>
      <c r="J1762" s="136"/>
    </row>
    <row r="1763" customFormat="false" ht="9.75" hidden="true" customHeight="true" outlineLevel="0" collapsed="false">
      <c r="A1763" s="138" t="s">
        <v>1644</v>
      </c>
      <c r="B1763" s="132" t="n">
        <v>7374</v>
      </c>
      <c r="C1763" s="135" t="s">
        <v>1645</v>
      </c>
      <c r="D1763" s="135" t="s">
        <v>1098</v>
      </c>
      <c r="E1763" s="142" t="n">
        <v>1</v>
      </c>
      <c r="F1763" s="96" t="n">
        <v>1</v>
      </c>
      <c r="G1763" s="147" t="n">
        <v>368</v>
      </c>
      <c r="H1763" s="135" t="s">
        <v>1646</v>
      </c>
      <c r="I1763" s="97" t="s">
        <v>559</v>
      </c>
      <c r="J1763" s="136"/>
    </row>
    <row r="1764" customFormat="false" ht="9.75" hidden="true" customHeight="true" outlineLevel="0" collapsed="false">
      <c r="A1764" s="138" t="s">
        <v>1647</v>
      </c>
      <c r="B1764" s="132" t="n">
        <v>7745</v>
      </c>
      <c r="C1764" s="135" t="s">
        <v>1648</v>
      </c>
      <c r="D1764" s="135" t="s">
        <v>1096</v>
      </c>
      <c r="E1764" s="140" t="n">
        <v>22</v>
      </c>
      <c r="F1764" s="96" t="n">
        <v>1</v>
      </c>
      <c r="G1764" s="147" t="n">
        <v>283</v>
      </c>
      <c r="H1764" s="135" t="s">
        <v>1649</v>
      </c>
      <c r="I1764" s="97" t="s">
        <v>559</v>
      </c>
      <c r="J1764" s="136"/>
    </row>
    <row r="1765" customFormat="false" ht="9.75" hidden="true" customHeight="true" outlineLevel="0" collapsed="false">
      <c r="A1765" s="138" t="s">
        <v>1650</v>
      </c>
      <c r="B1765" s="132" t="n">
        <v>7745</v>
      </c>
      <c r="C1765" s="135" t="s">
        <v>1651</v>
      </c>
      <c r="D1765" s="135" t="s">
        <v>1096</v>
      </c>
      <c r="E1765" s="140" t="n">
        <v>14</v>
      </c>
      <c r="F1765" s="96" t="n">
        <v>1</v>
      </c>
      <c r="G1765" s="147" t="n">
        <v>262</v>
      </c>
      <c r="H1765" s="135" t="s">
        <v>1652</v>
      </c>
      <c r="I1765" s="97" t="s">
        <v>559</v>
      </c>
      <c r="J1765" s="136"/>
    </row>
    <row r="1766" customFormat="false" ht="9.75" hidden="true" customHeight="true" outlineLevel="0" collapsed="false">
      <c r="A1766" s="138" t="s">
        <v>1653</v>
      </c>
      <c r="B1766" s="145" t="n">
        <v>7745</v>
      </c>
      <c r="C1766" s="135" t="s">
        <v>1654</v>
      </c>
      <c r="D1766" s="135" t="s">
        <v>1096</v>
      </c>
      <c r="E1766" s="140" t="n">
        <v>26</v>
      </c>
      <c r="F1766" s="96" t="n">
        <v>1</v>
      </c>
      <c r="G1766" s="147" t="n">
        <v>268</v>
      </c>
      <c r="H1766" s="135" t="s">
        <v>1655</v>
      </c>
      <c r="I1766" s="97" t="s">
        <v>559</v>
      </c>
      <c r="J1766" s="136"/>
    </row>
    <row r="1767" customFormat="false" ht="9.75" hidden="true" customHeight="true" outlineLevel="0" collapsed="false">
      <c r="A1767" s="138" t="s">
        <v>1656</v>
      </c>
      <c r="B1767" s="145" t="n">
        <v>7745</v>
      </c>
      <c r="C1767" s="135" t="s">
        <v>1657</v>
      </c>
      <c r="D1767" s="135" t="s">
        <v>1096</v>
      </c>
      <c r="E1767" s="142" t="n">
        <v>2</v>
      </c>
      <c r="F1767" s="96" t="n">
        <v>1</v>
      </c>
      <c r="G1767" s="147" t="n">
        <v>271</v>
      </c>
      <c r="H1767" s="135" t="s">
        <v>1558</v>
      </c>
      <c r="I1767" s="97" t="s">
        <v>559</v>
      </c>
      <c r="J1767" s="136"/>
    </row>
    <row r="1768" customFormat="false" ht="9.75" hidden="true" customHeight="true" outlineLevel="0" collapsed="false">
      <c r="A1768" s="138" t="s">
        <v>1658</v>
      </c>
      <c r="B1768" s="132" t="n">
        <v>7745</v>
      </c>
      <c r="C1768" s="135" t="s">
        <v>1659</v>
      </c>
      <c r="D1768" s="135" t="s">
        <v>1096</v>
      </c>
      <c r="E1768" s="144" t="n">
        <v>147</v>
      </c>
      <c r="F1768" s="96" t="n">
        <v>1</v>
      </c>
      <c r="G1768" s="147" t="n">
        <v>299</v>
      </c>
      <c r="H1768" s="135" t="s">
        <v>1660</v>
      </c>
      <c r="I1768" s="97" t="s">
        <v>559</v>
      </c>
      <c r="J1768" s="136"/>
    </row>
    <row r="1769" customFormat="false" ht="9.75" hidden="true" customHeight="true" outlineLevel="0" collapsed="false">
      <c r="A1769" s="138" t="s">
        <v>1661</v>
      </c>
      <c r="B1769" s="132" t="n">
        <v>7749</v>
      </c>
      <c r="C1769" s="135" t="s">
        <v>1662</v>
      </c>
      <c r="D1769" s="135" t="s">
        <v>1096</v>
      </c>
      <c r="E1769" s="140" t="n">
        <v>11.75</v>
      </c>
      <c r="F1769" s="96" t="n">
        <v>1</v>
      </c>
      <c r="G1769" s="147" t="n">
        <v>370</v>
      </c>
      <c r="H1769" s="135" t="s">
        <v>1663</v>
      </c>
      <c r="I1769" s="97" t="s">
        <v>559</v>
      </c>
      <c r="J1769" s="136"/>
    </row>
    <row r="1770" customFormat="false" ht="9.75" hidden="true" customHeight="true" outlineLevel="0" collapsed="false">
      <c r="A1770" s="138" t="s">
        <v>1664</v>
      </c>
      <c r="B1770" s="132" t="n">
        <v>7761</v>
      </c>
      <c r="C1770" s="135" t="s">
        <v>1665</v>
      </c>
      <c r="D1770" s="135" t="s">
        <v>1101</v>
      </c>
      <c r="E1770" s="144" t="n">
        <v>216.2</v>
      </c>
      <c r="F1770" s="96" t="n">
        <v>1</v>
      </c>
      <c r="G1770" s="147" t="n">
        <v>219</v>
      </c>
      <c r="H1770" s="135" t="s">
        <v>1666</v>
      </c>
      <c r="I1770" s="97" t="s">
        <v>559</v>
      </c>
      <c r="J1770" s="136"/>
    </row>
    <row r="1771" s="123" customFormat="true" ht="9.75" hidden="true" customHeight="true" outlineLevel="0" collapsed="false">
      <c r="A1771" s="138" t="s">
        <v>1667</v>
      </c>
      <c r="B1771" s="132" t="n">
        <v>7761</v>
      </c>
      <c r="C1771" s="135" t="s">
        <v>1668</v>
      </c>
      <c r="D1771" s="135" t="s">
        <v>1101</v>
      </c>
      <c r="E1771" s="144" t="n">
        <v>796.26</v>
      </c>
      <c r="F1771" s="96" t="n">
        <v>1</v>
      </c>
      <c r="G1771" s="147" t="n">
        <v>142</v>
      </c>
      <c r="H1771" s="135" t="s">
        <v>1669</v>
      </c>
      <c r="I1771" s="97" t="s">
        <v>559</v>
      </c>
      <c r="J1771" s="148"/>
    </row>
    <row r="1772" s="123" customFormat="true" ht="9.75" hidden="true" customHeight="true" outlineLevel="0" collapsed="false">
      <c r="A1772" s="138" t="s">
        <v>1670</v>
      </c>
      <c r="B1772" s="132" t="n">
        <v>7761</v>
      </c>
      <c r="C1772" s="135" t="s">
        <v>1671</v>
      </c>
      <c r="D1772" s="135" t="s">
        <v>1101</v>
      </c>
      <c r="E1772" s="144" t="n">
        <v>172.76</v>
      </c>
      <c r="F1772" s="96" t="n">
        <v>1</v>
      </c>
      <c r="G1772" s="147" t="n">
        <v>156</v>
      </c>
      <c r="H1772" s="135" t="s">
        <v>1672</v>
      </c>
      <c r="I1772" s="97" t="s">
        <v>559</v>
      </c>
      <c r="J1772" s="148"/>
    </row>
    <row r="1773" s="123" customFormat="true" ht="9.75" hidden="true" customHeight="true" outlineLevel="0" collapsed="false">
      <c r="A1773" s="138" t="s">
        <v>1673</v>
      </c>
      <c r="B1773" s="145" t="n">
        <v>7761</v>
      </c>
      <c r="C1773" s="135" t="s">
        <v>1674</v>
      </c>
      <c r="D1773" s="135" t="s">
        <v>1101</v>
      </c>
      <c r="E1773" s="144" t="n">
        <v>165.55</v>
      </c>
      <c r="F1773" s="96" t="n">
        <v>1</v>
      </c>
      <c r="G1773" s="147" t="n">
        <v>160</v>
      </c>
      <c r="H1773" s="135" t="s">
        <v>1675</v>
      </c>
      <c r="I1773" s="97" t="s">
        <v>559</v>
      </c>
      <c r="J1773" s="148"/>
    </row>
    <row r="1774" s="123" customFormat="true" ht="9.75" hidden="true" customHeight="true" outlineLevel="0" collapsed="false">
      <c r="A1774" s="138" t="s">
        <v>1676</v>
      </c>
      <c r="B1774" s="145" t="n">
        <v>7761</v>
      </c>
      <c r="C1774" s="135" t="s">
        <v>1677</v>
      </c>
      <c r="D1774" s="135" t="s">
        <v>1101</v>
      </c>
      <c r="E1774" s="144" t="n">
        <v>454.59</v>
      </c>
      <c r="F1774" s="96" t="n">
        <v>1</v>
      </c>
      <c r="G1774" s="147" t="n">
        <v>162</v>
      </c>
      <c r="H1774" s="135" t="s">
        <v>1678</v>
      </c>
      <c r="I1774" s="97" t="s">
        <v>559</v>
      </c>
      <c r="J1774" s="148"/>
    </row>
    <row r="1775" s="123" customFormat="true" ht="9.75" hidden="true" customHeight="true" outlineLevel="0" collapsed="false">
      <c r="A1775" s="138" t="s">
        <v>1679</v>
      </c>
      <c r="B1775" s="145" t="n">
        <v>7761</v>
      </c>
      <c r="C1775" s="135" t="s">
        <v>1680</v>
      </c>
      <c r="D1775" s="135" t="s">
        <v>1101</v>
      </c>
      <c r="E1775" s="144" t="n">
        <v>191.4</v>
      </c>
      <c r="F1775" s="96" t="n">
        <v>1</v>
      </c>
      <c r="G1775" s="147" t="n">
        <v>181</v>
      </c>
      <c r="H1775" s="135" t="s">
        <v>1681</v>
      </c>
      <c r="I1775" s="97" t="s">
        <v>559</v>
      </c>
      <c r="J1775" s="148"/>
    </row>
    <row r="1776" s="123" customFormat="true" ht="9.75" hidden="true" customHeight="true" outlineLevel="0" collapsed="false">
      <c r="A1776" s="138" t="s">
        <v>1682</v>
      </c>
      <c r="B1776" s="132" t="n">
        <v>7761</v>
      </c>
      <c r="C1776" s="135" t="s">
        <v>1683</v>
      </c>
      <c r="D1776" s="135" t="s">
        <v>1101</v>
      </c>
      <c r="E1776" s="144" t="n">
        <v>273.7</v>
      </c>
      <c r="F1776" s="96" t="n">
        <v>1</v>
      </c>
      <c r="G1776" s="147" t="n">
        <v>196</v>
      </c>
      <c r="H1776" s="135" t="s">
        <v>1552</v>
      </c>
      <c r="I1776" s="97" t="s">
        <v>559</v>
      </c>
      <c r="J1776" s="148"/>
    </row>
    <row r="1777" s="123" customFormat="true" ht="9.75" hidden="true" customHeight="true" outlineLevel="0" collapsed="false">
      <c r="A1777" s="138" t="s">
        <v>1684</v>
      </c>
      <c r="B1777" s="132" t="n">
        <v>7761</v>
      </c>
      <c r="C1777" s="135" t="s">
        <v>1685</v>
      </c>
      <c r="D1777" s="135" t="s">
        <v>1101</v>
      </c>
      <c r="E1777" s="140" t="n">
        <v>93.95</v>
      </c>
      <c r="F1777" s="96" t="n">
        <v>1</v>
      </c>
      <c r="G1777" s="147" t="n">
        <v>251</v>
      </c>
      <c r="H1777" s="135" t="s">
        <v>1686</v>
      </c>
      <c r="I1777" s="97" t="s">
        <v>559</v>
      </c>
      <c r="J1777" s="148"/>
    </row>
    <row r="1778" s="123" customFormat="true" ht="9.75" hidden="true" customHeight="true" outlineLevel="0" collapsed="false">
      <c r="A1778" s="138" t="s">
        <v>1687</v>
      </c>
      <c r="B1778" s="145" t="n">
        <v>7761</v>
      </c>
      <c r="C1778" s="135" t="s">
        <v>1688</v>
      </c>
      <c r="D1778" s="135" t="s">
        <v>1101</v>
      </c>
      <c r="E1778" s="144" t="n">
        <v>119.9</v>
      </c>
      <c r="F1778" s="96" t="n">
        <v>1</v>
      </c>
      <c r="G1778" s="147" t="n">
        <v>205</v>
      </c>
      <c r="H1778" s="135" t="s">
        <v>1580</v>
      </c>
      <c r="I1778" s="97" t="s">
        <v>559</v>
      </c>
      <c r="J1778" s="148"/>
    </row>
    <row r="1779" s="123" customFormat="true" ht="9.75" hidden="true" customHeight="true" outlineLevel="0" collapsed="false">
      <c r="A1779" s="138" t="s">
        <v>1689</v>
      </c>
      <c r="B1779" s="132" t="n">
        <v>7761</v>
      </c>
      <c r="C1779" s="135" t="s">
        <v>1690</v>
      </c>
      <c r="D1779" s="135" t="s">
        <v>1101</v>
      </c>
      <c r="E1779" s="143" t="n">
        <v>2861.7</v>
      </c>
      <c r="F1779" s="96" t="n">
        <v>1</v>
      </c>
      <c r="G1779" s="147" t="n">
        <v>216</v>
      </c>
      <c r="H1779" s="135" t="s">
        <v>1691</v>
      </c>
      <c r="I1779" s="97" t="s">
        <v>559</v>
      </c>
      <c r="J1779" s="148"/>
    </row>
    <row r="1780" s="123" customFormat="true" ht="9.75" hidden="true" customHeight="true" outlineLevel="0" collapsed="false">
      <c r="A1780" s="138" t="s">
        <v>1692</v>
      </c>
      <c r="B1780" s="145" t="n">
        <v>7761</v>
      </c>
      <c r="C1780" s="135" t="s">
        <v>1693</v>
      </c>
      <c r="D1780" s="135" t="s">
        <v>1101</v>
      </c>
      <c r="E1780" s="140" t="n">
        <v>97.16</v>
      </c>
      <c r="F1780" s="96" t="n">
        <v>1</v>
      </c>
      <c r="G1780" s="147" t="n">
        <v>227</v>
      </c>
      <c r="H1780" s="135" t="s">
        <v>1694</v>
      </c>
      <c r="I1780" s="97" t="s">
        <v>559</v>
      </c>
      <c r="J1780" s="148"/>
    </row>
    <row r="1781" s="123" customFormat="true" ht="9.75" hidden="true" customHeight="true" outlineLevel="0" collapsed="false">
      <c r="A1781" s="138" t="s">
        <v>1695</v>
      </c>
      <c r="B1781" s="132" t="n">
        <v>7761</v>
      </c>
      <c r="C1781" s="135" t="s">
        <v>1696</v>
      </c>
      <c r="D1781" s="135" t="s">
        <v>1101</v>
      </c>
      <c r="E1781" s="144" t="n">
        <v>532.99</v>
      </c>
      <c r="F1781" s="96" t="n">
        <v>1</v>
      </c>
      <c r="G1781" s="147" t="n">
        <v>242</v>
      </c>
      <c r="H1781" s="135" t="s">
        <v>1697</v>
      </c>
      <c r="I1781" s="97" t="s">
        <v>559</v>
      </c>
      <c r="J1781" s="148"/>
    </row>
    <row r="1782" s="123" customFormat="true" ht="9.75" hidden="true" customHeight="true" outlineLevel="0" collapsed="false">
      <c r="A1782" s="138" t="s">
        <v>1698</v>
      </c>
      <c r="B1782" s="132" t="n">
        <v>7761</v>
      </c>
      <c r="C1782" s="135" t="s">
        <v>1699</v>
      </c>
      <c r="D1782" s="135" t="s">
        <v>1101</v>
      </c>
      <c r="E1782" s="140" t="n">
        <v>18.36</v>
      </c>
      <c r="F1782" s="96" t="n">
        <v>1</v>
      </c>
      <c r="G1782" s="147" t="n">
        <v>346</v>
      </c>
      <c r="H1782" s="135" t="s">
        <v>1700</v>
      </c>
      <c r="I1782" s="97" t="s">
        <v>559</v>
      </c>
      <c r="J1782" s="148"/>
    </row>
    <row r="1783" s="123" customFormat="true" ht="9.75" hidden="true" customHeight="true" outlineLevel="0" collapsed="false">
      <c r="A1783" s="138" t="s">
        <v>1701</v>
      </c>
      <c r="B1783" s="132" t="n">
        <v>7761</v>
      </c>
      <c r="C1783" s="135" t="s">
        <v>1702</v>
      </c>
      <c r="D1783" s="135" t="s">
        <v>1101</v>
      </c>
      <c r="E1783" s="144" t="n">
        <v>218.7</v>
      </c>
      <c r="F1783" s="96" t="n">
        <v>1</v>
      </c>
      <c r="G1783" s="147" t="n">
        <v>353</v>
      </c>
      <c r="H1783" s="135" t="s">
        <v>1703</v>
      </c>
      <c r="I1783" s="97" t="s">
        <v>559</v>
      </c>
      <c r="J1783" s="148"/>
    </row>
    <row r="1784" s="123" customFormat="true" ht="9.75" hidden="true" customHeight="true" outlineLevel="0" collapsed="false">
      <c r="A1784" s="138" t="s">
        <v>1704</v>
      </c>
      <c r="B1784" s="132" t="n">
        <v>7761</v>
      </c>
      <c r="C1784" s="135" t="s">
        <v>1705</v>
      </c>
      <c r="D1784" s="135" t="s">
        <v>1101</v>
      </c>
      <c r="E1784" s="144" t="n">
        <v>473.7</v>
      </c>
      <c r="F1784" s="96" t="n">
        <v>1</v>
      </c>
      <c r="G1784" s="147" t="n">
        <v>353</v>
      </c>
      <c r="H1784" s="135" t="s">
        <v>1703</v>
      </c>
      <c r="I1784" s="97" t="s">
        <v>559</v>
      </c>
      <c r="J1784" s="148"/>
    </row>
    <row r="1785" s="123" customFormat="true" ht="9.75" hidden="true" customHeight="true" outlineLevel="0" collapsed="false">
      <c r="A1785" s="138" t="s">
        <v>1706</v>
      </c>
      <c r="B1785" s="132" t="n">
        <v>7761</v>
      </c>
      <c r="C1785" s="135" t="s">
        <v>1707</v>
      </c>
      <c r="D1785" s="135" t="s">
        <v>1101</v>
      </c>
      <c r="E1785" s="144" t="n">
        <v>280.15</v>
      </c>
      <c r="F1785" s="96" t="n">
        <v>1</v>
      </c>
      <c r="G1785" s="147" t="n">
        <v>353</v>
      </c>
      <c r="H1785" s="135" t="s">
        <v>1703</v>
      </c>
      <c r="I1785" s="97" t="s">
        <v>559</v>
      </c>
      <c r="J1785" s="148"/>
    </row>
    <row r="1786" s="123" customFormat="true" ht="9.75" hidden="true" customHeight="true" outlineLevel="0" collapsed="false">
      <c r="A1786" s="138" t="s">
        <v>1708</v>
      </c>
      <c r="B1786" s="132" t="n">
        <v>7761</v>
      </c>
      <c r="C1786" s="135" t="s">
        <v>1709</v>
      </c>
      <c r="D1786" s="135" t="s">
        <v>1101</v>
      </c>
      <c r="E1786" s="144" t="n">
        <v>378.58</v>
      </c>
      <c r="F1786" s="96" t="n">
        <v>1</v>
      </c>
      <c r="G1786" s="147" t="n">
        <v>353</v>
      </c>
      <c r="H1786" s="135" t="s">
        <v>1703</v>
      </c>
      <c r="I1786" s="97" t="s">
        <v>559</v>
      </c>
      <c r="J1786" s="148"/>
    </row>
    <row r="1787" s="123" customFormat="true" ht="9.75" hidden="true" customHeight="true" outlineLevel="0" collapsed="false">
      <c r="A1787" s="138" t="s">
        <v>1710</v>
      </c>
      <c r="B1787" s="132" t="n">
        <v>7761</v>
      </c>
      <c r="C1787" s="135" t="s">
        <v>1711</v>
      </c>
      <c r="D1787" s="135" t="s">
        <v>1101</v>
      </c>
      <c r="E1787" s="142" t="n">
        <v>4.78</v>
      </c>
      <c r="F1787" s="96" t="n">
        <v>1</v>
      </c>
      <c r="G1787" s="147" t="n">
        <v>172</v>
      </c>
      <c r="H1787" s="135" t="s">
        <v>1643</v>
      </c>
      <c r="I1787" s="97" t="s">
        <v>559</v>
      </c>
      <c r="J1787" s="148"/>
    </row>
    <row r="1788" s="123" customFormat="true" ht="9.75" hidden="true" customHeight="true" outlineLevel="0" collapsed="false">
      <c r="A1788" s="138" t="s">
        <v>1712</v>
      </c>
      <c r="B1788" s="145" t="n">
        <v>8107</v>
      </c>
      <c r="C1788" s="135" t="s">
        <v>1713</v>
      </c>
      <c r="D1788" s="135" t="s">
        <v>1098</v>
      </c>
      <c r="E1788" s="140" t="n">
        <v>29.975</v>
      </c>
      <c r="F1788" s="96" t="n">
        <v>1</v>
      </c>
      <c r="G1788" s="147" t="n">
        <v>205</v>
      </c>
      <c r="H1788" s="135" t="s">
        <v>1580</v>
      </c>
      <c r="I1788" s="97" t="s">
        <v>559</v>
      </c>
      <c r="J1788" s="148"/>
    </row>
    <row r="1789" s="123" customFormat="true" ht="9.75" hidden="true" customHeight="true" outlineLevel="0" collapsed="false">
      <c r="A1789" s="138" t="s">
        <v>1714</v>
      </c>
      <c r="B1789" s="132" t="n">
        <v>8109</v>
      </c>
      <c r="C1789" s="135" t="s">
        <v>1715</v>
      </c>
      <c r="D1789" s="135" t="s">
        <v>1096</v>
      </c>
      <c r="E1789" s="140" t="n">
        <v>14</v>
      </c>
      <c r="F1789" s="96" t="n">
        <v>1</v>
      </c>
      <c r="G1789" s="147" t="n">
        <v>262</v>
      </c>
      <c r="H1789" s="135" t="s">
        <v>1652</v>
      </c>
      <c r="I1789" s="97" t="s">
        <v>559</v>
      </c>
      <c r="J1789" s="148"/>
    </row>
    <row r="1790" s="123" customFormat="true" ht="9.75" hidden="true" customHeight="true" outlineLevel="0" collapsed="false">
      <c r="A1790" s="138" t="s">
        <v>1716</v>
      </c>
      <c r="B1790" s="132" t="n">
        <v>8110</v>
      </c>
      <c r="C1790" s="135" t="s">
        <v>1717</v>
      </c>
      <c r="D1790" s="135" t="s">
        <v>1096</v>
      </c>
      <c r="E1790" s="142" t="n">
        <v>5</v>
      </c>
      <c r="F1790" s="96" t="n">
        <v>1</v>
      </c>
      <c r="G1790" s="147" t="n">
        <v>366</v>
      </c>
      <c r="H1790" s="135" t="s">
        <v>1717</v>
      </c>
      <c r="I1790" s="97" t="s">
        <v>559</v>
      </c>
      <c r="J1790" s="148"/>
    </row>
    <row r="1791" s="123" customFormat="true" ht="9.75" hidden="true" customHeight="true" outlineLevel="0" collapsed="false">
      <c r="A1791" s="138" t="s">
        <v>1718</v>
      </c>
      <c r="B1791" s="132" t="n">
        <v>8116</v>
      </c>
      <c r="C1791" s="135" t="s">
        <v>1719</v>
      </c>
      <c r="D1791" s="135" t="s">
        <v>1096</v>
      </c>
      <c r="E1791" s="142" t="n">
        <v>1</v>
      </c>
      <c r="F1791" s="96" t="n">
        <v>1</v>
      </c>
      <c r="G1791" s="147" t="n">
        <v>304</v>
      </c>
      <c r="H1791" s="135" t="s">
        <v>1720</v>
      </c>
      <c r="I1791" s="97" t="s">
        <v>559</v>
      </c>
      <c r="J1791" s="148"/>
    </row>
    <row r="1792" s="123" customFormat="true" ht="9.75" hidden="true" customHeight="true" outlineLevel="0" collapsed="false">
      <c r="A1792" s="138" t="s">
        <v>1721</v>
      </c>
      <c r="B1792" s="132" t="n">
        <v>8288</v>
      </c>
      <c r="C1792" s="135" t="s">
        <v>1722</v>
      </c>
      <c r="D1792" s="135" t="s">
        <v>1098</v>
      </c>
      <c r="E1792" s="140" t="n">
        <v>29.8</v>
      </c>
      <c r="F1792" s="96" t="n">
        <v>1</v>
      </c>
      <c r="G1792" s="147" t="n">
        <v>264</v>
      </c>
      <c r="H1792" s="135" t="s">
        <v>1723</v>
      </c>
      <c r="I1792" s="97" t="s">
        <v>559</v>
      </c>
      <c r="J1792" s="148"/>
    </row>
    <row r="1793" s="123" customFormat="true" ht="9.75" hidden="true" customHeight="true" outlineLevel="0" collapsed="false">
      <c r="A1793" s="138" t="s">
        <v>1724</v>
      </c>
      <c r="B1793" s="145" t="n">
        <v>8427</v>
      </c>
      <c r="C1793" s="135" t="s">
        <v>1725</v>
      </c>
      <c r="D1793" s="135" t="s">
        <v>1098</v>
      </c>
      <c r="E1793" s="140" t="n">
        <v>15.645</v>
      </c>
      <c r="F1793" s="96" t="n">
        <v>1</v>
      </c>
      <c r="G1793" s="147" t="n">
        <v>134</v>
      </c>
      <c r="H1793" s="135" t="s">
        <v>1726</v>
      </c>
      <c r="I1793" s="97" t="s">
        <v>559</v>
      </c>
      <c r="J1793" s="148"/>
    </row>
    <row r="1794" s="123" customFormat="true" ht="10.9" hidden="true" customHeight="true" outlineLevel="0" collapsed="false">
      <c r="A1794" s="138" t="s">
        <v>1727</v>
      </c>
      <c r="B1794" s="145" t="n">
        <v>8428</v>
      </c>
      <c r="C1794" s="135" t="s">
        <v>1728</v>
      </c>
      <c r="D1794" s="135" t="s">
        <v>1098</v>
      </c>
      <c r="E1794" s="140" t="n">
        <v>18.774</v>
      </c>
      <c r="F1794" s="96" t="n">
        <v>1</v>
      </c>
      <c r="G1794" s="147" t="n">
        <v>133</v>
      </c>
      <c r="H1794" s="135" t="s">
        <v>1729</v>
      </c>
      <c r="I1794" s="97" t="s">
        <v>559</v>
      </c>
      <c r="J1794" s="148"/>
    </row>
    <row r="1795" s="123" customFormat="true" ht="9.75" hidden="true" customHeight="true" outlineLevel="0" collapsed="false">
      <c r="A1795" s="138" t="s">
        <v>1730</v>
      </c>
      <c r="B1795" s="132" t="n">
        <v>8431</v>
      </c>
      <c r="C1795" s="135" t="s">
        <v>1731</v>
      </c>
      <c r="D1795" s="135" t="s">
        <v>1100</v>
      </c>
      <c r="E1795" s="144" t="n">
        <v>989.6026</v>
      </c>
      <c r="F1795" s="96" t="n">
        <v>1</v>
      </c>
      <c r="G1795" s="147" t="n">
        <v>340</v>
      </c>
      <c r="H1795" s="135" t="s">
        <v>1732</v>
      </c>
      <c r="I1795" s="97" t="s">
        <v>559</v>
      </c>
      <c r="J1795" s="148"/>
    </row>
    <row r="1796" s="123" customFormat="true" ht="9.75" hidden="true" customHeight="true" outlineLevel="0" collapsed="false">
      <c r="A1796" s="138" t="s">
        <v>1733</v>
      </c>
      <c r="B1796" s="132" t="n">
        <v>8432</v>
      </c>
      <c r="C1796" s="135" t="s">
        <v>1734</v>
      </c>
      <c r="D1796" s="135" t="s">
        <v>1379</v>
      </c>
      <c r="E1796" s="140" t="n">
        <v>15.3186</v>
      </c>
      <c r="F1796" s="96" t="n">
        <v>1</v>
      </c>
      <c r="G1796" s="147" t="n">
        <v>328</v>
      </c>
      <c r="H1796" s="135" t="s">
        <v>1735</v>
      </c>
      <c r="I1796" s="97" t="s">
        <v>559</v>
      </c>
      <c r="J1796" s="148"/>
    </row>
    <row r="1797" s="123" customFormat="true" ht="9.75" hidden="true" customHeight="true" outlineLevel="0" collapsed="false">
      <c r="A1797" s="138" t="s">
        <v>1736</v>
      </c>
      <c r="B1797" s="145" t="n">
        <v>8435</v>
      </c>
      <c r="C1797" s="135" t="s">
        <v>1737</v>
      </c>
      <c r="D1797" s="135" t="s">
        <v>1100</v>
      </c>
      <c r="E1797" s="140" t="n">
        <v>10.2485</v>
      </c>
      <c r="F1797" s="96" t="n">
        <v>1</v>
      </c>
      <c r="G1797" s="147" t="n">
        <v>170</v>
      </c>
      <c r="H1797" s="135" t="s">
        <v>1738</v>
      </c>
      <c r="I1797" s="97" t="s">
        <v>559</v>
      </c>
      <c r="J1797" s="148"/>
    </row>
    <row r="1798" s="123" customFormat="true" ht="9.75" hidden="true" customHeight="true" outlineLevel="0" collapsed="false">
      <c r="A1798" s="138" t="s">
        <v>1739</v>
      </c>
      <c r="B1798" s="132" t="n">
        <v>8437</v>
      </c>
      <c r="C1798" s="135" t="s">
        <v>1740</v>
      </c>
      <c r="D1798" s="135" t="s">
        <v>1098</v>
      </c>
      <c r="E1798" s="140" t="n">
        <v>36.435</v>
      </c>
      <c r="F1798" s="96" t="n">
        <v>1</v>
      </c>
      <c r="G1798" s="147" t="n">
        <v>297</v>
      </c>
      <c r="H1798" s="135" t="s">
        <v>1741</v>
      </c>
      <c r="I1798" s="97" t="s">
        <v>559</v>
      </c>
      <c r="J1798" s="148"/>
    </row>
    <row r="1799" s="123" customFormat="true" ht="9.75" hidden="true" customHeight="true" outlineLevel="0" collapsed="false">
      <c r="A1799" s="138" t="s">
        <v>1742</v>
      </c>
      <c r="B1799" s="145" t="n">
        <v>8437</v>
      </c>
      <c r="C1799" s="135" t="s">
        <v>1743</v>
      </c>
      <c r="D1799" s="135" t="s">
        <v>1098</v>
      </c>
      <c r="E1799" s="140" t="n">
        <v>71.505</v>
      </c>
      <c r="F1799" s="96" t="n">
        <v>1</v>
      </c>
      <c r="G1799" s="147" t="n">
        <v>296</v>
      </c>
      <c r="H1799" s="135" t="s">
        <v>1744</v>
      </c>
      <c r="I1799" s="97" t="s">
        <v>559</v>
      </c>
      <c r="J1799" s="148"/>
    </row>
    <row r="1800" s="123" customFormat="true" ht="9.75" hidden="true" customHeight="true" outlineLevel="0" collapsed="false">
      <c r="A1800" s="138" t="s">
        <v>1745</v>
      </c>
      <c r="B1800" s="132" t="n">
        <v>8584</v>
      </c>
      <c r="C1800" s="135" t="s">
        <v>1746</v>
      </c>
      <c r="D1800" s="135" t="s">
        <v>1096</v>
      </c>
      <c r="E1800" s="140" t="n">
        <v>66</v>
      </c>
      <c r="F1800" s="96" t="n">
        <v>1</v>
      </c>
      <c r="G1800" s="141" t="n">
        <v>99</v>
      </c>
      <c r="H1800" s="135" t="s">
        <v>1747</v>
      </c>
      <c r="I1800" s="97" t="s">
        <v>559</v>
      </c>
      <c r="J1800" s="148"/>
    </row>
    <row r="1801" s="123" customFormat="true" ht="9.75" hidden="true" customHeight="true" outlineLevel="0" collapsed="false">
      <c r="A1801" s="138" t="s">
        <v>1748</v>
      </c>
      <c r="B1801" s="132" t="n">
        <v>8596</v>
      </c>
      <c r="C1801" s="135" t="s">
        <v>1749</v>
      </c>
      <c r="D1801" s="135" t="s">
        <v>1098</v>
      </c>
      <c r="E1801" s="142" t="n">
        <v>6.93</v>
      </c>
      <c r="F1801" s="96" t="n">
        <v>1</v>
      </c>
      <c r="G1801" s="147" t="n">
        <v>265</v>
      </c>
      <c r="H1801" s="135" t="s">
        <v>1750</v>
      </c>
      <c r="I1801" s="97" t="s">
        <v>559</v>
      </c>
      <c r="J1801" s="148"/>
    </row>
    <row r="1802" s="123" customFormat="true" ht="9.75" hidden="true" customHeight="true" outlineLevel="0" collapsed="false">
      <c r="A1802" s="138" t="s">
        <v>1751</v>
      </c>
      <c r="B1802" s="132" t="n">
        <v>9155</v>
      </c>
      <c r="C1802" s="135" t="s">
        <v>1752</v>
      </c>
      <c r="D1802" s="135" t="s">
        <v>1096</v>
      </c>
      <c r="E1802" s="142" t="n">
        <v>1</v>
      </c>
      <c r="F1802" s="96" t="n">
        <v>1</v>
      </c>
      <c r="G1802" s="147" t="n">
        <v>294</v>
      </c>
      <c r="H1802" s="135" t="s">
        <v>1753</v>
      </c>
      <c r="I1802" s="97" t="s">
        <v>559</v>
      </c>
      <c r="J1802" s="148"/>
    </row>
    <row r="1803" s="123" customFormat="true" ht="9.75" hidden="true" customHeight="true" outlineLevel="0" collapsed="false">
      <c r="A1803" s="138" t="s">
        <v>1754</v>
      </c>
      <c r="B1803" s="145" t="n">
        <v>5323</v>
      </c>
      <c r="C1803" s="135" t="s">
        <v>1755</v>
      </c>
      <c r="D1803" s="135" t="s">
        <v>1096</v>
      </c>
      <c r="E1803" s="140" t="n">
        <v>72</v>
      </c>
      <c r="F1803" s="96" t="n">
        <v>1</v>
      </c>
      <c r="G1803" s="147" t="n">
        <v>306</v>
      </c>
      <c r="H1803" s="135" t="s">
        <v>1756</v>
      </c>
      <c r="I1803" s="97" t="s">
        <v>559</v>
      </c>
      <c r="J1803" s="148"/>
    </row>
    <row r="1804" s="123" customFormat="true" ht="9.75" hidden="true" customHeight="true" outlineLevel="0" collapsed="false">
      <c r="A1804" s="138" t="s">
        <v>1757</v>
      </c>
      <c r="B1804" s="145" t="n">
        <v>5356</v>
      </c>
      <c r="C1804" s="135" t="s">
        <v>1758</v>
      </c>
      <c r="D1804" s="135" t="s">
        <v>1098</v>
      </c>
      <c r="E1804" s="144" t="n">
        <v>700.7</v>
      </c>
      <c r="F1804" s="96" t="n">
        <v>1</v>
      </c>
      <c r="G1804" s="147" t="n">
        <v>102</v>
      </c>
      <c r="H1804" s="135" t="s">
        <v>1759</v>
      </c>
      <c r="I1804" s="97" t="s">
        <v>559</v>
      </c>
      <c r="J1804" s="148"/>
    </row>
    <row r="1805" s="123" customFormat="true" ht="9.75" hidden="true" customHeight="true" outlineLevel="0" collapsed="false">
      <c r="A1805" s="138" t="s">
        <v>1760</v>
      </c>
      <c r="B1805" s="132" t="n">
        <v>6157</v>
      </c>
      <c r="C1805" s="135" t="s">
        <v>1761</v>
      </c>
      <c r="D1805" s="135" t="s">
        <v>1098</v>
      </c>
      <c r="E1805" s="140" t="n">
        <v>24</v>
      </c>
      <c r="F1805" s="96" t="n">
        <v>1</v>
      </c>
      <c r="G1805" s="147" t="n">
        <v>369</v>
      </c>
      <c r="H1805" s="135" t="s">
        <v>1762</v>
      </c>
      <c r="I1805" s="97" t="s">
        <v>559</v>
      </c>
      <c r="J1805" s="148"/>
    </row>
    <row r="1806" s="123" customFormat="true" ht="9.75" hidden="true" customHeight="true" outlineLevel="0" collapsed="false">
      <c r="A1806" s="138" t="s">
        <v>1763</v>
      </c>
      <c r="B1806" s="132" t="n">
        <v>7186</v>
      </c>
      <c r="C1806" s="135" t="s">
        <v>1764</v>
      </c>
      <c r="D1806" s="135" t="s">
        <v>1096</v>
      </c>
      <c r="E1806" s="140" t="n">
        <v>24</v>
      </c>
      <c r="F1806" s="96" t="n">
        <v>1</v>
      </c>
      <c r="G1806" s="147" t="n">
        <v>278</v>
      </c>
      <c r="H1806" s="135" t="s">
        <v>1765</v>
      </c>
      <c r="I1806" s="97" t="s">
        <v>559</v>
      </c>
      <c r="J1806" s="148"/>
    </row>
    <row r="1807" s="123" customFormat="true" ht="9.75" hidden="true" customHeight="true" outlineLevel="0" collapsed="false">
      <c r="A1807" s="138" t="s">
        <v>1766</v>
      </c>
      <c r="B1807" s="132" t="n">
        <v>6181</v>
      </c>
      <c r="C1807" s="135" t="s">
        <v>1767</v>
      </c>
      <c r="D1807" s="135" t="s">
        <v>1096</v>
      </c>
      <c r="E1807" s="140" t="n">
        <v>15</v>
      </c>
      <c r="F1807" s="96" t="n">
        <v>1</v>
      </c>
      <c r="G1807" s="147" t="n">
        <v>360</v>
      </c>
      <c r="H1807" s="135" t="s">
        <v>1586</v>
      </c>
      <c r="I1807" s="97" t="s">
        <v>559</v>
      </c>
      <c r="J1807" s="148"/>
    </row>
    <row r="1808" s="123" customFormat="true" ht="9.75" hidden="true" customHeight="true" outlineLevel="0" collapsed="false">
      <c r="A1808" s="138" t="s">
        <v>1768</v>
      </c>
      <c r="B1808" s="132" t="n">
        <v>7841</v>
      </c>
      <c r="C1808" s="135" t="s">
        <v>1769</v>
      </c>
      <c r="D1808" s="135" t="s">
        <v>1098</v>
      </c>
      <c r="E1808" s="143" t="n">
        <v>1724.063</v>
      </c>
      <c r="F1808" s="96" t="n">
        <v>1</v>
      </c>
      <c r="G1808" s="147" t="n">
        <v>190</v>
      </c>
      <c r="H1808" s="135" t="s">
        <v>1601</v>
      </c>
      <c r="I1808" s="97" t="s">
        <v>559</v>
      </c>
      <c r="J1808" s="148"/>
    </row>
    <row r="1809" s="123" customFormat="true" ht="9.75" hidden="true" customHeight="true" outlineLevel="0" collapsed="false">
      <c r="A1809" s="138" t="s">
        <v>1770</v>
      </c>
      <c r="B1809" s="132" t="n">
        <v>9015</v>
      </c>
      <c r="C1809" s="135" t="s">
        <v>1771</v>
      </c>
      <c r="D1809" s="135" t="s">
        <v>1098</v>
      </c>
      <c r="E1809" s="144" t="n">
        <v>122.9235</v>
      </c>
      <c r="F1809" s="96" t="n">
        <v>1</v>
      </c>
      <c r="G1809" s="147" t="n">
        <v>135</v>
      </c>
      <c r="H1809" s="135" t="s">
        <v>1772</v>
      </c>
      <c r="I1809" s="97" t="s">
        <v>559</v>
      </c>
      <c r="J1809" s="148"/>
    </row>
    <row r="1810" s="123" customFormat="true" ht="9.75" hidden="true" customHeight="true" outlineLevel="0" collapsed="false">
      <c r="A1810" s="138" t="s">
        <v>1773</v>
      </c>
      <c r="B1810" s="132" t="n">
        <v>1796</v>
      </c>
      <c r="C1810" s="135" t="s">
        <v>1774</v>
      </c>
      <c r="D1810" s="135" t="s">
        <v>1096</v>
      </c>
      <c r="E1810" s="140" t="n">
        <v>18</v>
      </c>
      <c r="F1810" s="96" t="n">
        <v>1</v>
      </c>
      <c r="G1810" s="147" t="n">
        <v>287</v>
      </c>
      <c r="H1810" s="135" t="s">
        <v>1775</v>
      </c>
      <c r="I1810" s="97" t="s">
        <v>559</v>
      </c>
      <c r="J1810" s="148"/>
    </row>
    <row r="1811" s="123" customFormat="true" ht="9.75" hidden="true" customHeight="true" outlineLevel="0" collapsed="false">
      <c r="A1811" s="138" t="s">
        <v>1776</v>
      </c>
      <c r="B1811" s="132" t="n">
        <v>5519</v>
      </c>
      <c r="C1811" s="135" t="s">
        <v>1777</v>
      </c>
      <c r="D1811" s="135" t="s">
        <v>1099</v>
      </c>
      <c r="E1811" s="140" t="n">
        <v>18.936</v>
      </c>
      <c r="F1811" s="96" t="n">
        <v>1</v>
      </c>
      <c r="G1811" s="147" t="n">
        <v>356</v>
      </c>
      <c r="H1811" s="135" t="s">
        <v>1561</v>
      </c>
      <c r="I1811" s="97" t="s">
        <v>559</v>
      </c>
      <c r="J1811" s="148"/>
    </row>
    <row r="1812" s="123" customFormat="true" ht="9.75" hidden="true" customHeight="true" outlineLevel="0" collapsed="false">
      <c r="A1812" s="138" t="s">
        <v>1778</v>
      </c>
      <c r="B1812" s="132" t="n">
        <v>5527</v>
      </c>
      <c r="C1812" s="135" t="s">
        <v>1779</v>
      </c>
      <c r="D1812" s="135" t="s">
        <v>1096</v>
      </c>
      <c r="E1812" s="142" t="n">
        <v>1</v>
      </c>
      <c r="F1812" s="96" t="n">
        <v>1</v>
      </c>
      <c r="G1812" s="147" t="n">
        <v>363</v>
      </c>
      <c r="H1812" s="135" t="s">
        <v>1780</v>
      </c>
      <c r="I1812" s="97" t="s">
        <v>559</v>
      </c>
      <c r="J1812" s="148"/>
    </row>
    <row r="1813" s="123" customFormat="true" ht="9.75" hidden="true" customHeight="true" outlineLevel="0" collapsed="false">
      <c r="A1813" s="138" t="s">
        <v>1781</v>
      </c>
      <c r="B1813" s="132" t="n">
        <v>5675</v>
      </c>
      <c r="C1813" s="135" t="s">
        <v>1782</v>
      </c>
      <c r="D1813" s="135" t="s">
        <v>1096</v>
      </c>
      <c r="E1813" s="140" t="n">
        <v>25</v>
      </c>
      <c r="F1813" s="96" t="n">
        <v>1</v>
      </c>
      <c r="G1813" s="147" t="n">
        <v>285</v>
      </c>
      <c r="H1813" s="135" t="s">
        <v>1783</v>
      </c>
      <c r="I1813" s="97" t="s">
        <v>559</v>
      </c>
      <c r="J1813" s="148"/>
    </row>
    <row r="1814" s="123" customFormat="true" ht="9.75" hidden="true" customHeight="true" outlineLevel="0" collapsed="false">
      <c r="A1814" s="138" t="s">
        <v>1784</v>
      </c>
      <c r="B1814" s="132" t="n">
        <v>5685</v>
      </c>
      <c r="C1814" s="135" t="s">
        <v>1785</v>
      </c>
      <c r="D1814" s="135" t="s">
        <v>1096</v>
      </c>
      <c r="E1814" s="140" t="n">
        <v>24</v>
      </c>
      <c r="F1814" s="96" t="n">
        <v>1</v>
      </c>
      <c r="G1814" s="147" t="n">
        <v>310</v>
      </c>
      <c r="H1814" s="135" t="s">
        <v>1786</v>
      </c>
      <c r="I1814" s="97" t="s">
        <v>559</v>
      </c>
      <c r="J1814" s="148"/>
    </row>
    <row r="1815" s="123" customFormat="true" ht="9.75" hidden="true" customHeight="true" outlineLevel="0" collapsed="false">
      <c r="A1815" s="138" t="s">
        <v>1787</v>
      </c>
      <c r="B1815" s="147" t="n">
        <v>833</v>
      </c>
      <c r="C1815" s="135" t="s">
        <v>1788</v>
      </c>
      <c r="D1815" s="135" t="s">
        <v>1789</v>
      </c>
      <c r="E1815" s="142" t="n">
        <v>7.0653</v>
      </c>
      <c r="F1815" s="96" t="n">
        <v>1</v>
      </c>
      <c r="G1815" s="147" t="n">
        <v>103</v>
      </c>
      <c r="H1815" s="135" t="s">
        <v>1790</v>
      </c>
      <c r="I1815" s="97" t="s">
        <v>559</v>
      </c>
      <c r="J1815" s="148"/>
    </row>
    <row r="1816" s="123" customFormat="true" ht="9.75" hidden="true" customHeight="true" outlineLevel="0" collapsed="false">
      <c r="A1816" s="138" t="s">
        <v>1791</v>
      </c>
      <c r="B1816" s="145" t="n">
        <v>1001</v>
      </c>
      <c r="C1816" s="135" t="s">
        <v>1428</v>
      </c>
      <c r="D1816" s="135" t="s">
        <v>1100</v>
      </c>
      <c r="E1816" s="143" t="n">
        <v>9246.055</v>
      </c>
      <c r="F1816" s="96" t="n">
        <v>1</v>
      </c>
      <c r="G1816" s="147" t="n">
        <v>102</v>
      </c>
      <c r="H1816" s="135" t="s">
        <v>1759</v>
      </c>
      <c r="I1816" s="97" t="s">
        <v>559</v>
      </c>
      <c r="J1816" s="148"/>
    </row>
    <row r="1817" s="123" customFormat="true" ht="9.75" hidden="true" customHeight="true" outlineLevel="0" collapsed="false">
      <c r="A1817" s="138" t="s">
        <v>1792</v>
      </c>
      <c r="B1817" s="145" t="n">
        <v>4748</v>
      </c>
      <c r="C1817" s="135" t="s">
        <v>1793</v>
      </c>
      <c r="D1817" s="135" t="s">
        <v>1096</v>
      </c>
      <c r="E1817" s="144" t="n">
        <v>438.8524</v>
      </c>
      <c r="F1817" s="96" t="n">
        <v>1</v>
      </c>
      <c r="G1817" s="147" t="n">
        <v>190</v>
      </c>
      <c r="H1817" s="135" t="s">
        <v>1601</v>
      </c>
      <c r="I1817" s="97" t="s">
        <v>559</v>
      </c>
      <c r="J1817" s="148"/>
    </row>
    <row r="1818" s="123" customFormat="true" ht="9.75" hidden="true" customHeight="true" outlineLevel="0" collapsed="false">
      <c r="A1818" s="138" t="s">
        <v>1794</v>
      </c>
      <c r="B1818" s="145" t="n">
        <v>4749</v>
      </c>
      <c r="C1818" s="135" t="s">
        <v>1795</v>
      </c>
      <c r="D1818" s="135" t="s">
        <v>1096</v>
      </c>
      <c r="E1818" s="144" t="n">
        <v>305.68</v>
      </c>
      <c r="F1818" s="96" t="n">
        <v>1</v>
      </c>
      <c r="G1818" s="147" t="n">
        <v>130</v>
      </c>
      <c r="H1818" s="135" t="s">
        <v>1549</v>
      </c>
      <c r="I1818" s="97" t="s">
        <v>559</v>
      </c>
      <c r="J1818" s="148"/>
    </row>
    <row r="1819" s="123" customFormat="true" ht="9.75" hidden="true" customHeight="true" outlineLevel="0" collapsed="false">
      <c r="A1819" s="138" t="s">
        <v>1796</v>
      </c>
      <c r="B1819" s="145" t="n">
        <v>4750</v>
      </c>
      <c r="C1819" s="135" t="s">
        <v>1797</v>
      </c>
      <c r="D1819" s="135" t="s">
        <v>1096</v>
      </c>
      <c r="E1819" s="144" t="n">
        <v>286.382</v>
      </c>
      <c r="F1819" s="96" t="n">
        <v>1</v>
      </c>
      <c r="G1819" s="147" t="n">
        <v>177</v>
      </c>
      <c r="H1819" s="135" t="s">
        <v>1798</v>
      </c>
      <c r="I1819" s="97" t="s">
        <v>559</v>
      </c>
      <c r="J1819" s="148"/>
    </row>
    <row r="1820" s="123" customFormat="true" ht="9.75" hidden="true" customHeight="true" outlineLevel="0" collapsed="false">
      <c r="A1820" s="138" t="s">
        <v>1799</v>
      </c>
      <c r="B1820" s="145" t="n">
        <v>6055</v>
      </c>
      <c r="C1820" s="135" t="s">
        <v>1800</v>
      </c>
      <c r="D1820" s="135" t="s">
        <v>1096</v>
      </c>
      <c r="E1820" s="144" t="n">
        <v>479.6</v>
      </c>
      <c r="F1820" s="96" t="n">
        <v>1</v>
      </c>
      <c r="G1820" s="147" t="n">
        <v>205</v>
      </c>
      <c r="H1820" s="135" t="s">
        <v>1580</v>
      </c>
      <c r="I1820" s="97" t="s">
        <v>559</v>
      </c>
      <c r="J1820" s="148"/>
    </row>
    <row r="1821" s="123" customFormat="true" ht="9.75" hidden="true" customHeight="true" outlineLevel="0" collapsed="false">
      <c r="A1821" s="138" t="s">
        <v>1801</v>
      </c>
      <c r="B1821" s="115" t="n">
        <v>495</v>
      </c>
      <c r="C1821" s="135" t="s">
        <v>1802</v>
      </c>
      <c r="D1821" s="135" t="s">
        <v>1096</v>
      </c>
      <c r="E1821" s="142" t="n">
        <v>7</v>
      </c>
      <c r="F1821" s="96" t="n">
        <v>1</v>
      </c>
      <c r="G1821" s="147" t="n">
        <v>318</v>
      </c>
      <c r="H1821" s="135" t="s">
        <v>1803</v>
      </c>
      <c r="I1821" s="97" t="s">
        <v>559</v>
      </c>
      <c r="J1821" s="148"/>
    </row>
    <row r="1822" s="123" customFormat="true" ht="9.75" hidden="true" customHeight="true" outlineLevel="0" collapsed="false">
      <c r="A1822" s="138" t="s">
        <v>1804</v>
      </c>
      <c r="B1822" s="147" t="n">
        <v>565</v>
      </c>
      <c r="C1822" s="135" t="s">
        <v>1805</v>
      </c>
      <c r="D1822" s="135" t="s">
        <v>1096</v>
      </c>
      <c r="E1822" s="140" t="n">
        <v>72</v>
      </c>
      <c r="F1822" s="96" t="n">
        <v>1</v>
      </c>
      <c r="G1822" s="147" t="n">
        <v>306</v>
      </c>
      <c r="H1822" s="135" t="s">
        <v>1756</v>
      </c>
      <c r="I1822" s="97" t="s">
        <v>559</v>
      </c>
      <c r="J1822" s="148"/>
    </row>
    <row r="1823" s="123" customFormat="true" ht="9.75" hidden="true" customHeight="true" outlineLevel="0" collapsed="false">
      <c r="A1823" s="138" t="s">
        <v>1806</v>
      </c>
      <c r="B1823" s="115" t="n">
        <v>896</v>
      </c>
      <c r="C1823" s="135" t="s">
        <v>1807</v>
      </c>
      <c r="D1823" s="135" t="s">
        <v>1098</v>
      </c>
      <c r="E1823" s="144" t="n">
        <v>594.011</v>
      </c>
      <c r="F1823" s="96" t="n">
        <v>1</v>
      </c>
      <c r="G1823" s="147" t="n">
        <v>127</v>
      </c>
      <c r="H1823" s="135" t="s">
        <v>1589</v>
      </c>
      <c r="I1823" s="97" t="s">
        <v>559</v>
      </c>
      <c r="J1823" s="148"/>
    </row>
    <row r="1824" s="123" customFormat="true" ht="9.75" hidden="true" customHeight="true" outlineLevel="0" collapsed="false">
      <c r="A1824" s="138" t="s">
        <v>1808</v>
      </c>
      <c r="B1824" s="147" t="n">
        <v>964</v>
      </c>
      <c r="C1824" s="135" t="s">
        <v>1508</v>
      </c>
      <c r="D1824" s="135" t="s">
        <v>1379</v>
      </c>
      <c r="E1824" s="142" t="n">
        <v>6.0597</v>
      </c>
      <c r="F1824" s="96" t="n">
        <v>1</v>
      </c>
      <c r="G1824" s="147" t="n">
        <v>332</v>
      </c>
      <c r="H1824" s="135" t="s">
        <v>1809</v>
      </c>
      <c r="I1824" s="97" t="s">
        <v>559</v>
      </c>
      <c r="J1824" s="148"/>
    </row>
    <row r="1825" s="123" customFormat="true" ht="9.75" hidden="true" customHeight="true" outlineLevel="0" collapsed="false">
      <c r="A1825" s="138" t="s">
        <v>1810</v>
      </c>
      <c r="B1825" s="145" t="n">
        <v>1002</v>
      </c>
      <c r="C1825" s="135" t="s">
        <v>1485</v>
      </c>
      <c r="D1825" s="135" t="s">
        <v>1486</v>
      </c>
      <c r="E1825" s="144" t="n">
        <v>813.5119</v>
      </c>
      <c r="F1825" s="96" t="n">
        <v>1</v>
      </c>
      <c r="G1825" s="147" t="n">
        <v>122</v>
      </c>
      <c r="H1825" s="135" t="s">
        <v>1811</v>
      </c>
      <c r="I1825" s="97" t="s">
        <v>559</v>
      </c>
      <c r="J1825" s="148"/>
    </row>
    <row r="1826" s="123" customFormat="true" ht="9.75" hidden="true" customHeight="true" outlineLevel="0" collapsed="false">
      <c r="A1826" s="138" t="s">
        <v>1812</v>
      </c>
      <c r="B1826" s="145" t="n">
        <v>1004</v>
      </c>
      <c r="C1826" s="135" t="s">
        <v>1433</v>
      </c>
      <c r="D1826" s="135" t="s">
        <v>1099</v>
      </c>
      <c r="E1826" s="140" t="n">
        <v>23.307</v>
      </c>
      <c r="F1826" s="96" t="n">
        <v>1</v>
      </c>
      <c r="G1826" s="147" t="n">
        <v>107</v>
      </c>
      <c r="H1826" s="135" t="s">
        <v>1813</v>
      </c>
      <c r="I1826" s="97" t="s">
        <v>559</v>
      </c>
      <c r="J1826" s="148"/>
    </row>
    <row r="1827" s="123" customFormat="true" ht="9.75" hidden="true" customHeight="true" outlineLevel="0" collapsed="false">
      <c r="A1827" s="138" t="s">
        <v>1814</v>
      </c>
      <c r="B1827" s="132" t="n">
        <v>1314</v>
      </c>
      <c r="C1827" s="135" t="s">
        <v>1515</v>
      </c>
      <c r="D1827" s="135" t="s">
        <v>1101</v>
      </c>
      <c r="E1827" s="140" t="n">
        <v>24.35</v>
      </c>
      <c r="F1827" s="96" t="n">
        <v>1</v>
      </c>
      <c r="G1827" s="147" t="n">
        <v>114</v>
      </c>
      <c r="H1827" s="135" t="s">
        <v>1815</v>
      </c>
      <c r="I1827" s="97" t="s">
        <v>559</v>
      </c>
      <c r="J1827" s="148"/>
    </row>
    <row r="1828" s="123" customFormat="true" ht="9.75" hidden="true" customHeight="true" outlineLevel="0" collapsed="false">
      <c r="A1828" s="138" t="s">
        <v>1816</v>
      </c>
      <c r="B1828" s="145" t="n">
        <v>1367</v>
      </c>
      <c r="C1828" s="135" t="s">
        <v>1437</v>
      </c>
      <c r="D1828" s="135" t="s">
        <v>1438</v>
      </c>
      <c r="E1828" s="140" t="n">
        <v>23.5206</v>
      </c>
      <c r="F1828" s="96" t="n">
        <v>1</v>
      </c>
      <c r="G1828" s="147" t="n">
        <v>102</v>
      </c>
      <c r="H1828" s="135" t="s">
        <v>1759</v>
      </c>
      <c r="I1828" s="97" t="s">
        <v>559</v>
      </c>
      <c r="J1828" s="148"/>
    </row>
    <row r="1829" s="123" customFormat="true" ht="9.75" hidden="true" customHeight="true" outlineLevel="0" collapsed="false">
      <c r="A1829" s="138" t="s">
        <v>1817</v>
      </c>
      <c r="B1829" s="132" t="n">
        <v>1522</v>
      </c>
      <c r="C1829" s="135" t="s">
        <v>1818</v>
      </c>
      <c r="D1829" s="135" t="s">
        <v>1096</v>
      </c>
      <c r="E1829" s="140" t="n">
        <v>18</v>
      </c>
      <c r="F1829" s="96" t="n">
        <v>1</v>
      </c>
      <c r="G1829" s="147" t="n">
        <v>287</v>
      </c>
      <c r="H1829" s="135" t="s">
        <v>1775</v>
      </c>
      <c r="I1829" s="97" t="s">
        <v>559</v>
      </c>
      <c r="J1829" s="148"/>
    </row>
    <row r="1830" s="123" customFormat="true" ht="9.75" hidden="true" customHeight="true" outlineLevel="0" collapsed="false">
      <c r="A1830" s="138" t="s">
        <v>1819</v>
      </c>
      <c r="B1830" s="132" t="n">
        <v>1588</v>
      </c>
      <c r="C1830" s="135" t="s">
        <v>1820</v>
      </c>
      <c r="D1830" s="135" t="s">
        <v>1096</v>
      </c>
      <c r="E1830" s="144" t="n">
        <v>121.75</v>
      </c>
      <c r="F1830" s="96" t="n">
        <v>1</v>
      </c>
      <c r="G1830" s="147" t="n">
        <v>115</v>
      </c>
      <c r="H1830" s="135" t="s">
        <v>1821</v>
      </c>
      <c r="I1830" s="97" t="s">
        <v>559</v>
      </c>
      <c r="J1830" s="148"/>
    </row>
    <row r="1831" s="123" customFormat="true" ht="9.75" hidden="true" customHeight="true" outlineLevel="0" collapsed="false">
      <c r="A1831" s="138" t="s">
        <v>1822</v>
      </c>
      <c r="B1831" s="132" t="n">
        <v>1591</v>
      </c>
      <c r="C1831" s="135" t="s">
        <v>1823</v>
      </c>
      <c r="D1831" s="135" t="s">
        <v>1098</v>
      </c>
      <c r="E1831" s="144" t="n">
        <v>594.011</v>
      </c>
      <c r="F1831" s="96" t="n">
        <v>1</v>
      </c>
      <c r="G1831" s="147" t="n">
        <v>127</v>
      </c>
      <c r="H1831" s="135" t="s">
        <v>1589</v>
      </c>
      <c r="I1831" s="97" t="s">
        <v>559</v>
      </c>
      <c r="J1831" s="148"/>
    </row>
    <row r="1832" s="123" customFormat="true" ht="9.75" hidden="true" customHeight="true" outlineLevel="0" collapsed="false">
      <c r="A1832" s="138" t="s">
        <v>1824</v>
      </c>
      <c r="B1832" s="132" t="n">
        <v>1666</v>
      </c>
      <c r="C1832" s="135" t="s">
        <v>1825</v>
      </c>
      <c r="D1832" s="135" t="s">
        <v>1379</v>
      </c>
      <c r="E1832" s="142" t="n">
        <v>7.2</v>
      </c>
      <c r="F1832" s="96" t="n">
        <v>1</v>
      </c>
      <c r="G1832" s="147" t="n">
        <v>336</v>
      </c>
      <c r="H1832" s="135" t="s">
        <v>1826</v>
      </c>
      <c r="I1832" s="97" t="s">
        <v>559</v>
      </c>
      <c r="J1832" s="148"/>
    </row>
    <row r="1833" s="123" customFormat="true" ht="9.75" hidden="true" customHeight="true" outlineLevel="0" collapsed="false">
      <c r="A1833" s="138" t="s">
        <v>1827</v>
      </c>
      <c r="B1833" s="132" t="n">
        <v>1668</v>
      </c>
      <c r="C1833" s="135" t="s">
        <v>1828</v>
      </c>
      <c r="D1833" s="135" t="s">
        <v>1379</v>
      </c>
      <c r="E1833" s="142" t="n">
        <v>8.5536</v>
      </c>
      <c r="F1833" s="96" t="n">
        <v>1</v>
      </c>
      <c r="G1833" s="147" t="n">
        <v>351</v>
      </c>
      <c r="H1833" s="135" t="s">
        <v>1829</v>
      </c>
      <c r="I1833" s="97" t="s">
        <v>559</v>
      </c>
      <c r="J1833" s="148"/>
    </row>
    <row r="1834" s="123" customFormat="true" ht="9.75" hidden="true" customHeight="true" outlineLevel="0" collapsed="false">
      <c r="A1834" s="138" t="s">
        <v>1830</v>
      </c>
      <c r="B1834" s="132" t="n">
        <v>1683</v>
      </c>
      <c r="C1834" s="135" t="s">
        <v>1831</v>
      </c>
      <c r="D1834" s="135" t="s">
        <v>1379</v>
      </c>
      <c r="E1834" s="140" t="n">
        <v>24.2388</v>
      </c>
      <c r="F1834" s="96" t="n">
        <v>1</v>
      </c>
      <c r="G1834" s="147" t="n">
        <v>332</v>
      </c>
      <c r="H1834" s="135" t="s">
        <v>1809</v>
      </c>
      <c r="I1834" s="97" t="s">
        <v>559</v>
      </c>
      <c r="J1834" s="148"/>
    </row>
    <row r="1835" s="123" customFormat="true" ht="9.75" hidden="true" customHeight="true" outlineLevel="0" collapsed="false">
      <c r="A1835" s="138" t="s">
        <v>1832</v>
      </c>
      <c r="B1835" s="132" t="n">
        <v>1764</v>
      </c>
      <c r="C1835" s="135" t="s">
        <v>1833</v>
      </c>
      <c r="D1835" s="135" t="s">
        <v>1098</v>
      </c>
      <c r="E1835" s="140" t="n">
        <v>26</v>
      </c>
      <c r="F1835" s="96" t="n">
        <v>1</v>
      </c>
      <c r="G1835" s="147" t="n">
        <v>268</v>
      </c>
      <c r="H1835" s="135" t="s">
        <v>1655</v>
      </c>
      <c r="I1835" s="97" t="s">
        <v>559</v>
      </c>
      <c r="J1835" s="148"/>
    </row>
    <row r="1836" s="123" customFormat="true" ht="10.9" hidden="true" customHeight="true" outlineLevel="0" collapsed="false">
      <c r="A1836" s="138" t="s">
        <v>1834</v>
      </c>
      <c r="B1836" s="132" t="n">
        <v>1843</v>
      </c>
      <c r="C1836" s="135" t="s">
        <v>1835</v>
      </c>
      <c r="D1836" s="135" t="s">
        <v>1101</v>
      </c>
      <c r="E1836" s="144" t="n">
        <v>180</v>
      </c>
      <c r="F1836" s="96" t="n">
        <v>1</v>
      </c>
      <c r="G1836" s="147" t="n">
        <v>287</v>
      </c>
      <c r="H1836" s="135" t="s">
        <v>1775</v>
      </c>
      <c r="I1836" s="97" t="s">
        <v>559</v>
      </c>
      <c r="J1836" s="148"/>
    </row>
    <row r="1837" s="123" customFormat="true" ht="9.75" hidden="true" customHeight="true" outlineLevel="0" collapsed="false">
      <c r="A1837" s="138" t="s">
        <v>1836</v>
      </c>
      <c r="B1837" s="132" t="n">
        <v>1956</v>
      </c>
      <c r="C1837" s="135" t="s">
        <v>1837</v>
      </c>
      <c r="D1837" s="135" t="s">
        <v>1096</v>
      </c>
      <c r="E1837" s="140" t="n">
        <v>29</v>
      </c>
      <c r="F1837" s="96" t="n">
        <v>1</v>
      </c>
      <c r="G1837" s="147" t="n">
        <v>307</v>
      </c>
      <c r="H1837" s="135" t="s">
        <v>1838</v>
      </c>
      <c r="I1837" s="97" t="s">
        <v>559</v>
      </c>
      <c r="J1837" s="148"/>
    </row>
    <row r="1838" s="123" customFormat="true" ht="9.75" hidden="true" customHeight="true" outlineLevel="0" collapsed="false">
      <c r="A1838" s="138" t="s">
        <v>1839</v>
      </c>
      <c r="B1838" s="132" t="n">
        <v>2076</v>
      </c>
      <c r="C1838" s="135" t="s">
        <v>1840</v>
      </c>
      <c r="D1838" s="135" t="s">
        <v>1096</v>
      </c>
      <c r="E1838" s="144" t="n">
        <v>121.75</v>
      </c>
      <c r="F1838" s="96" t="n">
        <v>1</v>
      </c>
      <c r="G1838" s="147" t="n">
        <v>116</v>
      </c>
      <c r="H1838" s="135" t="s">
        <v>1841</v>
      </c>
      <c r="I1838" s="97" t="s">
        <v>559</v>
      </c>
      <c r="J1838" s="148"/>
    </row>
    <row r="1839" s="123" customFormat="true" ht="9.75" hidden="true" customHeight="true" outlineLevel="0" collapsed="false">
      <c r="A1839" s="138" t="s">
        <v>1842</v>
      </c>
      <c r="B1839" s="145" t="n">
        <v>4661</v>
      </c>
      <c r="C1839" s="135" t="s">
        <v>1843</v>
      </c>
      <c r="D1839" s="135" t="s">
        <v>1096</v>
      </c>
      <c r="E1839" s="142" t="n">
        <v>2.22</v>
      </c>
      <c r="F1839" s="96" t="n">
        <v>1</v>
      </c>
      <c r="G1839" s="147" t="n">
        <v>302</v>
      </c>
      <c r="H1839" s="135" t="s">
        <v>1844</v>
      </c>
      <c r="I1839" s="97" t="s">
        <v>559</v>
      </c>
      <c r="J1839" s="148"/>
    </row>
    <row r="1840" s="123" customFormat="true" ht="9.75" hidden="true" customHeight="true" outlineLevel="0" collapsed="false">
      <c r="A1840" s="138" t="s">
        <v>1845</v>
      </c>
      <c r="B1840" s="145" t="n">
        <v>4677</v>
      </c>
      <c r="C1840" s="135" t="s">
        <v>1846</v>
      </c>
      <c r="D1840" s="135" t="s">
        <v>1096</v>
      </c>
      <c r="E1840" s="140" t="n">
        <v>74</v>
      </c>
      <c r="F1840" s="96" t="n">
        <v>1</v>
      </c>
      <c r="G1840" s="147" t="n">
        <v>302</v>
      </c>
      <c r="H1840" s="135" t="s">
        <v>1844</v>
      </c>
      <c r="I1840" s="97" t="s">
        <v>559</v>
      </c>
      <c r="J1840" s="148"/>
    </row>
    <row r="1841" s="123" customFormat="true" ht="9.75" hidden="true" customHeight="true" outlineLevel="0" collapsed="false">
      <c r="A1841" s="138" t="s">
        <v>1847</v>
      </c>
      <c r="B1841" s="132" t="n">
        <v>4705</v>
      </c>
      <c r="C1841" s="135" t="s">
        <v>1848</v>
      </c>
      <c r="D1841" s="135" t="s">
        <v>1096</v>
      </c>
      <c r="E1841" s="142" t="n">
        <v>5</v>
      </c>
      <c r="F1841" s="96" t="n">
        <v>1</v>
      </c>
      <c r="G1841" s="147" t="n">
        <v>360</v>
      </c>
      <c r="H1841" s="135" t="s">
        <v>1586</v>
      </c>
      <c r="I1841" s="97" t="s">
        <v>559</v>
      </c>
      <c r="J1841" s="148"/>
    </row>
    <row r="1842" s="123" customFormat="true" ht="9.75" hidden="true" customHeight="true" outlineLevel="0" collapsed="false">
      <c r="A1842" s="138" t="s">
        <v>1849</v>
      </c>
      <c r="B1842" s="145" t="n">
        <v>4758</v>
      </c>
      <c r="C1842" s="135" t="s">
        <v>1850</v>
      </c>
      <c r="D1842" s="135" t="s">
        <v>1096</v>
      </c>
      <c r="E1842" s="142" t="n">
        <v>0.2638</v>
      </c>
      <c r="F1842" s="96" t="n">
        <v>1</v>
      </c>
      <c r="G1842" s="147" t="n">
        <v>205</v>
      </c>
      <c r="H1842" s="135" t="s">
        <v>1580</v>
      </c>
      <c r="I1842" s="97" t="s">
        <v>559</v>
      </c>
      <c r="J1842" s="148"/>
    </row>
    <row r="1843" s="123" customFormat="true" ht="19.35" hidden="true" customHeight="true" outlineLevel="0" collapsed="false">
      <c r="A1843" s="138" t="s">
        <v>1851</v>
      </c>
      <c r="B1843" s="132" t="n">
        <v>5213</v>
      </c>
      <c r="C1843" s="135" t="s">
        <v>1349</v>
      </c>
      <c r="D1843" s="135" t="s">
        <v>1099</v>
      </c>
      <c r="E1843" s="140" t="n">
        <v>54.001</v>
      </c>
      <c r="F1843" s="96" t="n">
        <v>1</v>
      </c>
      <c r="G1843" s="147" t="n">
        <v>127</v>
      </c>
      <c r="H1843" s="135" t="s">
        <v>1589</v>
      </c>
      <c r="I1843" s="97" t="s">
        <v>559</v>
      </c>
      <c r="J1843" s="148"/>
    </row>
    <row r="1844" s="123" customFormat="true" ht="9.75" hidden="true" customHeight="true" outlineLevel="0" collapsed="false">
      <c r="A1844" s="138" t="s">
        <v>1852</v>
      </c>
      <c r="B1844" s="132" t="n">
        <v>5282</v>
      </c>
      <c r="C1844" s="135" t="s">
        <v>1853</v>
      </c>
      <c r="D1844" s="135" t="s">
        <v>1379</v>
      </c>
      <c r="E1844" s="140" t="n">
        <v>20</v>
      </c>
      <c r="F1844" s="96" t="n">
        <v>1</v>
      </c>
      <c r="G1844" s="147" t="n">
        <v>360</v>
      </c>
      <c r="H1844" s="135" t="s">
        <v>1586</v>
      </c>
      <c r="I1844" s="97" t="s">
        <v>559</v>
      </c>
      <c r="J1844" s="148"/>
    </row>
    <row r="1845" s="123" customFormat="true" ht="9.75" hidden="true" customHeight="true" outlineLevel="0" collapsed="false">
      <c r="A1845" s="138" t="s">
        <v>1854</v>
      </c>
      <c r="B1845" s="132" t="n">
        <v>5284</v>
      </c>
      <c r="C1845" s="135" t="s">
        <v>1855</v>
      </c>
      <c r="D1845" s="135" t="s">
        <v>1096</v>
      </c>
      <c r="E1845" s="142" t="n">
        <v>5</v>
      </c>
      <c r="F1845" s="96" t="n">
        <v>1</v>
      </c>
      <c r="G1845" s="147" t="n">
        <v>360</v>
      </c>
      <c r="H1845" s="135" t="s">
        <v>1586</v>
      </c>
      <c r="I1845" s="97" t="s">
        <v>559</v>
      </c>
      <c r="J1845" s="148"/>
    </row>
    <row r="1846" s="123" customFormat="true" ht="9.75" hidden="true" customHeight="true" outlineLevel="0" collapsed="false">
      <c r="A1846" s="138" t="s">
        <v>1856</v>
      </c>
      <c r="B1846" s="132" t="n">
        <v>5287</v>
      </c>
      <c r="C1846" s="135" t="s">
        <v>1857</v>
      </c>
      <c r="D1846" s="135" t="s">
        <v>1096</v>
      </c>
      <c r="E1846" s="142" t="n">
        <v>4</v>
      </c>
      <c r="F1846" s="96" t="n">
        <v>1</v>
      </c>
      <c r="G1846" s="147" t="n">
        <v>360</v>
      </c>
      <c r="H1846" s="135" t="s">
        <v>1586</v>
      </c>
      <c r="I1846" s="97" t="s">
        <v>559</v>
      </c>
      <c r="J1846" s="148"/>
    </row>
    <row r="1847" s="123" customFormat="true" ht="9.75" hidden="true" customHeight="true" outlineLevel="0" collapsed="false">
      <c r="A1847" s="138" t="s">
        <v>1858</v>
      </c>
      <c r="B1847" s="132" t="n">
        <v>5348</v>
      </c>
      <c r="C1847" s="135" t="s">
        <v>1859</v>
      </c>
      <c r="D1847" s="135" t="s">
        <v>1098</v>
      </c>
      <c r="E1847" s="144" t="n">
        <v>233.07</v>
      </c>
      <c r="F1847" s="96" t="n">
        <v>1</v>
      </c>
      <c r="G1847" s="147" t="n">
        <v>107</v>
      </c>
      <c r="H1847" s="135" t="s">
        <v>1813</v>
      </c>
      <c r="I1847" s="97" t="s">
        <v>559</v>
      </c>
      <c r="J1847" s="148"/>
    </row>
    <row r="1848" s="123" customFormat="true" ht="9.75" hidden="true" customHeight="true" outlineLevel="0" collapsed="false">
      <c r="A1848" s="138" t="s">
        <v>1860</v>
      </c>
      <c r="B1848" s="145" t="n">
        <v>5421</v>
      </c>
      <c r="C1848" s="135" t="s">
        <v>1861</v>
      </c>
      <c r="D1848" s="135" t="s">
        <v>1096</v>
      </c>
      <c r="E1848" s="144" t="n">
        <v>113.6475</v>
      </c>
      <c r="F1848" s="96" t="n">
        <v>1</v>
      </c>
      <c r="G1848" s="147" t="n">
        <v>162</v>
      </c>
      <c r="H1848" s="135" t="s">
        <v>1678</v>
      </c>
      <c r="I1848" s="97" t="s">
        <v>559</v>
      </c>
      <c r="J1848" s="148"/>
    </row>
    <row r="1849" s="123" customFormat="true" ht="9.75" hidden="true" customHeight="true" outlineLevel="0" collapsed="false">
      <c r="A1849" s="138" t="s">
        <v>1862</v>
      </c>
      <c r="B1849" s="145" t="n">
        <v>5426</v>
      </c>
      <c r="C1849" s="135" t="s">
        <v>1863</v>
      </c>
      <c r="D1849" s="135" t="s">
        <v>1100</v>
      </c>
      <c r="E1849" s="140" t="n">
        <v>70.5016</v>
      </c>
      <c r="F1849" s="96" t="n">
        <v>1</v>
      </c>
      <c r="G1849" s="147" t="n">
        <v>144</v>
      </c>
      <c r="H1849" s="135" t="s">
        <v>1864</v>
      </c>
      <c r="I1849" s="97" t="s">
        <v>559</v>
      </c>
      <c r="J1849" s="148"/>
    </row>
    <row r="1850" s="123" customFormat="true" ht="9.75" hidden="true" customHeight="true" outlineLevel="0" collapsed="false">
      <c r="A1850" s="138" t="s">
        <v>1865</v>
      </c>
      <c r="B1850" s="145" t="n">
        <v>5494</v>
      </c>
      <c r="C1850" s="135" t="s">
        <v>1866</v>
      </c>
      <c r="D1850" s="135" t="s">
        <v>1096</v>
      </c>
      <c r="E1850" s="144" t="n">
        <v>148</v>
      </c>
      <c r="F1850" s="96" t="n">
        <v>1</v>
      </c>
      <c r="G1850" s="147" t="n">
        <v>302</v>
      </c>
      <c r="H1850" s="135" t="s">
        <v>1844</v>
      </c>
      <c r="I1850" s="97" t="s">
        <v>559</v>
      </c>
      <c r="J1850" s="148"/>
    </row>
    <row r="1851" s="123" customFormat="true" ht="9.75" hidden="true" customHeight="true" outlineLevel="0" collapsed="false">
      <c r="A1851" s="138" t="s">
        <v>1867</v>
      </c>
      <c r="B1851" s="145" t="n">
        <v>5495</v>
      </c>
      <c r="C1851" s="135" t="s">
        <v>1868</v>
      </c>
      <c r="D1851" s="135" t="s">
        <v>1096</v>
      </c>
      <c r="E1851" s="140" t="n">
        <v>74</v>
      </c>
      <c r="F1851" s="96" t="n">
        <v>1</v>
      </c>
      <c r="G1851" s="147" t="n">
        <v>302</v>
      </c>
      <c r="H1851" s="135" t="s">
        <v>1844</v>
      </c>
      <c r="I1851" s="97" t="s">
        <v>559</v>
      </c>
      <c r="J1851" s="148"/>
    </row>
    <row r="1852" s="123" customFormat="true" ht="19.35" hidden="true" customHeight="true" outlineLevel="0" collapsed="false">
      <c r="A1852" s="138" t="s">
        <v>1869</v>
      </c>
      <c r="B1852" s="145" t="n">
        <v>5497</v>
      </c>
      <c r="C1852" s="135" t="s">
        <v>1870</v>
      </c>
      <c r="D1852" s="135" t="s">
        <v>1096</v>
      </c>
      <c r="E1852" s="140" t="n">
        <v>72</v>
      </c>
      <c r="F1852" s="96" t="n">
        <v>1</v>
      </c>
      <c r="G1852" s="147" t="n">
        <v>306</v>
      </c>
      <c r="H1852" s="135" t="s">
        <v>1756</v>
      </c>
      <c r="I1852" s="97" t="s">
        <v>559</v>
      </c>
      <c r="J1852" s="148"/>
    </row>
    <row r="1853" s="123" customFormat="true" ht="9.75" hidden="true" customHeight="true" outlineLevel="0" collapsed="false">
      <c r="A1853" s="138" t="s">
        <v>1871</v>
      </c>
      <c r="B1853" s="145" t="n">
        <v>5500</v>
      </c>
      <c r="C1853" s="135" t="s">
        <v>1872</v>
      </c>
      <c r="D1853" s="135" t="s">
        <v>1642</v>
      </c>
      <c r="E1853" s="140" t="n">
        <v>13</v>
      </c>
      <c r="F1853" s="96" t="n">
        <v>1</v>
      </c>
      <c r="G1853" s="147" t="n">
        <v>268</v>
      </c>
      <c r="H1853" s="135" t="s">
        <v>1655</v>
      </c>
      <c r="I1853" s="97" t="s">
        <v>559</v>
      </c>
      <c r="J1853" s="148"/>
    </row>
    <row r="1854" s="123" customFormat="true" ht="9.75" hidden="true" customHeight="true" outlineLevel="0" collapsed="false">
      <c r="A1854" s="138" t="s">
        <v>1873</v>
      </c>
      <c r="B1854" s="145" t="n">
        <v>5509</v>
      </c>
      <c r="C1854" s="135" t="s">
        <v>1874</v>
      </c>
      <c r="D1854" s="135" t="s">
        <v>1096</v>
      </c>
      <c r="E1854" s="140" t="n">
        <v>23.685</v>
      </c>
      <c r="F1854" s="96" t="n">
        <v>1</v>
      </c>
      <c r="G1854" s="147" t="n">
        <v>334</v>
      </c>
      <c r="H1854" s="135" t="s">
        <v>1875</v>
      </c>
      <c r="I1854" s="97" t="s">
        <v>559</v>
      </c>
      <c r="J1854" s="148"/>
    </row>
    <row r="1855" s="123" customFormat="true" ht="9.75" hidden="true" customHeight="true" outlineLevel="0" collapsed="false">
      <c r="A1855" s="138" t="s">
        <v>1876</v>
      </c>
      <c r="B1855" s="132" t="n">
        <v>5526</v>
      </c>
      <c r="C1855" s="135" t="s">
        <v>1877</v>
      </c>
      <c r="D1855" s="135" t="s">
        <v>1096</v>
      </c>
      <c r="E1855" s="140" t="n">
        <v>22</v>
      </c>
      <c r="F1855" s="96" t="n">
        <v>1</v>
      </c>
      <c r="G1855" s="147" t="n">
        <v>362</v>
      </c>
      <c r="H1855" s="135" t="s">
        <v>1878</v>
      </c>
      <c r="I1855" s="97" t="s">
        <v>559</v>
      </c>
      <c r="J1855" s="148"/>
    </row>
    <row r="1856" s="123" customFormat="true" ht="9.75" hidden="true" customHeight="true" outlineLevel="0" collapsed="false">
      <c r="A1856" s="138" t="s">
        <v>1879</v>
      </c>
      <c r="B1856" s="145" t="n">
        <v>5598</v>
      </c>
      <c r="C1856" s="135" t="s">
        <v>1880</v>
      </c>
      <c r="D1856" s="135" t="s">
        <v>1379</v>
      </c>
      <c r="E1856" s="140" t="n">
        <v>21.87</v>
      </c>
      <c r="F1856" s="96" t="n">
        <v>1</v>
      </c>
      <c r="G1856" s="147" t="n">
        <v>349</v>
      </c>
      <c r="H1856" s="135" t="s">
        <v>1881</v>
      </c>
      <c r="I1856" s="97" t="s">
        <v>559</v>
      </c>
      <c r="J1856" s="148"/>
    </row>
    <row r="1857" s="123" customFormat="true" ht="19.35" hidden="true" customHeight="true" outlineLevel="0" collapsed="false">
      <c r="A1857" s="138" t="s">
        <v>1882</v>
      </c>
      <c r="B1857" s="132" t="n">
        <v>5676</v>
      </c>
      <c r="C1857" s="135" t="s">
        <v>1883</v>
      </c>
      <c r="D1857" s="135" t="s">
        <v>1257</v>
      </c>
      <c r="E1857" s="140" t="n">
        <v>60</v>
      </c>
      <c r="F1857" s="96" t="n">
        <v>1</v>
      </c>
      <c r="G1857" s="147" t="n">
        <v>360</v>
      </c>
      <c r="H1857" s="135" t="s">
        <v>1586</v>
      </c>
      <c r="I1857" s="97" t="s">
        <v>559</v>
      </c>
      <c r="J1857" s="148"/>
    </row>
    <row r="1858" s="123" customFormat="true" ht="9.75" hidden="true" customHeight="true" outlineLevel="0" collapsed="false">
      <c r="A1858" s="138" t="s">
        <v>1884</v>
      </c>
      <c r="B1858" s="132" t="n">
        <v>5692</v>
      </c>
      <c r="C1858" s="135" t="s">
        <v>1885</v>
      </c>
      <c r="D1858" s="135" t="s">
        <v>1100</v>
      </c>
      <c r="E1858" s="143" t="n">
        <v>4267.914</v>
      </c>
      <c r="F1858" s="96" t="n">
        <v>1</v>
      </c>
      <c r="G1858" s="147" t="n">
        <v>330</v>
      </c>
      <c r="H1858" s="135" t="s">
        <v>1886</v>
      </c>
      <c r="I1858" s="97" t="s">
        <v>559</v>
      </c>
      <c r="J1858" s="148"/>
    </row>
    <row r="1859" s="123" customFormat="true" ht="19.35" hidden="true" customHeight="true" outlineLevel="0" collapsed="false">
      <c r="A1859" s="138" t="s">
        <v>1887</v>
      </c>
      <c r="B1859" s="145" t="n">
        <v>6114</v>
      </c>
      <c r="C1859" s="135" t="s">
        <v>1888</v>
      </c>
      <c r="D1859" s="135" t="s">
        <v>1889</v>
      </c>
      <c r="E1859" s="144" t="n">
        <v>600.544</v>
      </c>
      <c r="F1859" s="96" t="n">
        <v>1</v>
      </c>
      <c r="G1859" s="147" t="n">
        <v>327</v>
      </c>
      <c r="H1859" s="135" t="s">
        <v>1890</v>
      </c>
      <c r="I1859" s="97" t="s">
        <v>559</v>
      </c>
      <c r="J1859" s="148"/>
    </row>
    <row r="1860" s="123" customFormat="true" ht="9.75" hidden="true" customHeight="true" outlineLevel="0" collapsed="false">
      <c r="A1860" s="138" t="s">
        <v>1891</v>
      </c>
      <c r="B1860" s="145" t="n">
        <v>6163</v>
      </c>
      <c r="C1860" s="135" t="s">
        <v>1892</v>
      </c>
      <c r="D1860" s="135" t="s">
        <v>1100</v>
      </c>
      <c r="E1860" s="144" t="n">
        <v>345.543</v>
      </c>
      <c r="F1860" s="96" t="n">
        <v>1</v>
      </c>
      <c r="G1860" s="147" t="n">
        <v>341</v>
      </c>
      <c r="H1860" s="135" t="s">
        <v>1893</v>
      </c>
      <c r="I1860" s="97" t="s">
        <v>559</v>
      </c>
      <c r="J1860" s="148"/>
    </row>
    <row r="1861" s="123" customFormat="true" ht="9.75" hidden="true" customHeight="true" outlineLevel="0" collapsed="false">
      <c r="A1861" s="138" t="s">
        <v>1894</v>
      </c>
      <c r="B1861" s="145" t="n">
        <v>6416</v>
      </c>
      <c r="C1861" s="135" t="s">
        <v>1895</v>
      </c>
      <c r="D1861" s="135" t="s">
        <v>1101</v>
      </c>
      <c r="E1861" s="144" t="n">
        <v>170.25</v>
      </c>
      <c r="F1861" s="96" t="n">
        <v>1</v>
      </c>
      <c r="G1861" s="147" t="n">
        <v>296</v>
      </c>
      <c r="H1861" s="135" t="s">
        <v>1744</v>
      </c>
      <c r="I1861" s="97" t="s">
        <v>559</v>
      </c>
      <c r="J1861" s="148"/>
    </row>
    <row r="1862" s="123" customFormat="true" ht="9.75" hidden="true" customHeight="true" outlineLevel="0" collapsed="false">
      <c r="A1862" s="138" t="s">
        <v>1896</v>
      </c>
      <c r="B1862" s="132" t="n">
        <v>6432</v>
      </c>
      <c r="C1862" s="135" t="s">
        <v>1897</v>
      </c>
      <c r="D1862" s="135" t="s">
        <v>1096</v>
      </c>
      <c r="E1862" s="142" t="n">
        <v>3</v>
      </c>
      <c r="F1862" s="96" t="n">
        <v>1</v>
      </c>
      <c r="G1862" s="147" t="n">
        <v>369</v>
      </c>
      <c r="H1862" s="135" t="s">
        <v>1762</v>
      </c>
      <c r="I1862" s="97" t="s">
        <v>559</v>
      </c>
      <c r="J1862" s="148"/>
    </row>
    <row r="1863" s="123" customFormat="true" ht="19.35" hidden="true" customHeight="true" outlineLevel="0" collapsed="false">
      <c r="A1863" s="138" t="s">
        <v>1898</v>
      </c>
      <c r="B1863" s="132" t="n">
        <v>6543</v>
      </c>
      <c r="C1863" s="135" t="s">
        <v>1899</v>
      </c>
      <c r="D1863" s="135" t="s">
        <v>1096</v>
      </c>
      <c r="E1863" s="140" t="n">
        <v>18</v>
      </c>
      <c r="F1863" s="96" t="n">
        <v>1</v>
      </c>
      <c r="G1863" s="147" t="n">
        <v>287</v>
      </c>
      <c r="H1863" s="135" t="s">
        <v>1775</v>
      </c>
      <c r="I1863" s="97" t="s">
        <v>559</v>
      </c>
      <c r="J1863" s="148"/>
    </row>
    <row r="1864" s="123" customFormat="true" ht="9.75" hidden="true" customHeight="true" outlineLevel="0" collapsed="false">
      <c r="A1864" s="138" t="s">
        <v>1900</v>
      </c>
      <c r="B1864" s="145" t="n">
        <v>6837</v>
      </c>
      <c r="C1864" s="135" t="s">
        <v>1901</v>
      </c>
      <c r="D1864" s="135" t="s">
        <v>1379</v>
      </c>
      <c r="E1864" s="144" t="n">
        <v>720.6528</v>
      </c>
      <c r="F1864" s="96" t="n">
        <v>1</v>
      </c>
      <c r="G1864" s="147" t="n">
        <v>327</v>
      </c>
      <c r="H1864" s="135" t="s">
        <v>1890</v>
      </c>
      <c r="I1864" s="97" t="s">
        <v>559</v>
      </c>
      <c r="J1864" s="148"/>
    </row>
    <row r="1865" s="123" customFormat="true" ht="19.35" hidden="true" customHeight="true" outlineLevel="0" collapsed="false">
      <c r="A1865" s="138" t="s">
        <v>1902</v>
      </c>
      <c r="B1865" s="132" t="n">
        <v>6949</v>
      </c>
      <c r="C1865" s="135" t="s">
        <v>1903</v>
      </c>
      <c r="D1865" s="135" t="s">
        <v>1096</v>
      </c>
      <c r="E1865" s="143" t="n">
        <v>2438.808</v>
      </c>
      <c r="F1865" s="96" t="n">
        <v>1</v>
      </c>
      <c r="G1865" s="147" t="n">
        <v>330</v>
      </c>
      <c r="H1865" s="135" t="s">
        <v>1886</v>
      </c>
      <c r="I1865" s="97" t="s">
        <v>559</v>
      </c>
      <c r="J1865" s="148"/>
    </row>
    <row r="1866" s="123" customFormat="true" ht="9.75" hidden="true" customHeight="true" outlineLevel="0" collapsed="false">
      <c r="A1866" s="138" t="s">
        <v>1904</v>
      </c>
      <c r="B1866" s="132" t="n">
        <v>6953</v>
      </c>
      <c r="C1866" s="135" t="s">
        <v>1905</v>
      </c>
      <c r="D1866" s="135" t="s">
        <v>1101</v>
      </c>
      <c r="E1866" s="144" t="n">
        <v>485.1</v>
      </c>
      <c r="F1866" s="96" t="n">
        <v>1</v>
      </c>
      <c r="G1866" s="147" t="n">
        <v>203</v>
      </c>
      <c r="H1866" s="135" t="s">
        <v>1906</v>
      </c>
      <c r="I1866" s="97" t="s">
        <v>559</v>
      </c>
      <c r="J1866" s="148"/>
    </row>
    <row r="1867" s="123" customFormat="true" ht="19.35" hidden="true" customHeight="true" outlineLevel="0" collapsed="false">
      <c r="A1867" s="138" t="s">
        <v>1907</v>
      </c>
      <c r="B1867" s="132" t="n">
        <v>7013</v>
      </c>
      <c r="C1867" s="135" t="s">
        <v>1908</v>
      </c>
      <c r="D1867" s="135" t="s">
        <v>1096</v>
      </c>
      <c r="E1867" s="140" t="n">
        <v>60.597</v>
      </c>
      <c r="F1867" s="96" t="n">
        <v>1</v>
      </c>
      <c r="G1867" s="147" t="n">
        <v>332</v>
      </c>
      <c r="H1867" s="135" t="s">
        <v>1809</v>
      </c>
      <c r="I1867" s="97" t="s">
        <v>559</v>
      </c>
      <c r="J1867" s="148"/>
    </row>
    <row r="1868" s="123" customFormat="true" ht="9.75" hidden="true" customHeight="true" outlineLevel="0" collapsed="false">
      <c r="A1868" s="138" t="s">
        <v>1909</v>
      </c>
      <c r="B1868" s="132" t="n">
        <v>7018</v>
      </c>
      <c r="C1868" s="135" t="s">
        <v>1910</v>
      </c>
      <c r="D1868" s="135" t="s">
        <v>1379</v>
      </c>
      <c r="E1868" s="142" t="n">
        <v>7.2</v>
      </c>
      <c r="F1868" s="96" t="n">
        <v>1</v>
      </c>
      <c r="G1868" s="147" t="n">
        <v>336</v>
      </c>
      <c r="H1868" s="135" t="s">
        <v>1826</v>
      </c>
      <c r="I1868" s="97" t="s">
        <v>559</v>
      </c>
      <c r="J1868" s="148"/>
    </row>
    <row r="1869" s="123" customFormat="true" ht="9.75" hidden="true" customHeight="true" outlineLevel="0" collapsed="false">
      <c r="A1869" s="138" t="s">
        <v>1911</v>
      </c>
      <c r="B1869" s="132" t="n">
        <v>7019</v>
      </c>
      <c r="C1869" s="135" t="s">
        <v>1912</v>
      </c>
      <c r="D1869" s="135" t="s">
        <v>1379</v>
      </c>
      <c r="E1869" s="142" t="n">
        <v>7.2</v>
      </c>
      <c r="F1869" s="96" t="n">
        <v>1</v>
      </c>
      <c r="G1869" s="147" t="n">
        <v>336</v>
      </c>
      <c r="H1869" s="135" t="s">
        <v>1826</v>
      </c>
      <c r="I1869" s="97" t="s">
        <v>559</v>
      </c>
      <c r="J1869" s="148"/>
    </row>
    <row r="1870" s="123" customFormat="true" ht="9.75" hidden="true" customHeight="true" outlineLevel="0" collapsed="false">
      <c r="A1870" s="138" t="s">
        <v>1913</v>
      </c>
      <c r="B1870" s="132" t="n">
        <v>7022</v>
      </c>
      <c r="C1870" s="135" t="s">
        <v>1914</v>
      </c>
      <c r="D1870" s="135" t="s">
        <v>1379</v>
      </c>
      <c r="E1870" s="142" t="n">
        <v>7.2</v>
      </c>
      <c r="F1870" s="96" t="n">
        <v>1</v>
      </c>
      <c r="G1870" s="147" t="n">
        <v>336</v>
      </c>
      <c r="H1870" s="135" t="s">
        <v>1826</v>
      </c>
      <c r="I1870" s="97" t="s">
        <v>559</v>
      </c>
      <c r="J1870" s="148"/>
    </row>
    <row r="1871" s="123" customFormat="true" ht="9.75" hidden="true" customHeight="true" outlineLevel="0" collapsed="false">
      <c r="A1871" s="138" t="s">
        <v>1915</v>
      </c>
      <c r="B1871" s="145" t="n">
        <v>7034</v>
      </c>
      <c r="C1871" s="135" t="s">
        <v>1916</v>
      </c>
      <c r="D1871" s="135" t="s">
        <v>1096</v>
      </c>
      <c r="E1871" s="143" t="n">
        <v>1501.36</v>
      </c>
      <c r="F1871" s="96" t="n">
        <v>1</v>
      </c>
      <c r="G1871" s="147" t="n">
        <v>327</v>
      </c>
      <c r="H1871" s="135" t="s">
        <v>1890</v>
      </c>
      <c r="I1871" s="97" t="s">
        <v>559</v>
      </c>
      <c r="J1871" s="148"/>
    </row>
    <row r="1872" s="123" customFormat="true" ht="9.75" hidden="true" customHeight="true" outlineLevel="0" collapsed="false">
      <c r="A1872" s="138" t="s">
        <v>1917</v>
      </c>
      <c r="B1872" s="132" t="n">
        <v>7049</v>
      </c>
      <c r="C1872" s="135" t="s">
        <v>1532</v>
      </c>
      <c r="D1872" s="135" t="s">
        <v>1379</v>
      </c>
      <c r="E1872" s="140" t="n">
        <v>32.3184</v>
      </c>
      <c r="F1872" s="96" t="n">
        <v>1</v>
      </c>
      <c r="G1872" s="147" t="n">
        <v>332</v>
      </c>
      <c r="H1872" s="135" t="s">
        <v>1809</v>
      </c>
      <c r="I1872" s="97" t="s">
        <v>559</v>
      </c>
      <c r="J1872" s="148"/>
    </row>
    <row r="1873" s="123" customFormat="true" ht="19.35" hidden="true" customHeight="true" outlineLevel="0" collapsed="false">
      <c r="A1873" s="138" t="s">
        <v>1918</v>
      </c>
      <c r="B1873" s="132" t="n">
        <v>7276</v>
      </c>
      <c r="C1873" s="135" t="s">
        <v>1534</v>
      </c>
      <c r="D1873" s="135" t="s">
        <v>1096</v>
      </c>
      <c r="E1873" s="142" t="n">
        <v>4</v>
      </c>
      <c r="F1873" s="96" t="n">
        <v>1</v>
      </c>
      <c r="G1873" s="147" t="n">
        <v>316</v>
      </c>
      <c r="H1873" s="135" t="s">
        <v>1919</v>
      </c>
      <c r="I1873" s="97" t="s">
        <v>559</v>
      </c>
      <c r="J1873" s="148"/>
    </row>
    <row r="1874" s="123" customFormat="true" ht="9.75" hidden="true" customHeight="true" outlineLevel="0" collapsed="false">
      <c r="A1874" s="138" t="s">
        <v>1920</v>
      </c>
      <c r="B1874" s="145" t="n">
        <v>7303</v>
      </c>
      <c r="C1874" s="135" t="s">
        <v>1921</v>
      </c>
      <c r="D1874" s="135" t="s">
        <v>1096</v>
      </c>
      <c r="E1874" s="144" t="n">
        <v>357.8</v>
      </c>
      <c r="F1874" s="96" t="n">
        <v>1</v>
      </c>
      <c r="G1874" s="147" t="n">
        <v>235</v>
      </c>
      <c r="H1874" s="135" t="s">
        <v>1922</v>
      </c>
      <c r="I1874" s="97" t="s">
        <v>559</v>
      </c>
      <c r="J1874" s="148"/>
    </row>
    <row r="1875" s="123" customFormat="true" ht="9.75" hidden="true" customHeight="true" outlineLevel="0" collapsed="false">
      <c r="A1875" s="138" t="s">
        <v>1923</v>
      </c>
      <c r="B1875" s="145" t="n">
        <v>7543</v>
      </c>
      <c r="C1875" s="135" t="s">
        <v>1924</v>
      </c>
      <c r="D1875" s="135" t="s">
        <v>1098</v>
      </c>
      <c r="E1875" s="144" t="n">
        <v>664.609</v>
      </c>
      <c r="F1875" s="96" t="n">
        <v>1</v>
      </c>
      <c r="G1875" s="147" t="n">
        <v>236</v>
      </c>
      <c r="H1875" s="135" t="s">
        <v>1925</v>
      </c>
      <c r="I1875" s="97" t="s">
        <v>559</v>
      </c>
      <c r="J1875" s="148"/>
    </row>
    <row r="1876" s="123" customFormat="true" ht="9.75" hidden="true" customHeight="true" outlineLevel="0" collapsed="false">
      <c r="A1876" s="138" t="s">
        <v>1926</v>
      </c>
      <c r="B1876" s="132" t="n">
        <v>7602</v>
      </c>
      <c r="C1876" s="135" t="s">
        <v>1927</v>
      </c>
      <c r="D1876" s="135" t="s">
        <v>1101</v>
      </c>
      <c r="E1876" s="142" t="n">
        <v>7</v>
      </c>
      <c r="F1876" s="96" t="n">
        <v>1</v>
      </c>
      <c r="G1876" s="147" t="n">
        <v>371</v>
      </c>
      <c r="H1876" s="135" t="s">
        <v>1928</v>
      </c>
      <c r="I1876" s="97" t="s">
        <v>559</v>
      </c>
      <c r="J1876" s="148"/>
    </row>
    <row r="1877" s="123" customFormat="true" ht="19.35" hidden="true" customHeight="true" outlineLevel="0" collapsed="false">
      <c r="A1877" s="138" t="s">
        <v>1929</v>
      </c>
      <c r="B1877" s="145" t="n">
        <v>7609</v>
      </c>
      <c r="C1877" s="135" t="s">
        <v>1930</v>
      </c>
      <c r="D1877" s="135" t="s">
        <v>1379</v>
      </c>
      <c r="E1877" s="140" t="n">
        <v>56.844</v>
      </c>
      <c r="F1877" s="96" t="n">
        <v>1</v>
      </c>
      <c r="G1877" s="147" t="n">
        <v>334</v>
      </c>
      <c r="H1877" s="135" t="s">
        <v>1875</v>
      </c>
      <c r="I1877" s="97" t="s">
        <v>559</v>
      </c>
      <c r="J1877" s="148"/>
    </row>
    <row r="1878" s="123" customFormat="true" ht="9.75" hidden="true" customHeight="true" outlineLevel="0" collapsed="false">
      <c r="A1878" s="138" t="s">
        <v>1931</v>
      </c>
      <c r="B1878" s="145" t="n">
        <v>7663</v>
      </c>
      <c r="C1878" s="135" t="s">
        <v>1932</v>
      </c>
      <c r="D1878" s="135" t="s">
        <v>1486</v>
      </c>
      <c r="E1878" s="142" t="n">
        <v>2.72</v>
      </c>
      <c r="F1878" s="96" t="n">
        <v>1</v>
      </c>
      <c r="G1878" s="147" t="n">
        <v>150</v>
      </c>
      <c r="H1878" s="135" t="s">
        <v>1614</v>
      </c>
      <c r="I1878" s="97" t="s">
        <v>559</v>
      </c>
      <c r="J1878" s="148"/>
    </row>
    <row r="1879" s="123" customFormat="true" ht="9.75" hidden="true" customHeight="true" outlineLevel="0" collapsed="false">
      <c r="A1879" s="138" t="s">
        <v>1933</v>
      </c>
      <c r="B1879" s="132" t="n">
        <v>7786</v>
      </c>
      <c r="C1879" s="135" t="s">
        <v>1934</v>
      </c>
      <c r="D1879" s="135" t="s">
        <v>1096</v>
      </c>
      <c r="E1879" s="140" t="n">
        <v>47</v>
      </c>
      <c r="F1879" s="96" t="n">
        <v>1</v>
      </c>
      <c r="G1879" s="147" t="n">
        <v>320</v>
      </c>
      <c r="H1879" s="135" t="s">
        <v>1935</v>
      </c>
      <c r="I1879" s="97" t="s">
        <v>559</v>
      </c>
      <c r="J1879" s="148"/>
    </row>
    <row r="1880" s="123" customFormat="true" ht="9.75" hidden="true" customHeight="true" outlineLevel="0" collapsed="false">
      <c r="A1880" s="138" t="s">
        <v>1936</v>
      </c>
      <c r="B1880" s="145" t="n">
        <v>7825</v>
      </c>
      <c r="C1880" s="135" t="s">
        <v>1937</v>
      </c>
      <c r="D1880" s="135" t="s">
        <v>1379</v>
      </c>
      <c r="E1880" s="143" t="n">
        <v>1321.1968</v>
      </c>
      <c r="F1880" s="96" t="n">
        <v>1</v>
      </c>
      <c r="G1880" s="147" t="n">
        <v>327</v>
      </c>
      <c r="H1880" s="135" t="s">
        <v>1890</v>
      </c>
      <c r="I1880" s="97" t="s">
        <v>559</v>
      </c>
      <c r="J1880" s="148"/>
    </row>
    <row r="1881" s="123" customFormat="true" ht="9.75" hidden="true" customHeight="true" outlineLevel="0" collapsed="false">
      <c r="A1881" s="138" t="s">
        <v>1938</v>
      </c>
      <c r="B1881" s="132" t="n">
        <v>7849</v>
      </c>
      <c r="C1881" s="135" t="s">
        <v>1939</v>
      </c>
      <c r="D1881" s="135" t="s">
        <v>1096</v>
      </c>
      <c r="E1881" s="140" t="n">
        <v>14</v>
      </c>
      <c r="F1881" s="96" t="n">
        <v>1</v>
      </c>
      <c r="G1881" s="147" t="n">
        <v>262</v>
      </c>
      <c r="H1881" s="135" t="s">
        <v>1652</v>
      </c>
      <c r="I1881" s="97" t="s">
        <v>559</v>
      </c>
      <c r="J1881" s="148"/>
    </row>
    <row r="1882" s="123" customFormat="true" ht="9.75" hidden="true" customHeight="true" outlineLevel="0" collapsed="false">
      <c r="A1882" s="138" t="s">
        <v>1940</v>
      </c>
      <c r="B1882" s="132" t="n">
        <v>7889</v>
      </c>
      <c r="C1882" s="135" t="s">
        <v>1941</v>
      </c>
      <c r="D1882" s="135" t="s">
        <v>1096</v>
      </c>
      <c r="E1882" s="140" t="n">
        <v>24</v>
      </c>
      <c r="F1882" s="96" t="n">
        <v>1</v>
      </c>
      <c r="G1882" s="147" t="n">
        <v>310</v>
      </c>
      <c r="H1882" s="135" t="s">
        <v>1786</v>
      </c>
      <c r="I1882" s="97" t="s">
        <v>559</v>
      </c>
      <c r="J1882" s="148"/>
    </row>
    <row r="1883" s="123" customFormat="true" ht="19.35" hidden="true" customHeight="true" outlineLevel="0" collapsed="false">
      <c r="A1883" s="138" t="s">
        <v>1942</v>
      </c>
      <c r="B1883" s="132" t="n">
        <v>7890</v>
      </c>
      <c r="C1883" s="135" t="s">
        <v>1943</v>
      </c>
      <c r="D1883" s="135" t="s">
        <v>1096</v>
      </c>
      <c r="E1883" s="140" t="n">
        <v>29</v>
      </c>
      <c r="F1883" s="96" t="n">
        <v>1</v>
      </c>
      <c r="G1883" s="147" t="n">
        <v>307</v>
      </c>
      <c r="H1883" s="135" t="s">
        <v>1838</v>
      </c>
      <c r="I1883" s="97" t="s">
        <v>559</v>
      </c>
      <c r="J1883" s="148"/>
    </row>
    <row r="1884" s="123" customFormat="true" ht="9.75" hidden="true" customHeight="true" outlineLevel="0" collapsed="false">
      <c r="A1884" s="138" t="s">
        <v>1944</v>
      </c>
      <c r="B1884" s="132" t="n">
        <v>7895</v>
      </c>
      <c r="C1884" s="135" t="s">
        <v>1945</v>
      </c>
      <c r="D1884" s="135" t="s">
        <v>1098</v>
      </c>
      <c r="E1884" s="140" t="n">
        <v>45.3705</v>
      </c>
      <c r="F1884" s="96" t="n">
        <v>1</v>
      </c>
      <c r="G1884" s="147" t="n">
        <v>108</v>
      </c>
      <c r="H1884" s="135" t="s">
        <v>1946</v>
      </c>
      <c r="I1884" s="97" t="s">
        <v>559</v>
      </c>
      <c r="J1884" s="148"/>
    </row>
    <row r="1885" s="123" customFormat="true" ht="10.9" hidden="true" customHeight="true" outlineLevel="0" collapsed="false">
      <c r="A1885" s="138" t="s">
        <v>1947</v>
      </c>
      <c r="B1885" s="132" t="n">
        <v>7954</v>
      </c>
      <c r="C1885" s="135" t="s">
        <v>1948</v>
      </c>
      <c r="D1885" s="135" t="s">
        <v>1096</v>
      </c>
      <c r="E1885" s="140" t="n">
        <v>31</v>
      </c>
      <c r="F1885" s="96" t="n">
        <v>1</v>
      </c>
      <c r="G1885" s="147" t="n">
        <v>270</v>
      </c>
      <c r="H1885" s="135" t="s">
        <v>1949</v>
      </c>
      <c r="I1885" s="97" t="s">
        <v>559</v>
      </c>
      <c r="J1885" s="148"/>
    </row>
    <row r="1886" s="123" customFormat="true" ht="9.75" hidden="true" customHeight="true" outlineLevel="0" collapsed="false">
      <c r="A1886" s="138" t="s">
        <v>1950</v>
      </c>
      <c r="B1886" s="132" t="n">
        <v>7955</v>
      </c>
      <c r="C1886" s="135" t="s">
        <v>1951</v>
      </c>
      <c r="D1886" s="135" t="s">
        <v>1096</v>
      </c>
      <c r="E1886" s="140" t="n">
        <v>99</v>
      </c>
      <c r="F1886" s="96" t="n">
        <v>1</v>
      </c>
      <c r="G1886" s="147" t="n">
        <v>269</v>
      </c>
      <c r="H1886" s="135" t="s">
        <v>1952</v>
      </c>
      <c r="I1886" s="97" t="s">
        <v>559</v>
      </c>
      <c r="J1886" s="148"/>
    </row>
    <row r="1887" s="123" customFormat="true" ht="9.75" hidden="true" customHeight="true" outlineLevel="0" collapsed="false">
      <c r="A1887" s="138" t="s">
        <v>1953</v>
      </c>
      <c r="B1887" s="132" t="n">
        <v>7957</v>
      </c>
      <c r="C1887" s="135" t="s">
        <v>1954</v>
      </c>
      <c r="D1887" s="135" t="s">
        <v>1096</v>
      </c>
      <c r="E1887" s="142" t="n">
        <v>9</v>
      </c>
      <c r="F1887" s="96" t="n">
        <v>1</v>
      </c>
      <c r="G1887" s="147" t="n">
        <v>272</v>
      </c>
      <c r="H1887" s="135" t="s">
        <v>1955</v>
      </c>
      <c r="I1887" s="97" t="s">
        <v>559</v>
      </c>
      <c r="J1887" s="148"/>
    </row>
    <row r="1888" s="123" customFormat="true" ht="9.75" hidden="true" customHeight="true" outlineLevel="0" collapsed="false">
      <c r="A1888" s="138" t="s">
        <v>1956</v>
      </c>
      <c r="B1888" s="132" t="n">
        <v>7965</v>
      </c>
      <c r="C1888" s="135" t="s">
        <v>1957</v>
      </c>
      <c r="D1888" s="135" t="s">
        <v>1241</v>
      </c>
      <c r="E1888" s="140" t="n">
        <v>72</v>
      </c>
      <c r="F1888" s="96" t="n">
        <v>1</v>
      </c>
      <c r="G1888" s="147" t="n">
        <v>306</v>
      </c>
      <c r="H1888" s="135" t="s">
        <v>1756</v>
      </c>
      <c r="I1888" s="97" t="s">
        <v>559</v>
      </c>
      <c r="J1888" s="148"/>
    </row>
    <row r="1889" s="123" customFormat="true" ht="9.75" hidden="true" customHeight="true" outlineLevel="0" collapsed="false">
      <c r="A1889" s="138" t="s">
        <v>1958</v>
      </c>
      <c r="B1889" s="132" t="n">
        <v>7967</v>
      </c>
      <c r="C1889" s="135" t="s">
        <v>1959</v>
      </c>
      <c r="D1889" s="135" t="s">
        <v>1241</v>
      </c>
      <c r="E1889" s="142" t="n">
        <v>4</v>
      </c>
      <c r="F1889" s="96" t="n">
        <v>1</v>
      </c>
      <c r="G1889" s="147" t="n">
        <v>308</v>
      </c>
      <c r="H1889" s="135" t="s">
        <v>1960</v>
      </c>
      <c r="I1889" s="97" t="s">
        <v>559</v>
      </c>
      <c r="J1889" s="148"/>
    </row>
    <row r="1890" s="123" customFormat="true" ht="9.75" hidden="true" customHeight="true" outlineLevel="0" collapsed="false">
      <c r="A1890" s="138" t="s">
        <v>1961</v>
      </c>
      <c r="B1890" s="132" t="n">
        <v>7972</v>
      </c>
      <c r="C1890" s="135" t="s">
        <v>1962</v>
      </c>
      <c r="D1890" s="135" t="s">
        <v>1241</v>
      </c>
      <c r="E1890" s="140" t="n">
        <v>76</v>
      </c>
      <c r="F1890" s="96" t="n">
        <v>1</v>
      </c>
      <c r="G1890" s="147" t="n">
        <v>317</v>
      </c>
      <c r="H1890" s="135" t="s">
        <v>1963</v>
      </c>
      <c r="I1890" s="97" t="s">
        <v>559</v>
      </c>
      <c r="J1890" s="148"/>
    </row>
    <row r="1891" s="123" customFormat="true" ht="9.75" hidden="true" customHeight="true" outlineLevel="0" collapsed="false">
      <c r="A1891" s="138" t="s">
        <v>1964</v>
      </c>
      <c r="B1891" s="145" t="n">
        <v>7973</v>
      </c>
      <c r="C1891" s="135" t="s">
        <v>1965</v>
      </c>
      <c r="D1891" s="135" t="s">
        <v>1241</v>
      </c>
      <c r="E1891" s="144" t="n">
        <v>113</v>
      </c>
      <c r="F1891" s="96" t="n">
        <v>1</v>
      </c>
      <c r="G1891" s="147" t="n">
        <v>321</v>
      </c>
      <c r="H1891" s="135" t="s">
        <v>1966</v>
      </c>
      <c r="I1891" s="97" t="s">
        <v>559</v>
      </c>
      <c r="J1891" s="148"/>
    </row>
    <row r="1892" s="123" customFormat="true" ht="9.75" hidden="true" customHeight="true" outlineLevel="0" collapsed="false">
      <c r="A1892" s="138" t="s">
        <v>1967</v>
      </c>
      <c r="B1892" s="132" t="n">
        <v>7974</v>
      </c>
      <c r="C1892" s="135" t="s">
        <v>1968</v>
      </c>
      <c r="D1892" s="135" t="s">
        <v>1241</v>
      </c>
      <c r="E1892" s="140" t="n">
        <v>29</v>
      </c>
      <c r="F1892" s="96" t="n">
        <v>1</v>
      </c>
      <c r="G1892" s="147" t="n">
        <v>315</v>
      </c>
      <c r="H1892" s="135" t="s">
        <v>1583</v>
      </c>
      <c r="I1892" s="97" t="s">
        <v>559</v>
      </c>
      <c r="J1892" s="148"/>
    </row>
    <row r="1893" s="123" customFormat="true" ht="9.75" hidden="true" customHeight="true" outlineLevel="0" collapsed="false">
      <c r="A1893" s="138" t="s">
        <v>1969</v>
      </c>
      <c r="B1893" s="132" t="n">
        <v>7979</v>
      </c>
      <c r="C1893" s="135" t="s">
        <v>1970</v>
      </c>
      <c r="D1893" s="135" t="s">
        <v>1241</v>
      </c>
      <c r="E1893" s="140" t="n">
        <v>24</v>
      </c>
      <c r="F1893" s="96" t="n">
        <v>1</v>
      </c>
      <c r="G1893" s="147" t="n">
        <v>314</v>
      </c>
      <c r="H1893" s="135" t="s">
        <v>1971</v>
      </c>
      <c r="I1893" s="97" t="s">
        <v>559</v>
      </c>
      <c r="J1893" s="148"/>
    </row>
    <row r="1894" s="123" customFormat="true" ht="9.75" hidden="true" customHeight="true" outlineLevel="0" collapsed="false">
      <c r="A1894" s="138" t="s">
        <v>1972</v>
      </c>
      <c r="B1894" s="132" t="n">
        <v>7980</v>
      </c>
      <c r="C1894" s="135" t="s">
        <v>1973</v>
      </c>
      <c r="D1894" s="135" t="s">
        <v>1241</v>
      </c>
      <c r="E1894" s="140" t="n">
        <v>47</v>
      </c>
      <c r="F1894" s="96" t="n">
        <v>1</v>
      </c>
      <c r="G1894" s="147" t="n">
        <v>320</v>
      </c>
      <c r="H1894" s="135" t="s">
        <v>1935</v>
      </c>
      <c r="I1894" s="97" t="s">
        <v>559</v>
      </c>
      <c r="J1894" s="148"/>
    </row>
    <row r="1895" s="123" customFormat="true" ht="9.75" hidden="true" customHeight="true" outlineLevel="0" collapsed="false">
      <c r="A1895" s="138" t="s">
        <v>1974</v>
      </c>
      <c r="B1895" s="145" t="n">
        <v>8010</v>
      </c>
      <c r="C1895" s="135" t="s">
        <v>1975</v>
      </c>
      <c r="D1895" s="135" t="s">
        <v>1379</v>
      </c>
      <c r="E1895" s="144" t="n">
        <v>146.51</v>
      </c>
      <c r="F1895" s="96" t="n">
        <v>1</v>
      </c>
      <c r="G1895" s="147" t="n">
        <v>102</v>
      </c>
      <c r="H1895" s="135" t="s">
        <v>1759</v>
      </c>
      <c r="I1895" s="97" t="s">
        <v>559</v>
      </c>
      <c r="J1895" s="148"/>
    </row>
    <row r="1896" s="123" customFormat="true" ht="9.75" hidden="true" customHeight="true" outlineLevel="0" collapsed="false">
      <c r="A1896" s="138" t="s">
        <v>1976</v>
      </c>
      <c r="B1896" s="132" t="n">
        <v>8099</v>
      </c>
      <c r="C1896" s="135" t="s">
        <v>1977</v>
      </c>
      <c r="D1896" s="135" t="s">
        <v>1096</v>
      </c>
      <c r="E1896" s="140" t="n">
        <v>26</v>
      </c>
      <c r="F1896" s="96" t="n">
        <v>1</v>
      </c>
      <c r="G1896" s="147" t="n">
        <v>274</v>
      </c>
      <c r="H1896" s="135" t="s">
        <v>1978</v>
      </c>
      <c r="I1896" s="97" t="s">
        <v>559</v>
      </c>
      <c r="J1896" s="148"/>
    </row>
    <row r="1897" s="123" customFormat="true" ht="9.75" hidden="true" customHeight="true" outlineLevel="0" collapsed="false">
      <c r="A1897" s="138" t="s">
        <v>1979</v>
      </c>
      <c r="B1897" s="132" t="n">
        <v>8101</v>
      </c>
      <c r="C1897" s="135" t="s">
        <v>1980</v>
      </c>
      <c r="D1897" s="135" t="s">
        <v>1096</v>
      </c>
      <c r="E1897" s="140" t="n">
        <v>84</v>
      </c>
      <c r="F1897" s="96" t="n">
        <v>1</v>
      </c>
      <c r="G1897" s="147" t="n">
        <v>275</v>
      </c>
      <c r="H1897" s="135" t="s">
        <v>1981</v>
      </c>
      <c r="I1897" s="97" t="s">
        <v>559</v>
      </c>
      <c r="J1897" s="148"/>
    </row>
    <row r="1898" s="123" customFormat="true" ht="9.75" hidden="true" customHeight="true" outlineLevel="0" collapsed="false">
      <c r="A1898" s="138" t="s">
        <v>1982</v>
      </c>
      <c r="B1898" s="132" t="n">
        <v>8103</v>
      </c>
      <c r="C1898" s="135" t="s">
        <v>1983</v>
      </c>
      <c r="D1898" s="135" t="s">
        <v>1096</v>
      </c>
      <c r="E1898" s="140" t="n">
        <v>46</v>
      </c>
      <c r="F1898" s="96" t="n">
        <v>1</v>
      </c>
      <c r="G1898" s="147" t="n">
        <v>276</v>
      </c>
      <c r="H1898" s="135" t="s">
        <v>1984</v>
      </c>
      <c r="I1898" s="97" t="s">
        <v>559</v>
      </c>
      <c r="J1898" s="148"/>
    </row>
    <row r="1899" s="123" customFormat="true" ht="9.75" hidden="true" customHeight="true" outlineLevel="0" collapsed="false">
      <c r="A1899" s="138" t="s">
        <v>1985</v>
      </c>
      <c r="B1899" s="132" t="n">
        <v>5281</v>
      </c>
      <c r="C1899" s="135" t="s">
        <v>1986</v>
      </c>
      <c r="D1899" s="135" t="s">
        <v>1379</v>
      </c>
      <c r="E1899" s="140" t="n">
        <v>15</v>
      </c>
      <c r="F1899" s="96" t="n">
        <v>1</v>
      </c>
      <c r="G1899" s="147" t="n">
        <v>360</v>
      </c>
      <c r="H1899" s="135" t="s">
        <v>1586</v>
      </c>
      <c r="I1899" s="97" t="s">
        <v>559</v>
      </c>
      <c r="J1899" s="148"/>
    </row>
    <row r="1900" s="123" customFormat="true" ht="9.75" hidden="true" customHeight="true" outlineLevel="0" collapsed="false">
      <c r="A1900" s="138" t="s">
        <v>1987</v>
      </c>
      <c r="B1900" s="132" t="n">
        <v>5285</v>
      </c>
      <c r="C1900" s="135" t="s">
        <v>1988</v>
      </c>
      <c r="D1900" s="135" t="s">
        <v>1096</v>
      </c>
      <c r="E1900" s="140" t="n">
        <v>50</v>
      </c>
      <c r="F1900" s="96" t="n">
        <v>1</v>
      </c>
      <c r="G1900" s="147" t="n">
        <v>360</v>
      </c>
      <c r="H1900" s="135" t="s">
        <v>1586</v>
      </c>
      <c r="I1900" s="97" t="s">
        <v>559</v>
      </c>
      <c r="J1900" s="148"/>
    </row>
    <row r="1901" s="123" customFormat="true" ht="9.75" hidden="true" customHeight="true" outlineLevel="0" collapsed="false">
      <c r="A1901" s="138" t="s">
        <v>1989</v>
      </c>
      <c r="B1901" s="132" t="n">
        <v>5286</v>
      </c>
      <c r="C1901" s="135" t="s">
        <v>1990</v>
      </c>
      <c r="D1901" s="135" t="s">
        <v>1096</v>
      </c>
      <c r="E1901" s="140" t="n">
        <v>15</v>
      </c>
      <c r="F1901" s="96" t="n">
        <v>1</v>
      </c>
      <c r="G1901" s="147" t="n">
        <v>360</v>
      </c>
      <c r="H1901" s="135" t="s">
        <v>1586</v>
      </c>
      <c r="I1901" s="97" t="s">
        <v>559</v>
      </c>
      <c r="J1901" s="148"/>
    </row>
    <row r="1902" s="123" customFormat="true" ht="9.75" hidden="true" customHeight="true" outlineLevel="0" collapsed="false">
      <c r="A1902" s="138" t="s">
        <v>1991</v>
      </c>
      <c r="B1902" s="115" t="n">
        <v>285</v>
      </c>
      <c r="C1902" s="135" t="s">
        <v>1992</v>
      </c>
      <c r="D1902" s="135" t="s">
        <v>1101</v>
      </c>
      <c r="E1902" s="142" t="n">
        <v>1</v>
      </c>
      <c r="F1902" s="96" t="n">
        <v>1</v>
      </c>
      <c r="G1902" s="147" t="n">
        <v>304</v>
      </c>
      <c r="H1902" s="135" t="s">
        <v>1720</v>
      </c>
      <c r="I1902" s="97" t="s">
        <v>559</v>
      </c>
      <c r="J1902" s="148"/>
    </row>
    <row r="1903" s="123" customFormat="true" ht="9.75" hidden="true" customHeight="true" outlineLevel="0" collapsed="false">
      <c r="A1903" s="138" t="s">
        <v>1993</v>
      </c>
      <c r="B1903" s="139" t="n">
        <v>1</v>
      </c>
      <c r="C1903" s="135" t="s">
        <v>1142</v>
      </c>
      <c r="D1903" s="135" t="s">
        <v>1102</v>
      </c>
      <c r="E1903" s="140" t="n">
        <v>66</v>
      </c>
      <c r="F1903" s="96" t="n">
        <v>1</v>
      </c>
      <c r="G1903" s="141" t="n">
        <v>99</v>
      </c>
      <c r="H1903" s="135" t="s">
        <v>1747</v>
      </c>
      <c r="I1903" s="97" t="s">
        <v>559</v>
      </c>
      <c r="J1903" s="148"/>
    </row>
    <row r="1904" s="123" customFormat="true" ht="9.75" hidden="true" customHeight="true" outlineLevel="0" collapsed="false">
      <c r="A1904" s="138" t="s">
        <v>1994</v>
      </c>
      <c r="B1904" s="139" t="n">
        <v>2</v>
      </c>
      <c r="C1904" s="135" t="s">
        <v>1145</v>
      </c>
      <c r="D1904" s="135" t="s">
        <v>1102</v>
      </c>
      <c r="E1904" s="142" t="n">
        <v>4.383</v>
      </c>
      <c r="F1904" s="96" t="n">
        <v>1</v>
      </c>
      <c r="G1904" s="147" t="n">
        <v>114</v>
      </c>
      <c r="H1904" s="135" t="s">
        <v>1815</v>
      </c>
      <c r="I1904" s="97" t="s">
        <v>559</v>
      </c>
      <c r="J1904" s="148"/>
    </row>
    <row r="1905" s="123" customFormat="true" ht="9.75" hidden="true" customHeight="true" outlineLevel="0" collapsed="false">
      <c r="A1905" s="138" t="s">
        <v>1995</v>
      </c>
      <c r="B1905" s="115" t="n">
        <v>768</v>
      </c>
      <c r="C1905" s="135" t="s">
        <v>1996</v>
      </c>
      <c r="D1905" s="135" t="s">
        <v>1101</v>
      </c>
      <c r="E1905" s="142" t="n">
        <v>4.35</v>
      </c>
      <c r="F1905" s="96" t="n">
        <v>1</v>
      </c>
      <c r="G1905" s="147" t="n">
        <v>372</v>
      </c>
      <c r="H1905" s="135" t="s">
        <v>1997</v>
      </c>
      <c r="I1905" s="97" t="s">
        <v>559</v>
      </c>
      <c r="J1905" s="148"/>
    </row>
    <row r="1906" s="123" customFormat="true" ht="9.75" hidden="true" customHeight="true" outlineLevel="0" collapsed="false">
      <c r="A1906" s="138" t="s">
        <v>1998</v>
      </c>
      <c r="B1906" s="147" t="n">
        <v>841</v>
      </c>
      <c r="C1906" s="135" t="s">
        <v>1999</v>
      </c>
      <c r="D1906" s="135" t="s">
        <v>1096</v>
      </c>
      <c r="E1906" s="140" t="n">
        <v>22.412</v>
      </c>
      <c r="F1906" s="96" t="n">
        <v>1</v>
      </c>
      <c r="G1906" s="147" t="n">
        <v>335</v>
      </c>
      <c r="H1906" s="135" t="s">
        <v>2000</v>
      </c>
      <c r="I1906" s="97" t="s">
        <v>559</v>
      </c>
      <c r="J1906" s="148"/>
    </row>
    <row r="1907" s="123" customFormat="true" ht="9.75" hidden="true" customHeight="true" outlineLevel="0" collapsed="false">
      <c r="A1907" s="138" t="s">
        <v>2001</v>
      </c>
      <c r="B1907" s="132" t="n">
        <v>1010</v>
      </c>
      <c r="C1907" s="135" t="s">
        <v>2002</v>
      </c>
      <c r="D1907" s="135" t="s">
        <v>1100</v>
      </c>
      <c r="E1907" s="142" t="n">
        <v>1.41</v>
      </c>
      <c r="F1907" s="96" t="n">
        <v>1</v>
      </c>
      <c r="G1907" s="147" t="n">
        <v>370</v>
      </c>
      <c r="H1907" s="135" t="s">
        <v>1663</v>
      </c>
      <c r="I1907" s="97" t="s">
        <v>559</v>
      </c>
      <c r="J1907" s="148"/>
    </row>
    <row r="1908" s="123" customFormat="true" ht="9.75" hidden="true" customHeight="true" outlineLevel="0" collapsed="false">
      <c r="A1908" s="138" t="s">
        <v>2003</v>
      </c>
      <c r="B1908" s="132" t="n">
        <v>1015</v>
      </c>
      <c r="C1908" s="135" t="s">
        <v>2004</v>
      </c>
      <c r="D1908" s="135" t="s">
        <v>1098</v>
      </c>
      <c r="E1908" s="144" t="n">
        <v>233.07</v>
      </c>
      <c r="F1908" s="96" t="n">
        <v>1</v>
      </c>
      <c r="G1908" s="147" t="n">
        <v>107</v>
      </c>
      <c r="H1908" s="135" t="s">
        <v>1813</v>
      </c>
      <c r="I1908" s="97" t="s">
        <v>559</v>
      </c>
      <c r="J1908" s="148"/>
    </row>
    <row r="1909" s="123" customFormat="true" ht="9.75" hidden="true" customHeight="true" outlineLevel="0" collapsed="false">
      <c r="A1909" s="138" t="s">
        <v>2005</v>
      </c>
      <c r="B1909" s="132" t="n">
        <v>1027</v>
      </c>
      <c r="C1909" s="135" t="s">
        <v>2006</v>
      </c>
      <c r="D1909" s="135" t="s">
        <v>1100</v>
      </c>
      <c r="E1909" s="140" t="n">
        <v>34.554</v>
      </c>
      <c r="F1909" s="96" t="n">
        <v>1</v>
      </c>
      <c r="G1909" s="147" t="n">
        <v>217</v>
      </c>
      <c r="H1909" s="135" t="s">
        <v>2007</v>
      </c>
      <c r="I1909" s="97" t="s">
        <v>559</v>
      </c>
      <c r="J1909" s="148"/>
    </row>
    <row r="1910" s="123" customFormat="true" ht="9.75" hidden="true" customHeight="true" outlineLevel="0" collapsed="false">
      <c r="A1910" s="138" t="s">
        <v>2008</v>
      </c>
      <c r="B1910" s="132" t="n">
        <v>1031</v>
      </c>
      <c r="C1910" s="135" t="s">
        <v>2009</v>
      </c>
      <c r="D1910" s="135" t="s">
        <v>1101</v>
      </c>
      <c r="E1910" s="144" t="n">
        <v>180</v>
      </c>
      <c r="F1910" s="96" t="n">
        <v>1</v>
      </c>
      <c r="G1910" s="147" t="n">
        <v>287</v>
      </c>
      <c r="H1910" s="135" t="s">
        <v>1775</v>
      </c>
      <c r="I1910" s="97" t="s">
        <v>559</v>
      </c>
      <c r="J1910" s="148"/>
    </row>
    <row r="1911" s="123" customFormat="true" ht="9.75" hidden="true" customHeight="true" outlineLevel="0" collapsed="false">
      <c r="A1911" s="138" t="s">
        <v>2010</v>
      </c>
      <c r="B1911" s="132" t="n">
        <v>1231</v>
      </c>
      <c r="C1911" s="135" t="s">
        <v>2011</v>
      </c>
      <c r="D1911" s="135" t="s">
        <v>1098</v>
      </c>
      <c r="E1911" s="140" t="n">
        <v>11.75</v>
      </c>
      <c r="F1911" s="96" t="n">
        <v>1</v>
      </c>
      <c r="G1911" s="147" t="n">
        <v>370</v>
      </c>
      <c r="H1911" s="135" t="s">
        <v>1663</v>
      </c>
      <c r="I1911" s="97" t="s">
        <v>559</v>
      </c>
      <c r="J1911" s="148"/>
    </row>
    <row r="1912" s="123" customFormat="true" ht="9.75" hidden="true" customHeight="true" outlineLevel="0" collapsed="false">
      <c r="A1912" s="138" t="s">
        <v>2012</v>
      </c>
      <c r="B1912" s="145" t="n">
        <v>1343</v>
      </c>
      <c r="C1912" s="135" t="s">
        <v>2013</v>
      </c>
      <c r="D1912" s="135" t="s">
        <v>1098</v>
      </c>
      <c r="E1912" s="140" t="n">
        <v>67.4415</v>
      </c>
      <c r="F1912" s="96" t="n">
        <v>1</v>
      </c>
      <c r="G1912" s="147" t="n">
        <v>103</v>
      </c>
      <c r="H1912" s="135" t="s">
        <v>1790</v>
      </c>
      <c r="I1912" s="97" t="s">
        <v>559</v>
      </c>
      <c r="J1912" s="148"/>
    </row>
    <row r="1913" s="123" customFormat="true" ht="9.75" hidden="true" customHeight="true" outlineLevel="0" collapsed="false">
      <c r="A1913" s="138" t="s">
        <v>2014</v>
      </c>
      <c r="B1913" s="132" t="n">
        <v>1447</v>
      </c>
      <c r="C1913" s="135" t="s">
        <v>2015</v>
      </c>
      <c r="D1913" s="135" t="s">
        <v>1098</v>
      </c>
      <c r="E1913" s="140" t="n">
        <v>29.88</v>
      </c>
      <c r="F1913" s="96" t="n">
        <v>1</v>
      </c>
      <c r="G1913" s="147" t="n">
        <v>171</v>
      </c>
      <c r="H1913" s="135" t="s">
        <v>2016</v>
      </c>
      <c r="I1913" s="97" t="s">
        <v>559</v>
      </c>
      <c r="J1913" s="148"/>
    </row>
    <row r="1914" s="123" customFormat="true" ht="9.75" hidden="true" customHeight="true" outlineLevel="0" collapsed="false">
      <c r="A1914" s="138" t="s">
        <v>2017</v>
      </c>
      <c r="B1914" s="132" t="n">
        <v>1455</v>
      </c>
      <c r="C1914" s="135" t="s">
        <v>2018</v>
      </c>
      <c r="D1914" s="135" t="s">
        <v>1095</v>
      </c>
      <c r="E1914" s="143" t="n">
        <v>3264.435</v>
      </c>
      <c r="F1914" s="96" t="n">
        <v>1</v>
      </c>
      <c r="G1914" s="147" t="n">
        <v>281</v>
      </c>
      <c r="H1914" s="135" t="s">
        <v>1609</v>
      </c>
      <c r="I1914" s="97" t="s">
        <v>559</v>
      </c>
      <c r="J1914" s="148"/>
    </row>
    <row r="1915" s="123" customFormat="true" ht="9.75" hidden="true" customHeight="true" outlineLevel="0" collapsed="false">
      <c r="A1915" s="138" t="s">
        <v>2019</v>
      </c>
      <c r="B1915" s="132" t="n">
        <v>1628</v>
      </c>
      <c r="C1915" s="135" t="s">
        <v>2020</v>
      </c>
      <c r="D1915" s="135" t="s">
        <v>1098</v>
      </c>
      <c r="E1915" s="142" t="n">
        <v>1</v>
      </c>
      <c r="F1915" s="96" t="n">
        <v>1</v>
      </c>
      <c r="G1915" s="147" t="n">
        <v>256</v>
      </c>
      <c r="H1915" s="135" t="s">
        <v>1623</v>
      </c>
      <c r="I1915" s="97" t="s">
        <v>559</v>
      </c>
      <c r="J1915" s="148"/>
    </row>
    <row r="1916" s="123" customFormat="true" ht="9.75" hidden="true" customHeight="true" outlineLevel="0" collapsed="false">
      <c r="A1916" s="138" t="s">
        <v>2021</v>
      </c>
      <c r="B1916" s="132" t="n">
        <v>1687</v>
      </c>
      <c r="C1916" s="135" t="s">
        <v>2022</v>
      </c>
      <c r="D1916" s="135" t="s">
        <v>1379</v>
      </c>
      <c r="E1916" s="142" t="n">
        <v>2.2412</v>
      </c>
      <c r="F1916" s="96" t="n">
        <v>1</v>
      </c>
      <c r="G1916" s="147" t="n">
        <v>335</v>
      </c>
      <c r="H1916" s="135" t="s">
        <v>2000</v>
      </c>
      <c r="I1916" s="97" t="s">
        <v>559</v>
      </c>
      <c r="J1916" s="148"/>
    </row>
    <row r="1917" s="123" customFormat="true" ht="19.35" hidden="true" customHeight="true" outlineLevel="0" collapsed="false">
      <c r="A1917" s="138" t="s">
        <v>2023</v>
      </c>
      <c r="B1917" s="132" t="n">
        <v>1812</v>
      </c>
      <c r="C1917" s="135" t="s">
        <v>2024</v>
      </c>
      <c r="D1917" s="135" t="s">
        <v>1101</v>
      </c>
      <c r="E1917" s="144" t="n">
        <v>178.2585</v>
      </c>
      <c r="F1917" s="96" t="n">
        <v>1</v>
      </c>
      <c r="G1917" s="147" t="n">
        <v>259</v>
      </c>
      <c r="H1917" s="135" t="s">
        <v>2025</v>
      </c>
      <c r="I1917" s="97" t="s">
        <v>559</v>
      </c>
      <c r="J1917" s="148"/>
    </row>
    <row r="1918" s="123" customFormat="true" ht="9.75" hidden="true" customHeight="true" outlineLevel="0" collapsed="false">
      <c r="A1918" s="138" t="s">
        <v>2026</v>
      </c>
      <c r="B1918" s="132" t="n">
        <v>2000</v>
      </c>
      <c r="C1918" s="135" t="s">
        <v>2027</v>
      </c>
      <c r="D1918" s="135" t="s">
        <v>1101</v>
      </c>
      <c r="E1918" s="142" t="n">
        <v>4.78</v>
      </c>
      <c r="F1918" s="96" t="n">
        <v>1</v>
      </c>
      <c r="G1918" s="147" t="n">
        <v>172</v>
      </c>
      <c r="H1918" s="135" t="s">
        <v>1643</v>
      </c>
      <c r="I1918" s="97" t="s">
        <v>559</v>
      </c>
      <c r="J1918" s="148"/>
    </row>
    <row r="1919" s="123" customFormat="true" ht="9.75" hidden="true" customHeight="true" outlineLevel="0" collapsed="false">
      <c r="A1919" s="138" t="s">
        <v>2028</v>
      </c>
      <c r="B1919" s="145" t="n">
        <v>2034</v>
      </c>
      <c r="C1919" s="135" t="s">
        <v>2029</v>
      </c>
      <c r="D1919" s="135" t="s">
        <v>1098</v>
      </c>
      <c r="E1919" s="140" t="n">
        <v>95.4639</v>
      </c>
      <c r="F1919" s="96" t="n">
        <v>1</v>
      </c>
      <c r="G1919" s="147" t="n">
        <v>162</v>
      </c>
      <c r="H1919" s="135" t="s">
        <v>1678</v>
      </c>
      <c r="I1919" s="97" t="s">
        <v>559</v>
      </c>
      <c r="J1919" s="148"/>
    </row>
    <row r="1920" s="123" customFormat="true" ht="9.75" hidden="true" customHeight="true" outlineLevel="0" collapsed="false">
      <c r="A1920" s="138" t="s">
        <v>2030</v>
      </c>
      <c r="B1920" s="132" t="n">
        <v>2088</v>
      </c>
      <c r="C1920" s="135" t="s">
        <v>2031</v>
      </c>
      <c r="D1920" s="135" t="s">
        <v>1101</v>
      </c>
      <c r="E1920" s="140" t="n">
        <v>11.75</v>
      </c>
      <c r="F1920" s="96" t="n">
        <v>1</v>
      </c>
      <c r="G1920" s="147" t="n">
        <v>370</v>
      </c>
      <c r="H1920" s="135" t="s">
        <v>1663</v>
      </c>
      <c r="I1920" s="97" t="s">
        <v>559</v>
      </c>
      <c r="J1920" s="148"/>
    </row>
    <row r="1921" s="123" customFormat="true" ht="9.75" hidden="true" customHeight="true" outlineLevel="0" collapsed="false">
      <c r="A1921" s="138" t="s">
        <v>2032</v>
      </c>
      <c r="B1921" s="132" t="n">
        <v>4990</v>
      </c>
      <c r="C1921" s="135" t="s">
        <v>2033</v>
      </c>
      <c r="D1921" s="135" t="s">
        <v>1102</v>
      </c>
      <c r="E1921" s="143" t="n">
        <v>4750</v>
      </c>
      <c r="F1921" s="96" t="n">
        <v>1</v>
      </c>
      <c r="G1921" s="147" t="n">
        <v>281</v>
      </c>
      <c r="H1921" s="135" t="s">
        <v>1609</v>
      </c>
      <c r="I1921" s="97" t="s">
        <v>559</v>
      </c>
      <c r="J1921" s="148"/>
    </row>
    <row r="1922" s="123" customFormat="true" ht="9.75" hidden="true" customHeight="true" outlineLevel="0" collapsed="false">
      <c r="A1922" s="138" t="s">
        <v>2034</v>
      </c>
      <c r="B1922" s="145" t="n">
        <v>4992</v>
      </c>
      <c r="C1922" s="135" t="s">
        <v>1229</v>
      </c>
      <c r="D1922" s="135" t="s">
        <v>1102</v>
      </c>
      <c r="E1922" s="143" t="n">
        <v>5320</v>
      </c>
      <c r="F1922" s="96" t="n">
        <v>1</v>
      </c>
      <c r="G1922" s="147" t="n">
        <v>280</v>
      </c>
      <c r="H1922" s="135" t="s">
        <v>1592</v>
      </c>
      <c r="I1922" s="97" t="s">
        <v>559</v>
      </c>
      <c r="J1922" s="148"/>
    </row>
    <row r="1923" s="123" customFormat="true" ht="19.35" hidden="true" customHeight="true" outlineLevel="0" collapsed="false">
      <c r="A1923" s="138" t="s">
        <v>2035</v>
      </c>
      <c r="B1923" s="132" t="n">
        <v>5374</v>
      </c>
      <c r="C1923" s="135" t="s">
        <v>2036</v>
      </c>
      <c r="D1923" s="135" t="s">
        <v>1098</v>
      </c>
      <c r="E1923" s="144" t="n">
        <v>811.629</v>
      </c>
      <c r="F1923" s="96" t="n">
        <v>1</v>
      </c>
      <c r="G1923" s="147" t="n">
        <v>166</v>
      </c>
      <c r="H1923" s="135" t="s">
        <v>2037</v>
      </c>
      <c r="I1923" s="97" t="s">
        <v>559</v>
      </c>
      <c r="J1923" s="148"/>
    </row>
    <row r="1924" s="123" customFormat="true" ht="19.35" hidden="true" customHeight="true" outlineLevel="0" collapsed="false">
      <c r="A1924" s="138" t="s">
        <v>2038</v>
      </c>
      <c r="B1924" s="145" t="n">
        <v>5375</v>
      </c>
      <c r="C1924" s="135" t="s">
        <v>2039</v>
      </c>
      <c r="D1924" s="135" t="s">
        <v>1098</v>
      </c>
      <c r="E1924" s="144" t="n">
        <v>271.755</v>
      </c>
      <c r="F1924" s="96" t="n">
        <v>1</v>
      </c>
      <c r="G1924" s="147" t="n">
        <v>131</v>
      </c>
      <c r="H1924" s="135" t="s">
        <v>2040</v>
      </c>
      <c r="I1924" s="97" t="s">
        <v>559</v>
      </c>
      <c r="J1924" s="148"/>
    </row>
    <row r="1925" s="123" customFormat="true" ht="9.75" hidden="true" customHeight="true" outlineLevel="0" collapsed="false">
      <c r="A1925" s="138" t="s">
        <v>2041</v>
      </c>
      <c r="B1925" s="145" t="n">
        <v>5375</v>
      </c>
      <c r="C1925" s="135" t="s">
        <v>2042</v>
      </c>
      <c r="D1925" s="135" t="s">
        <v>1098</v>
      </c>
      <c r="E1925" s="144" t="n">
        <v>242.6445</v>
      </c>
      <c r="F1925" s="96" t="n">
        <v>1</v>
      </c>
      <c r="G1925" s="147" t="n">
        <v>132</v>
      </c>
      <c r="H1925" s="135" t="s">
        <v>2043</v>
      </c>
      <c r="I1925" s="97" t="s">
        <v>559</v>
      </c>
      <c r="J1925" s="148"/>
    </row>
    <row r="1926" s="123" customFormat="true" ht="9.75" hidden="true" customHeight="true" outlineLevel="0" collapsed="false">
      <c r="A1926" s="138" t="s">
        <v>2044</v>
      </c>
      <c r="B1926" s="132" t="n">
        <v>5464</v>
      </c>
      <c r="C1926" s="135" t="s">
        <v>2045</v>
      </c>
      <c r="D1926" s="135" t="s">
        <v>1101</v>
      </c>
      <c r="E1926" s="142" t="n">
        <v>7.96</v>
      </c>
      <c r="F1926" s="96" t="n">
        <v>1</v>
      </c>
      <c r="G1926" s="147" t="n">
        <v>260</v>
      </c>
      <c r="H1926" s="135" t="s">
        <v>2046</v>
      </c>
      <c r="I1926" s="97" t="s">
        <v>559</v>
      </c>
      <c r="J1926" s="148"/>
    </row>
    <row r="1927" s="123" customFormat="true" ht="9.75" hidden="true" customHeight="true" outlineLevel="0" collapsed="false">
      <c r="A1927" s="138" t="s">
        <v>2047</v>
      </c>
      <c r="B1927" s="132" t="n">
        <v>5488</v>
      </c>
      <c r="C1927" s="135" t="s">
        <v>1783</v>
      </c>
      <c r="D1927" s="135" t="s">
        <v>1096</v>
      </c>
      <c r="E1927" s="142" t="n">
        <v>2</v>
      </c>
      <c r="F1927" s="96" t="n">
        <v>1</v>
      </c>
      <c r="G1927" s="147" t="n">
        <v>285</v>
      </c>
      <c r="H1927" s="135" t="s">
        <v>1783</v>
      </c>
      <c r="I1927" s="97" t="s">
        <v>559</v>
      </c>
      <c r="J1927" s="148"/>
    </row>
    <row r="1928" s="123" customFormat="true" ht="19.35" hidden="true" customHeight="true" outlineLevel="0" collapsed="false">
      <c r="A1928" s="138" t="s">
        <v>2048</v>
      </c>
      <c r="B1928" s="132" t="n">
        <v>5489</v>
      </c>
      <c r="C1928" s="135" t="s">
        <v>2049</v>
      </c>
      <c r="D1928" s="135" t="s">
        <v>1096</v>
      </c>
      <c r="E1928" s="142" t="n">
        <v>2</v>
      </c>
      <c r="F1928" s="96" t="n">
        <v>1</v>
      </c>
      <c r="G1928" s="147" t="n">
        <v>287</v>
      </c>
      <c r="H1928" s="135" t="s">
        <v>1775</v>
      </c>
      <c r="I1928" s="97" t="s">
        <v>559</v>
      </c>
      <c r="J1928" s="148"/>
    </row>
    <row r="1929" s="123" customFormat="true" ht="9.75" hidden="true" customHeight="true" outlineLevel="0" collapsed="false">
      <c r="A1929" s="138" t="s">
        <v>2050</v>
      </c>
      <c r="B1929" s="132" t="n">
        <v>5490</v>
      </c>
      <c r="C1929" s="135" t="s">
        <v>2051</v>
      </c>
      <c r="D1929" s="135" t="s">
        <v>1095</v>
      </c>
      <c r="E1929" s="142" t="n">
        <v>1</v>
      </c>
      <c r="F1929" s="96" t="n">
        <v>1</v>
      </c>
      <c r="G1929" s="147" t="n">
        <v>282</v>
      </c>
      <c r="H1929" s="135" t="s">
        <v>2052</v>
      </c>
      <c r="I1929" s="97" t="s">
        <v>559</v>
      </c>
      <c r="J1929" s="148"/>
    </row>
    <row r="1930" s="123" customFormat="true" ht="9.75" hidden="true" customHeight="true" outlineLevel="0" collapsed="false">
      <c r="A1930" s="138" t="s">
        <v>2053</v>
      </c>
      <c r="B1930" s="132" t="n">
        <v>5499</v>
      </c>
      <c r="C1930" s="135" t="s">
        <v>2054</v>
      </c>
      <c r="D1930" s="135" t="s">
        <v>1096</v>
      </c>
      <c r="E1930" s="140" t="n">
        <v>24</v>
      </c>
      <c r="F1930" s="96" t="n">
        <v>1</v>
      </c>
      <c r="G1930" s="147" t="n">
        <v>310</v>
      </c>
      <c r="H1930" s="135" t="s">
        <v>1786</v>
      </c>
      <c r="I1930" s="97" t="s">
        <v>559</v>
      </c>
      <c r="J1930" s="148"/>
    </row>
    <row r="1931" s="123" customFormat="true" ht="9.75" hidden="true" customHeight="true" outlineLevel="0" collapsed="false">
      <c r="A1931" s="138" t="s">
        <v>2055</v>
      </c>
      <c r="B1931" s="132" t="n">
        <v>5528</v>
      </c>
      <c r="C1931" s="135" t="s">
        <v>2056</v>
      </c>
      <c r="D1931" s="135" t="s">
        <v>1096</v>
      </c>
      <c r="E1931" s="142" t="n">
        <v>1</v>
      </c>
      <c r="F1931" s="96" t="n">
        <v>1</v>
      </c>
      <c r="G1931" s="147" t="n">
        <v>365</v>
      </c>
      <c r="H1931" s="135" t="s">
        <v>2057</v>
      </c>
      <c r="I1931" s="97" t="s">
        <v>559</v>
      </c>
      <c r="J1931" s="148"/>
    </row>
    <row r="1932" s="123" customFormat="true" ht="9.75" hidden="true" customHeight="true" outlineLevel="0" collapsed="false">
      <c r="A1932" s="138" t="s">
        <v>2058</v>
      </c>
      <c r="B1932" s="132" t="n">
        <v>5590</v>
      </c>
      <c r="C1932" s="135" t="s">
        <v>2059</v>
      </c>
      <c r="D1932" s="135" t="s">
        <v>1241</v>
      </c>
      <c r="E1932" s="140" t="n">
        <v>22</v>
      </c>
      <c r="F1932" s="96" t="n">
        <v>1</v>
      </c>
      <c r="G1932" s="147" t="n">
        <v>286</v>
      </c>
      <c r="H1932" s="135" t="s">
        <v>2060</v>
      </c>
      <c r="I1932" s="97" t="s">
        <v>559</v>
      </c>
      <c r="J1932" s="148"/>
    </row>
    <row r="1933" s="123" customFormat="true" ht="9.75" hidden="true" customHeight="true" outlineLevel="0" collapsed="false">
      <c r="A1933" s="138" t="s">
        <v>2061</v>
      </c>
      <c r="B1933" s="132" t="n">
        <v>5802</v>
      </c>
      <c r="C1933" s="135" t="s">
        <v>2062</v>
      </c>
      <c r="D1933" s="135" t="s">
        <v>1096</v>
      </c>
      <c r="E1933" s="140" t="n">
        <v>31.3731</v>
      </c>
      <c r="F1933" s="96" t="n">
        <v>1</v>
      </c>
      <c r="G1933" s="147" t="n">
        <v>105</v>
      </c>
      <c r="H1933" s="135" t="s">
        <v>2063</v>
      </c>
      <c r="I1933" s="97" t="s">
        <v>559</v>
      </c>
      <c r="J1933" s="148"/>
    </row>
    <row r="1934" s="123" customFormat="true" ht="9.75" hidden="true" customHeight="true" outlineLevel="0" collapsed="false">
      <c r="A1934" s="138" t="s">
        <v>2064</v>
      </c>
      <c r="B1934" s="132" t="n">
        <v>6001</v>
      </c>
      <c r="C1934" s="135" t="s">
        <v>2065</v>
      </c>
      <c r="D1934" s="135" t="s">
        <v>1096</v>
      </c>
      <c r="E1934" s="140" t="n">
        <v>12</v>
      </c>
      <c r="F1934" s="96" t="n">
        <v>1</v>
      </c>
      <c r="G1934" s="147" t="n">
        <v>292</v>
      </c>
      <c r="H1934" s="135" t="s">
        <v>2066</v>
      </c>
      <c r="I1934" s="97" t="s">
        <v>559</v>
      </c>
      <c r="J1934" s="148"/>
    </row>
    <row r="1935" s="123" customFormat="true" ht="9.75" hidden="true" customHeight="true" outlineLevel="0" collapsed="false">
      <c r="A1935" s="138" t="s">
        <v>2067</v>
      </c>
      <c r="B1935" s="132" t="n">
        <v>6010</v>
      </c>
      <c r="C1935" s="135" t="s">
        <v>2068</v>
      </c>
      <c r="D1935" s="135" t="s">
        <v>1101</v>
      </c>
      <c r="E1935" s="140" t="n">
        <v>27.57</v>
      </c>
      <c r="F1935" s="96" t="n">
        <v>1</v>
      </c>
      <c r="G1935" s="147" t="n">
        <v>263</v>
      </c>
      <c r="H1935" s="135" t="s">
        <v>2069</v>
      </c>
      <c r="I1935" s="97" t="s">
        <v>559</v>
      </c>
      <c r="J1935" s="148"/>
    </row>
    <row r="1936" s="123" customFormat="true" ht="9.75" hidden="true" customHeight="true" outlineLevel="0" collapsed="false">
      <c r="A1936" s="138" t="s">
        <v>2070</v>
      </c>
      <c r="B1936" s="145" t="n">
        <v>6139</v>
      </c>
      <c r="C1936" s="135" t="s">
        <v>2071</v>
      </c>
      <c r="D1936" s="135" t="s">
        <v>1096</v>
      </c>
      <c r="E1936" s="140" t="n">
        <v>36</v>
      </c>
      <c r="F1936" s="96" t="n">
        <v>1</v>
      </c>
      <c r="G1936" s="147" t="n">
        <v>306</v>
      </c>
      <c r="H1936" s="135" t="s">
        <v>1756</v>
      </c>
      <c r="I1936" s="97" t="s">
        <v>559</v>
      </c>
      <c r="J1936" s="148"/>
    </row>
    <row r="1937" s="123" customFormat="true" ht="9.75" hidden="true" customHeight="true" outlineLevel="0" collapsed="false">
      <c r="A1937" s="138" t="s">
        <v>2072</v>
      </c>
      <c r="B1937" s="132" t="n">
        <v>7742</v>
      </c>
      <c r="C1937" s="135" t="s">
        <v>2073</v>
      </c>
      <c r="D1937" s="135" t="s">
        <v>1098</v>
      </c>
      <c r="E1937" s="144" t="n">
        <v>366.31</v>
      </c>
      <c r="F1937" s="96" t="n">
        <v>1</v>
      </c>
      <c r="G1937" s="147" t="n">
        <v>257</v>
      </c>
      <c r="H1937" s="135" t="s">
        <v>2074</v>
      </c>
      <c r="I1937" s="97" t="s">
        <v>559</v>
      </c>
      <c r="J1937" s="148"/>
    </row>
    <row r="1938" s="123" customFormat="true" ht="9.75" hidden="true" customHeight="true" outlineLevel="0" collapsed="false">
      <c r="A1938" s="138" t="s">
        <v>2075</v>
      </c>
      <c r="B1938" s="132" t="n">
        <v>7742</v>
      </c>
      <c r="C1938" s="135" t="s">
        <v>2076</v>
      </c>
      <c r="D1938" s="135" t="s">
        <v>1098</v>
      </c>
      <c r="E1938" s="140" t="n">
        <v>37.87</v>
      </c>
      <c r="F1938" s="96" t="n">
        <v>1</v>
      </c>
      <c r="G1938" s="141" t="n">
        <v>96</v>
      </c>
      <c r="H1938" s="135" t="s">
        <v>2077</v>
      </c>
      <c r="I1938" s="97" t="s">
        <v>559</v>
      </c>
      <c r="J1938" s="148"/>
    </row>
    <row r="1939" s="123" customFormat="true" ht="9.75" hidden="true" customHeight="true" outlineLevel="0" collapsed="false">
      <c r="A1939" s="138" t="s">
        <v>2078</v>
      </c>
      <c r="B1939" s="145" t="n">
        <v>7742</v>
      </c>
      <c r="C1939" s="135" t="s">
        <v>2079</v>
      </c>
      <c r="D1939" s="135" t="s">
        <v>1098</v>
      </c>
      <c r="E1939" s="140" t="n">
        <v>77.41</v>
      </c>
      <c r="F1939" s="96" t="n">
        <v>1</v>
      </c>
      <c r="G1939" s="141" t="n">
        <v>98</v>
      </c>
      <c r="H1939" s="135" t="s">
        <v>2080</v>
      </c>
      <c r="I1939" s="97" t="s">
        <v>559</v>
      </c>
      <c r="J1939" s="148"/>
    </row>
    <row r="1940" s="123" customFormat="true" ht="9.75" hidden="true" customHeight="true" outlineLevel="0" collapsed="false">
      <c r="A1940" s="138" t="s">
        <v>2081</v>
      </c>
      <c r="B1940" s="145" t="n">
        <v>7742</v>
      </c>
      <c r="C1940" s="135" t="s">
        <v>2082</v>
      </c>
      <c r="D1940" s="135" t="s">
        <v>1098</v>
      </c>
      <c r="E1940" s="144" t="n">
        <v>637</v>
      </c>
      <c r="F1940" s="96" t="n">
        <v>1</v>
      </c>
      <c r="G1940" s="147" t="n">
        <v>102</v>
      </c>
      <c r="H1940" s="135" t="s">
        <v>1759</v>
      </c>
      <c r="I1940" s="97" t="s">
        <v>559</v>
      </c>
      <c r="J1940" s="148"/>
    </row>
    <row r="1941" s="123" customFormat="true" ht="9.75" hidden="true" customHeight="true" outlineLevel="0" collapsed="false">
      <c r="A1941" s="138" t="s">
        <v>2083</v>
      </c>
      <c r="B1941" s="145" t="n">
        <v>7742</v>
      </c>
      <c r="C1941" s="135" t="s">
        <v>2084</v>
      </c>
      <c r="D1941" s="135" t="s">
        <v>1098</v>
      </c>
      <c r="E1941" s="144" t="n">
        <v>373.7</v>
      </c>
      <c r="F1941" s="96" t="n">
        <v>1</v>
      </c>
      <c r="G1941" s="147" t="n">
        <v>126</v>
      </c>
      <c r="H1941" s="135" t="s">
        <v>2085</v>
      </c>
      <c r="I1941" s="97" t="s">
        <v>559</v>
      </c>
      <c r="J1941" s="148"/>
    </row>
    <row r="1942" s="123" customFormat="true" ht="9.75" hidden="true" customHeight="true" outlineLevel="0" collapsed="false">
      <c r="A1942" s="138" t="s">
        <v>2086</v>
      </c>
      <c r="B1942" s="145" t="n">
        <v>7742</v>
      </c>
      <c r="C1942" s="135" t="s">
        <v>2087</v>
      </c>
      <c r="D1942" s="135" t="s">
        <v>1098</v>
      </c>
      <c r="E1942" s="144" t="n">
        <v>881.27</v>
      </c>
      <c r="F1942" s="96" t="n">
        <v>1</v>
      </c>
      <c r="G1942" s="147" t="n">
        <v>144</v>
      </c>
      <c r="H1942" s="135" t="s">
        <v>1864</v>
      </c>
      <c r="I1942" s="97" t="s">
        <v>559</v>
      </c>
      <c r="J1942" s="148"/>
    </row>
    <row r="1943" s="123" customFormat="true" ht="9.75" hidden="true" customHeight="true" outlineLevel="0" collapsed="false">
      <c r="A1943" s="138" t="s">
        <v>2088</v>
      </c>
      <c r="B1943" s="132" t="n">
        <v>7742</v>
      </c>
      <c r="C1943" s="135" t="s">
        <v>2089</v>
      </c>
      <c r="D1943" s="135" t="s">
        <v>1098</v>
      </c>
      <c r="E1943" s="143" t="n">
        <v>1392.19</v>
      </c>
      <c r="F1943" s="96" t="n">
        <v>1</v>
      </c>
      <c r="G1943" s="147" t="n">
        <v>136</v>
      </c>
      <c r="H1943" s="135" t="s">
        <v>2090</v>
      </c>
      <c r="I1943" s="97" t="s">
        <v>559</v>
      </c>
      <c r="J1943" s="148"/>
    </row>
    <row r="1944" s="123" customFormat="true" ht="9.75" hidden="true" customHeight="true" outlineLevel="0" collapsed="false">
      <c r="A1944" s="138" t="s">
        <v>2091</v>
      </c>
      <c r="B1944" s="132" t="n">
        <v>7742</v>
      </c>
      <c r="C1944" s="135" t="s">
        <v>2092</v>
      </c>
      <c r="D1944" s="135" t="s">
        <v>1098</v>
      </c>
      <c r="E1944" s="140" t="n">
        <v>11.8</v>
      </c>
      <c r="F1944" s="96" t="n">
        <v>1</v>
      </c>
      <c r="G1944" s="147" t="n">
        <v>152</v>
      </c>
      <c r="H1944" s="135" t="s">
        <v>1577</v>
      </c>
      <c r="I1944" s="97" t="s">
        <v>559</v>
      </c>
      <c r="J1944" s="148"/>
    </row>
    <row r="1945" s="123" customFormat="true" ht="9.75" hidden="true" customHeight="true" outlineLevel="0" collapsed="false">
      <c r="A1945" s="138" t="s">
        <v>2093</v>
      </c>
      <c r="B1945" s="145" t="n">
        <v>7742</v>
      </c>
      <c r="C1945" s="135" t="s">
        <v>2094</v>
      </c>
      <c r="D1945" s="135" t="s">
        <v>1098</v>
      </c>
      <c r="E1945" s="142" t="n">
        <v>5.44</v>
      </c>
      <c r="F1945" s="96" t="n">
        <v>1</v>
      </c>
      <c r="G1945" s="147" t="n">
        <v>150</v>
      </c>
      <c r="H1945" s="135" t="s">
        <v>1614</v>
      </c>
      <c r="I1945" s="97" t="s">
        <v>559</v>
      </c>
      <c r="J1945" s="148"/>
    </row>
    <row r="1946" s="123" customFormat="true" ht="19.15" hidden="true" customHeight="true" outlineLevel="0" collapsed="false">
      <c r="A1946" s="138" t="s">
        <v>2095</v>
      </c>
      <c r="B1946" s="145" t="n">
        <v>7742</v>
      </c>
      <c r="C1946" s="135" t="s">
        <v>2096</v>
      </c>
      <c r="D1946" s="135" t="s">
        <v>1098</v>
      </c>
      <c r="E1946" s="142" t="n">
        <v>4.87</v>
      </c>
      <c r="F1946" s="96" t="n">
        <v>1</v>
      </c>
      <c r="G1946" s="147" t="n">
        <v>115</v>
      </c>
      <c r="H1946" s="135" t="s">
        <v>1821</v>
      </c>
      <c r="I1946" s="97" t="s">
        <v>559</v>
      </c>
      <c r="J1946" s="148"/>
    </row>
    <row r="1947" s="123" customFormat="true" ht="9.75" hidden="true" customHeight="true" outlineLevel="0" collapsed="false">
      <c r="A1947" s="138" t="s">
        <v>2097</v>
      </c>
      <c r="B1947" s="132" t="n">
        <v>7742</v>
      </c>
      <c r="C1947" s="135" t="s">
        <v>2098</v>
      </c>
      <c r="D1947" s="135" t="s">
        <v>1098</v>
      </c>
      <c r="E1947" s="143" t="n">
        <v>2566.67</v>
      </c>
      <c r="F1947" s="96" t="n">
        <v>1</v>
      </c>
      <c r="G1947" s="147" t="n">
        <v>176</v>
      </c>
      <c r="H1947" s="135" t="s">
        <v>2099</v>
      </c>
      <c r="I1947" s="97" t="s">
        <v>559</v>
      </c>
      <c r="J1947" s="148"/>
    </row>
    <row r="1948" s="123" customFormat="true" ht="10.9" hidden="true" customHeight="true" outlineLevel="0" collapsed="false">
      <c r="A1948" s="138" t="s">
        <v>2100</v>
      </c>
      <c r="B1948" s="132" t="n">
        <v>7742</v>
      </c>
      <c r="C1948" s="135" t="s">
        <v>2101</v>
      </c>
      <c r="D1948" s="135" t="s">
        <v>1098</v>
      </c>
      <c r="E1948" s="144" t="n">
        <v>968.51</v>
      </c>
      <c r="F1948" s="96" t="n">
        <v>1</v>
      </c>
      <c r="G1948" s="147" t="n">
        <v>223</v>
      </c>
      <c r="H1948" s="135" t="s">
        <v>2102</v>
      </c>
      <c r="I1948" s="97" t="s">
        <v>559</v>
      </c>
      <c r="J1948" s="148"/>
    </row>
    <row r="1949" s="123" customFormat="true" ht="9.75" hidden="true" customHeight="true" outlineLevel="0" collapsed="false">
      <c r="A1949" s="138" t="s">
        <v>2103</v>
      </c>
      <c r="B1949" s="145" t="n">
        <v>7742</v>
      </c>
      <c r="C1949" s="135" t="s">
        <v>2104</v>
      </c>
      <c r="D1949" s="135" t="s">
        <v>1098</v>
      </c>
      <c r="E1949" s="144" t="n">
        <v>285.21</v>
      </c>
      <c r="F1949" s="96" t="n">
        <v>1</v>
      </c>
      <c r="G1949" s="147" t="n">
        <v>105</v>
      </c>
      <c r="H1949" s="135" t="s">
        <v>2063</v>
      </c>
      <c r="I1949" s="97" t="s">
        <v>559</v>
      </c>
      <c r="J1949" s="148"/>
    </row>
    <row r="1950" s="123" customFormat="true" ht="9.75" hidden="true" customHeight="true" outlineLevel="0" collapsed="false">
      <c r="A1950" s="138" t="s">
        <v>2105</v>
      </c>
      <c r="B1950" s="145" t="n">
        <v>7742</v>
      </c>
      <c r="C1950" s="135" t="s">
        <v>2106</v>
      </c>
      <c r="D1950" s="135" t="s">
        <v>1098</v>
      </c>
      <c r="E1950" s="144" t="n">
        <v>779.65</v>
      </c>
      <c r="F1950" s="96" t="n">
        <v>1</v>
      </c>
      <c r="G1950" s="147" t="n">
        <v>226</v>
      </c>
      <c r="H1950" s="135" t="s">
        <v>2107</v>
      </c>
      <c r="I1950" s="97" t="s">
        <v>559</v>
      </c>
      <c r="J1950" s="148"/>
    </row>
    <row r="1951" s="123" customFormat="true" ht="9.75" hidden="true" customHeight="true" outlineLevel="0" collapsed="false">
      <c r="A1951" s="138" t="s">
        <v>2108</v>
      </c>
      <c r="B1951" s="145" t="n">
        <v>7742</v>
      </c>
      <c r="C1951" s="135" t="s">
        <v>2109</v>
      </c>
      <c r="D1951" s="135" t="s">
        <v>1098</v>
      </c>
      <c r="E1951" s="143" t="n">
        <v>4741.47</v>
      </c>
      <c r="F1951" s="96" t="n">
        <v>1</v>
      </c>
      <c r="G1951" s="147" t="n">
        <v>187</v>
      </c>
      <c r="H1951" s="135" t="s">
        <v>2110</v>
      </c>
      <c r="I1951" s="97" t="s">
        <v>559</v>
      </c>
      <c r="J1951" s="148"/>
    </row>
    <row r="1952" s="123" customFormat="true" ht="9.75" hidden="true" customHeight="true" outlineLevel="0" collapsed="false">
      <c r="A1952" s="138" t="s">
        <v>2111</v>
      </c>
      <c r="B1952" s="132" t="n">
        <v>7742</v>
      </c>
      <c r="C1952" s="135" t="s">
        <v>2112</v>
      </c>
      <c r="D1952" s="135" t="s">
        <v>1098</v>
      </c>
      <c r="E1952" s="144" t="n">
        <v>115.18</v>
      </c>
      <c r="F1952" s="96" t="n">
        <v>1</v>
      </c>
      <c r="G1952" s="147" t="n">
        <v>217</v>
      </c>
      <c r="H1952" s="135" t="s">
        <v>2007</v>
      </c>
      <c r="I1952" s="97" t="s">
        <v>559</v>
      </c>
      <c r="J1952" s="148"/>
    </row>
    <row r="1953" s="123" customFormat="true" ht="9.75" hidden="true" customHeight="true" outlineLevel="0" collapsed="false">
      <c r="A1953" s="138" t="s">
        <v>2113</v>
      </c>
      <c r="B1953" s="132" t="n">
        <v>7742</v>
      </c>
      <c r="C1953" s="135" t="s">
        <v>2114</v>
      </c>
      <c r="D1953" s="135" t="s">
        <v>1098</v>
      </c>
      <c r="E1953" s="143" t="n">
        <v>1769.77</v>
      </c>
      <c r="F1953" s="96" t="n">
        <v>1</v>
      </c>
      <c r="G1953" s="147" t="n">
        <v>194</v>
      </c>
      <c r="H1953" s="135" t="s">
        <v>2115</v>
      </c>
      <c r="I1953" s="97" t="s">
        <v>559</v>
      </c>
      <c r="J1953" s="148"/>
    </row>
    <row r="1954" s="123" customFormat="true" ht="9.75" hidden="true" customHeight="true" outlineLevel="0" collapsed="false">
      <c r="A1954" s="138" t="s">
        <v>2116</v>
      </c>
      <c r="B1954" s="132" t="n">
        <v>7742</v>
      </c>
      <c r="C1954" s="135" t="s">
        <v>2117</v>
      </c>
      <c r="D1954" s="135" t="s">
        <v>1098</v>
      </c>
      <c r="E1954" s="143" t="n">
        <v>1972.86</v>
      </c>
      <c r="F1954" s="96" t="n">
        <v>1</v>
      </c>
      <c r="G1954" s="147" t="n">
        <v>215</v>
      </c>
      <c r="H1954" s="135" t="s">
        <v>2118</v>
      </c>
      <c r="I1954" s="97" t="s">
        <v>559</v>
      </c>
      <c r="J1954" s="148"/>
    </row>
    <row r="1955" s="123" customFormat="true" ht="9.75" hidden="true" customHeight="true" outlineLevel="0" collapsed="false">
      <c r="A1955" s="138" t="s">
        <v>2119</v>
      </c>
      <c r="B1955" s="145" t="n">
        <v>7742</v>
      </c>
      <c r="C1955" s="135" t="s">
        <v>2120</v>
      </c>
      <c r="D1955" s="135" t="s">
        <v>1098</v>
      </c>
      <c r="E1955" s="140" t="n">
        <v>32.61</v>
      </c>
      <c r="F1955" s="96" t="n">
        <v>1</v>
      </c>
      <c r="G1955" s="147" t="n">
        <v>220</v>
      </c>
      <c r="H1955" s="135" t="s">
        <v>2121</v>
      </c>
      <c r="I1955" s="97" t="s">
        <v>559</v>
      </c>
      <c r="J1955" s="148"/>
    </row>
    <row r="1956" s="123" customFormat="true" ht="9.75" hidden="true" customHeight="true" outlineLevel="0" collapsed="false">
      <c r="A1956" s="138" t="s">
        <v>2122</v>
      </c>
      <c r="B1956" s="132" t="n">
        <v>7742</v>
      </c>
      <c r="C1956" s="135" t="s">
        <v>2123</v>
      </c>
      <c r="D1956" s="135" t="s">
        <v>1098</v>
      </c>
      <c r="E1956" s="144" t="n">
        <v>335.56</v>
      </c>
      <c r="F1956" s="96" t="n">
        <v>1</v>
      </c>
      <c r="G1956" s="147" t="n">
        <v>347</v>
      </c>
      <c r="H1956" s="135" t="s">
        <v>2124</v>
      </c>
      <c r="I1956" s="97" t="s">
        <v>559</v>
      </c>
      <c r="J1956" s="148"/>
    </row>
    <row r="1957" s="123" customFormat="true" ht="9.75" hidden="true" customHeight="true" outlineLevel="0" collapsed="false">
      <c r="A1957" s="138" t="s">
        <v>2125</v>
      </c>
      <c r="B1957" s="132" t="n">
        <v>7742</v>
      </c>
      <c r="C1957" s="135" t="s">
        <v>2126</v>
      </c>
      <c r="D1957" s="135" t="s">
        <v>1098</v>
      </c>
      <c r="E1957" s="143" t="n">
        <v>6075.07</v>
      </c>
      <c r="F1957" s="96" t="n">
        <v>1</v>
      </c>
      <c r="G1957" s="147" t="n">
        <v>353</v>
      </c>
      <c r="H1957" s="135" t="s">
        <v>1703</v>
      </c>
      <c r="I1957" s="97" t="s">
        <v>559</v>
      </c>
      <c r="J1957" s="148"/>
    </row>
    <row r="1958" s="123" customFormat="true" ht="9.75" hidden="true" customHeight="true" outlineLevel="0" collapsed="false">
      <c r="A1958" s="138" t="s">
        <v>2127</v>
      </c>
      <c r="B1958" s="132" t="n">
        <v>7742</v>
      </c>
      <c r="C1958" s="135" t="s">
        <v>2128</v>
      </c>
      <c r="D1958" s="135" t="s">
        <v>1098</v>
      </c>
      <c r="E1958" s="143" t="n">
        <v>6097.02</v>
      </c>
      <c r="F1958" s="96" t="n">
        <v>1</v>
      </c>
      <c r="G1958" s="147" t="n">
        <v>353</v>
      </c>
      <c r="H1958" s="135" t="s">
        <v>1703</v>
      </c>
      <c r="I1958" s="97" t="s">
        <v>559</v>
      </c>
      <c r="J1958" s="148"/>
    </row>
    <row r="1959" s="123" customFormat="true" ht="9.75" hidden="true" customHeight="true" outlineLevel="0" collapsed="false">
      <c r="A1959" s="138" t="s">
        <v>2129</v>
      </c>
      <c r="B1959" s="132" t="n">
        <v>7742</v>
      </c>
      <c r="C1959" s="135" t="s">
        <v>2130</v>
      </c>
      <c r="D1959" s="135" t="s">
        <v>1098</v>
      </c>
      <c r="E1959" s="144" t="n">
        <v>201.99</v>
      </c>
      <c r="F1959" s="96" t="n">
        <v>1</v>
      </c>
      <c r="G1959" s="147" t="n">
        <v>353</v>
      </c>
      <c r="H1959" s="135" t="s">
        <v>1703</v>
      </c>
      <c r="I1959" s="97" t="s">
        <v>559</v>
      </c>
      <c r="J1959" s="148"/>
    </row>
    <row r="1960" s="123" customFormat="true" ht="9.75" hidden="true" customHeight="true" outlineLevel="0" collapsed="false">
      <c r="A1960" s="138" t="s">
        <v>2131</v>
      </c>
      <c r="B1960" s="132" t="n">
        <v>7742</v>
      </c>
      <c r="C1960" s="135" t="s">
        <v>2132</v>
      </c>
      <c r="D1960" s="135" t="s">
        <v>1098</v>
      </c>
      <c r="E1960" s="143" t="n">
        <v>2722.82</v>
      </c>
      <c r="F1960" s="96" t="n">
        <v>1</v>
      </c>
      <c r="G1960" s="147" t="n">
        <v>353</v>
      </c>
      <c r="H1960" s="135" t="s">
        <v>1703</v>
      </c>
      <c r="I1960" s="97" t="s">
        <v>559</v>
      </c>
      <c r="J1960" s="148"/>
    </row>
    <row r="1961" s="123" customFormat="true" ht="9.75" hidden="true" customHeight="true" outlineLevel="0" collapsed="false">
      <c r="A1961" s="138" t="s">
        <v>2133</v>
      </c>
      <c r="B1961" s="132" t="n">
        <v>7742</v>
      </c>
      <c r="C1961" s="135" t="s">
        <v>2134</v>
      </c>
      <c r="D1961" s="135" t="s">
        <v>1098</v>
      </c>
      <c r="E1961" s="144" t="n">
        <v>429.77</v>
      </c>
      <c r="F1961" s="96" t="n">
        <v>1</v>
      </c>
      <c r="G1961" s="147" t="n">
        <v>353</v>
      </c>
      <c r="H1961" s="135" t="s">
        <v>1703</v>
      </c>
      <c r="I1961" s="97" t="s">
        <v>559</v>
      </c>
      <c r="J1961" s="148"/>
    </row>
    <row r="1962" s="123" customFormat="true" ht="9.75" hidden="true" customHeight="true" outlineLevel="0" collapsed="false">
      <c r="A1962" s="138" t="s">
        <v>2135</v>
      </c>
      <c r="B1962" s="132" t="n">
        <v>7742</v>
      </c>
      <c r="C1962" s="135" t="s">
        <v>2136</v>
      </c>
      <c r="D1962" s="135" t="s">
        <v>1098</v>
      </c>
      <c r="E1962" s="144" t="n">
        <v>307.33</v>
      </c>
      <c r="F1962" s="96" t="n">
        <v>1</v>
      </c>
      <c r="G1962" s="147" t="n">
        <v>353</v>
      </c>
      <c r="H1962" s="135" t="s">
        <v>1703</v>
      </c>
      <c r="I1962" s="97" t="s">
        <v>559</v>
      </c>
      <c r="J1962" s="148"/>
    </row>
    <row r="1963" s="123" customFormat="true" ht="19.35" hidden="true" customHeight="true" outlineLevel="0" collapsed="false">
      <c r="A1963" s="138" t="s">
        <v>2137</v>
      </c>
      <c r="B1963" s="132" t="n">
        <v>7742</v>
      </c>
      <c r="C1963" s="135" t="s">
        <v>2138</v>
      </c>
      <c r="D1963" s="135" t="s">
        <v>1098</v>
      </c>
      <c r="E1963" s="144" t="n">
        <v>143.57</v>
      </c>
      <c r="F1963" s="96" t="n">
        <v>1</v>
      </c>
      <c r="G1963" s="147" t="n">
        <v>353</v>
      </c>
      <c r="H1963" s="135" t="s">
        <v>1703</v>
      </c>
      <c r="I1963" s="97" t="s">
        <v>559</v>
      </c>
      <c r="J1963" s="148"/>
    </row>
    <row r="1964" s="123" customFormat="true" ht="9.75" hidden="true" customHeight="true" outlineLevel="0" collapsed="false">
      <c r="A1964" s="138" t="s">
        <v>2139</v>
      </c>
      <c r="B1964" s="132" t="n">
        <v>7742</v>
      </c>
      <c r="C1964" s="135" t="s">
        <v>2140</v>
      </c>
      <c r="D1964" s="135" t="s">
        <v>1098</v>
      </c>
      <c r="E1964" s="143" t="n">
        <v>1756.68</v>
      </c>
      <c r="F1964" s="96" t="n">
        <v>1</v>
      </c>
      <c r="G1964" s="147" t="n">
        <v>359</v>
      </c>
      <c r="H1964" s="135" t="s">
        <v>2141</v>
      </c>
      <c r="I1964" s="97" t="s">
        <v>559</v>
      </c>
      <c r="J1964" s="148"/>
    </row>
    <row r="1965" s="123" customFormat="true" ht="9.75" hidden="true" customHeight="true" outlineLevel="0" collapsed="false">
      <c r="A1965" s="138" t="s">
        <v>2142</v>
      </c>
      <c r="B1965" s="145" t="n">
        <v>7742</v>
      </c>
      <c r="C1965" s="135" t="s">
        <v>2143</v>
      </c>
      <c r="D1965" s="135" t="s">
        <v>1098</v>
      </c>
      <c r="E1965" s="144" t="n">
        <v>732.55</v>
      </c>
      <c r="F1965" s="96" t="n">
        <v>1</v>
      </c>
      <c r="G1965" s="147" t="n">
        <v>102</v>
      </c>
      <c r="H1965" s="135" t="s">
        <v>1759</v>
      </c>
      <c r="I1965" s="97" t="s">
        <v>559</v>
      </c>
      <c r="J1965" s="148"/>
    </row>
    <row r="1966" s="123" customFormat="true" ht="9.75" hidden="true" customHeight="true" outlineLevel="0" collapsed="false">
      <c r="A1966" s="138" t="s">
        <v>2144</v>
      </c>
      <c r="B1966" s="145" t="n">
        <v>7742</v>
      </c>
      <c r="C1966" s="135" t="s">
        <v>2145</v>
      </c>
      <c r="D1966" s="135" t="s">
        <v>1098</v>
      </c>
      <c r="E1966" s="140" t="n">
        <v>20.27</v>
      </c>
      <c r="F1966" s="96" t="n">
        <v>1</v>
      </c>
      <c r="G1966" s="147" t="n">
        <v>169</v>
      </c>
      <c r="H1966" s="135" t="s">
        <v>1567</v>
      </c>
      <c r="I1966" s="97" t="s">
        <v>559</v>
      </c>
      <c r="J1966" s="148"/>
    </row>
    <row r="1967" s="123" customFormat="true" ht="9.75" hidden="true" customHeight="true" outlineLevel="0" collapsed="false">
      <c r="A1967" s="138" t="s">
        <v>2146</v>
      </c>
      <c r="B1967" s="132" t="n">
        <v>7742</v>
      </c>
      <c r="C1967" s="135" t="s">
        <v>2147</v>
      </c>
      <c r="D1967" s="135" t="s">
        <v>1098</v>
      </c>
      <c r="E1967" s="144" t="n">
        <v>168.33</v>
      </c>
      <c r="F1967" s="96" t="n">
        <v>1</v>
      </c>
      <c r="G1967" s="147" t="n">
        <v>248</v>
      </c>
      <c r="H1967" s="135" t="s">
        <v>2148</v>
      </c>
      <c r="I1967" s="97" t="s">
        <v>559</v>
      </c>
      <c r="J1967" s="148"/>
    </row>
    <row r="1968" s="123" customFormat="true" ht="9.75" hidden="true" customHeight="true" outlineLevel="0" collapsed="false">
      <c r="A1968" s="138" t="s">
        <v>2149</v>
      </c>
      <c r="B1968" s="145" t="n">
        <v>7742</v>
      </c>
      <c r="C1968" s="135" t="s">
        <v>2150</v>
      </c>
      <c r="D1968" s="135" t="s">
        <v>1098</v>
      </c>
      <c r="E1968" s="140" t="n">
        <v>20.27</v>
      </c>
      <c r="F1968" s="96" t="n">
        <v>1</v>
      </c>
      <c r="G1968" s="147" t="n">
        <v>170</v>
      </c>
      <c r="H1968" s="135" t="s">
        <v>1738</v>
      </c>
      <c r="I1968" s="97" t="s">
        <v>559</v>
      </c>
      <c r="J1968" s="148"/>
    </row>
    <row r="1969" s="123" customFormat="true" ht="9.75" hidden="true" customHeight="true" outlineLevel="0" collapsed="false">
      <c r="A1969" s="138" t="s">
        <v>2151</v>
      </c>
      <c r="B1969" s="132" t="n">
        <v>7742</v>
      </c>
      <c r="C1969" s="135" t="s">
        <v>2152</v>
      </c>
      <c r="D1969" s="135" t="s">
        <v>1098</v>
      </c>
      <c r="E1969" s="143" t="n">
        <v>1431.91</v>
      </c>
      <c r="F1969" s="96" t="n">
        <v>1</v>
      </c>
      <c r="G1969" s="147" t="n">
        <v>177</v>
      </c>
      <c r="H1969" s="135" t="s">
        <v>1798</v>
      </c>
      <c r="I1969" s="97" t="s">
        <v>559</v>
      </c>
      <c r="J1969" s="148"/>
    </row>
    <row r="1970" s="123" customFormat="true" ht="9.75" hidden="true" customHeight="true" outlineLevel="0" collapsed="false">
      <c r="A1970" s="138" t="s">
        <v>2153</v>
      </c>
      <c r="B1970" s="132" t="n">
        <v>7742</v>
      </c>
      <c r="C1970" s="135" t="s">
        <v>2154</v>
      </c>
      <c r="D1970" s="135" t="s">
        <v>1098</v>
      </c>
      <c r="E1970" s="144" t="n">
        <v>841.6</v>
      </c>
      <c r="F1970" s="96" t="n">
        <v>1</v>
      </c>
      <c r="G1970" s="147" t="n">
        <v>373</v>
      </c>
      <c r="H1970" s="135" t="s">
        <v>2155</v>
      </c>
      <c r="I1970" s="97" t="s">
        <v>559</v>
      </c>
      <c r="J1970" s="148"/>
    </row>
    <row r="1971" s="123" customFormat="true" ht="9.75" hidden="true" customHeight="true" outlineLevel="0" collapsed="false">
      <c r="A1971" s="138" t="s">
        <v>2156</v>
      </c>
      <c r="B1971" s="145" t="n">
        <v>7742</v>
      </c>
      <c r="C1971" s="135" t="s">
        <v>2157</v>
      </c>
      <c r="D1971" s="135" t="s">
        <v>1098</v>
      </c>
      <c r="E1971" s="144" t="n">
        <v>173.99</v>
      </c>
      <c r="F1971" s="96" t="n">
        <v>1</v>
      </c>
      <c r="G1971" s="141" t="n">
        <v>97</v>
      </c>
      <c r="H1971" s="135" t="s">
        <v>2158</v>
      </c>
      <c r="I1971" s="97" t="s">
        <v>559</v>
      </c>
      <c r="J1971" s="148"/>
    </row>
    <row r="1972" s="123" customFormat="true" ht="9.75" hidden="true" customHeight="true" outlineLevel="0" collapsed="false">
      <c r="A1972" s="138" t="s">
        <v>2159</v>
      </c>
      <c r="B1972" s="145" t="n">
        <v>7742</v>
      </c>
      <c r="C1972" s="135" t="s">
        <v>2160</v>
      </c>
      <c r="D1972" s="135" t="s">
        <v>1098</v>
      </c>
      <c r="E1972" s="140" t="n">
        <v>98.47</v>
      </c>
      <c r="F1972" s="96" t="n">
        <v>1</v>
      </c>
      <c r="G1972" s="147" t="n">
        <v>252</v>
      </c>
      <c r="H1972" s="135" t="s">
        <v>1570</v>
      </c>
      <c r="I1972" s="97" t="s">
        <v>559</v>
      </c>
      <c r="J1972" s="148"/>
    </row>
    <row r="1973" s="123" customFormat="true" ht="9.75" hidden="true" customHeight="true" outlineLevel="0" collapsed="false">
      <c r="A1973" s="138" t="s">
        <v>2161</v>
      </c>
      <c r="B1973" s="132" t="n">
        <v>7742</v>
      </c>
      <c r="C1973" s="135" t="s">
        <v>2162</v>
      </c>
      <c r="D1973" s="135" t="s">
        <v>1098</v>
      </c>
      <c r="E1973" s="140" t="n">
        <v>11.75</v>
      </c>
      <c r="F1973" s="96" t="n">
        <v>1</v>
      </c>
      <c r="G1973" s="147" t="n">
        <v>370</v>
      </c>
      <c r="H1973" s="135" t="s">
        <v>1663</v>
      </c>
      <c r="I1973" s="97" t="s">
        <v>559</v>
      </c>
      <c r="J1973" s="148"/>
    </row>
    <row r="1974" s="123" customFormat="true" ht="9.75" hidden="true" customHeight="true" outlineLevel="0" collapsed="false">
      <c r="A1974" s="138" t="s">
        <v>2163</v>
      </c>
      <c r="B1974" s="132" t="n">
        <v>7759</v>
      </c>
      <c r="C1974" s="135" t="s">
        <v>2164</v>
      </c>
      <c r="D1974" s="135" t="s">
        <v>1098</v>
      </c>
      <c r="E1974" s="140" t="n">
        <v>22.26</v>
      </c>
      <c r="F1974" s="96" t="n">
        <v>1</v>
      </c>
      <c r="G1974" s="147" t="n">
        <v>167</v>
      </c>
      <c r="H1974" s="135" t="s">
        <v>2165</v>
      </c>
      <c r="I1974" s="97" t="s">
        <v>559</v>
      </c>
      <c r="J1974" s="148"/>
    </row>
    <row r="1975" s="123" customFormat="true" ht="9.75" hidden="true" customHeight="true" outlineLevel="0" collapsed="false">
      <c r="A1975" s="138" t="s">
        <v>2166</v>
      </c>
      <c r="B1975" s="132" t="n">
        <v>7759</v>
      </c>
      <c r="C1975" s="135" t="s">
        <v>2167</v>
      </c>
      <c r="D1975" s="135" t="s">
        <v>1098</v>
      </c>
      <c r="E1975" s="140" t="n">
        <v>22.26</v>
      </c>
      <c r="F1975" s="96" t="n">
        <v>1</v>
      </c>
      <c r="G1975" s="147" t="n">
        <v>167</v>
      </c>
      <c r="H1975" s="135" t="s">
        <v>2165</v>
      </c>
      <c r="I1975" s="97" t="s">
        <v>559</v>
      </c>
      <c r="J1975" s="148"/>
    </row>
    <row r="1976" s="123" customFormat="true" ht="9.75" hidden="true" customHeight="true" outlineLevel="0" collapsed="false">
      <c r="A1976" s="138" t="s">
        <v>2168</v>
      </c>
      <c r="B1976" s="132" t="n">
        <v>8125</v>
      </c>
      <c r="C1976" s="135" t="s">
        <v>2169</v>
      </c>
      <c r="D1976" s="135" t="s">
        <v>1097</v>
      </c>
      <c r="E1976" s="140" t="n">
        <v>14</v>
      </c>
      <c r="F1976" s="96" t="n">
        <v>1</v>
      </c>
      <c r="G1976" s="147" t="n">
        <v>281</v>
      </c>
      <c r="H1976" s="135" t="s">
        <v>1609</v>
      </c>
      <c r="I1976" s="97" t="s">
        <v>559</v>
      </c>
      <c r="J1976" s="148"/>
    </row>
    <row r="1977" s="123" customFormat="true" ht="9.75" hidden="true" customHeight="true" outlineLevel="0" collapsed="false">
      <c r="A1977" s="138" t="s">
        <v>2170</v>
      </c>
      <c r="B1977" s="132" t="n">
        <v>8125</v>
      </c>
      <c r="C1977" s="135" t="s">
        <v>2171</v>
      </c>
      <c r="D1977" s="135" t="s">
        <v>1097</v>
      </c>
      <c r="E1977" s="140" t="n">
        <v>16</v>
      </c>
      <c r="F1977" s="96" t="n">
        <v>1</v>
      </c>
      <c r="G1977" s="147" t="n">
        <v>280</v>
      </c>
      <c r="H1977" s="135" t="s">
        <v>1592</v>
      </c>
      <c r="I1977" s="97" t="s">
        <v>559</v>
      </c>
      <c r="J1977" s="148"/>
    </row>
    <row r="1978" s="123" customFormat="true" ht="9.75" hidden="true" customHeight="true" outlineLevel="0" collapsed="false">
      <c r="A1978" s="138" t="s">
        <v>2172</v>
      </c>
      <c r="B1978" s="132" t="n">
        <v>8126</v>
      </c>
      <c r="C1978" s="135" t="s">
        <v>2173</v>
      </c>
      <c r="D1978" s="135" t="s">
        <v>1102</v>
      </c>
      <c r="E1978" s="143" t="n">
        <v>3040</v>
      </c>
      <c r="F1978" s="96" t="n">
        <v>1</v>
      </c>
      <c r="G1978" s="147" t="n">
        <v>280</v>
      </c>
      <c r="H1978" s="135" t="s">
        <v>1592</v>
      </c>
      <c r="I1978" s="97" t="s">
        <v>559</v>
      </c>
      <c r="J1978" s="148"/>
    </row>
    <row r="1979" s="123" customFormat="true" ht="9.75" hidden="true" customHeight="true" outlineLevel="0" collapsed="false">
      <c r="A1979" s="138" t="s">
        <v>2174</v>
      </c>
      <c r="B1979" s="132" t="n">
        <v>8127</v>
      </c>
      <c r="C1979" s="135" t="s">
        <v>2175</v>
      </c>
      <c r="D1979" s="135" t="s">
        <v>1102</v>
      </c>
      <c r="E1979" s="143" t="n">
        <v>2660</v>
      </c>
      <c r="F1979" s="96" t="n">
        <v>1</v>
      </c>
      <c r="G1979" s="147" t="n">
        <v>281</v>
      </c>
      <c r="H1979" s="135" t="s">
        <v>1609</v>
      </c>
      <c r="I1979" s="97" t="s">
        <v>559</v>
      </c>
      <c r="J1979" s="148"/>
    </row>
    <row r="1980" s="123" customFormat="true" ht="9.75" hidden="true" customHeight="true" outlineLevel="0" collapsed="false">
      <c r="A1980" s="138" t="s">
        <v>2176</v>
      </c>
      <c r="B1980" s="132" t="n">
        <v>8323</v>
      </c>
      <c r="C1980" s="135" t="s">
        <v>2177</v>
      </c>
      <c r="D1980" s="135" t="s">
        <v>1096</v>
      </c>
      <c r="E1980" s="142" t="n">
        <v>8</v>
      </c>
      <c r="F1980" s="96" t="n">
        <v>1</v>
      </c>
      <c r="G1980" s="147" t="n">
        <v>303</v>
      </c>
      <c r="H1980" s="135" t="s">
        <v>2178</v>
      </c>
      <c r="I1980" s="97" t="s">
        <v>559</v>
      </c>
      <c r="J1980" s="148"/>
    </row>
    <row r="1981" s="123" customFormat="true" ht="9.75" hidden="true" customHeight="true" outlineLevel="0" collapsed="false">
      <c r="A1981" s="138" t="s">
        <v>2179</v>
      </c>
      <c r="B1981" s="132" t="n">
        <v>8324</v>
      </c>
      <c r="C1981" s="135" t="s">
        <v>2180</v>
      </c>
      <c r="D1981" s="135" t="s">
        <v>1096</v>
      </c>
      <c r="E1981" s="142" t="n">
        <v>7</v>
      </c>
      <c r="F1981" s="96" t="n">
        <v>1</v>
      </c>
      <c r="G1981" s="147" t="n">
        <v>312</v>
      </c>
      <c r="H1981" s="135" t="s">
        <v>2181</v>
      </c>
      <c r="I1981" s="97" t="s">
        <v>559</v>
      </c>
      <c r="J1981" s="148"/>
    </row>
    <row r="1982" s="123" customFormat="true" ht="9.75" hidden="true" customHeight="true" outlineLevel="0" collapsed="false">
      <c r="A1982" s="138" t="s">
        <v>2182</v>
      </c>
      <c r="B1982" s="132" t="n">
        <v>8326</v>
      </c>
      <c r="C1982" s="135" t="s">
        <v>2183</v>
      </c>
      <c r="D1982" s="135" t="s">
        <v>1096</v>
      </c>
      <c r="E1982" s="140" t="n">
        <v>74</v>
      </c>
      <c r="F1982" s="96" t="n">
        <v>1</v>
      </c>
      <c r="G1982" s="147" t="n">
        <v>302</v>
      </c>
      <c r="H1982" s="135" t="s">
        <v>1844</v>
      </c>
      <c r="I1982" s="97" t="s">
        <v>559</v>
      </c>
      <c r="J1982" s="148"/>
    </row>
    <row r="1983" s="123" customFormat="true" ht="9.75" hidden="true" customHeight="true" outlineLevel="0" collapsed="false">
      <c r="A1983" s="138" t="s">
        <v>2184</v>
      </c>
      <c r="B1983" s="132" t="n">
        <v>8847</v>
      </c>
      <c r="C1983" s="135" t="s">
        <v>2185</v>
      </c>
      <c r="D1983" s="135" t="s">
        <v>1100</v>
      </c>
      <c r="E1983" s="144" t="n">
        <v>660</v>
      </c>
      <c r="F1983" s="96" t="n">
        <v>1</v>
      </c>
      <c r="G1983" s="147" t="n">
        <v>173</v>
      </c>
      <c r="H1983" s="135" t="s">
        <v>2186</v>
      </c>
      <c r="I1983" s="97" t="s">
        <v>559</v>
      </c>
      <c r="J1983" s="148"/>
    </row>
    <row r="1984" s="123" customFormat="true" ht="9.75" hidden="true" customHeight="true" outlineLevel="0" collapsed="false">
      <c r="A1984" s="138" t="s">
        <v>2187</v>
      </c>
      <c r="B1984" s="132" t="n">
        <v>8114</v>
      </c>
      <c r="C1984" s="135" t="s">
        <v>1364</v>
      </c>
      <c r="D1984" s="135" t="s">
        <v>1100</v>
      </c>
      <c r="E1984" s="144" t="n">
        <v>387.2362</v>
      </c>
      <c r="F1984" s="96" t="n">
        <v>1</v>
      </c>
      <c r="G1984" s="141" t="n">
        <v>90</v>
      </c>
      <c r="H1984" s="135" t="s">
        <v>2188</v>
      </c>
      <c r="I1984" s="97" t="s">
        <v>326</v>
      </c>
      <c r="J1984" s="148"/>
    </row>
    <row r="1985" s="123" customFormat="true" ht="9.75" hidden="true" customHeight="true" outlineLevel="0" collapsed="false">
      <c r="A1985" s="138" t="s">
        <v>2189</v>
      </c>
      <c r="B1985" s="132" t="n">
        <v>1001</v>
      </c>
      <c r="C1985" s="135" t="s">
        <v>1428</v>
      </c>
      <c r="D1985" s="135" t="s">
        <v>1100</v>
      </c>
      <c r="E1985" s="143" t="n">
        <v>2147.9168</v>
      </c>
      <c r="F1985" s="96" t="n">
        <v>1</v>
      </c>
      <c r="G1985" s="141" t="n">
        <v>90</v>
      </c>
      <c r="H1985" s="135" t="s">
        <v>2188</v>
      </c>
      <c r="I1985" s="97" t="s">
        <v>326</v>
      </c>
      <c r="J1985" s="148"/>
    </row>
    <row r="1986" s="123" customFormat="true" ht="9.75" hidden="true" customHeight="true" outlineLevel="0" collapsed="false">
      <c r="A1986" s="138" t="s">
        <v>2190</v>
      </c>
      <c r="B1986" s="132" t="n">
        <v>1004</v>
      </c>
      <c r="C1986" s="135" t="s">
        <v>1433</v>
      </c>
      <c r="D1986" s="135" t="s">
        <v>1099</v>
      </c>
      <c r="E1986" s="142" t="n">
        <v>2.7916</v>
      </c>
      <c r="F1986" s="96" t="n">
        <v>1</v>
      </c>
      <c r="G1986" s="141" t="n">
        <v>90</v>
      </c>
      <c r="H1986" s="135" t="s">
        <v>2188</v>
      </c>
      <c r="I1986" s="97" t="s">
        <v>326</v>
      </c>
      <c r="J1986" s="148"/>
    </row>
    <row r="1987" s="123" customFormat="true" ht="19.35" hidden="true" customHeight="true" outlineLevel="0" collapsed="false">
      <c r="A1987" s="138" t="s">
        <v>2191</v>
      </c>
      <c r="B1987" s="132" t="n">
        <v>1054</v>
      </c>
      <c r="C1987" s="135" t="s">
        <v>1342</v>
      </c>
      <c r="D1987" s="135" t="s">
        <v>1100</v>
      </c>
      <c r="E1987" s="142" t="n">
        <v>4.5557</v>
      </c>
      <c r="F1987" s="96" t="n">
        <v>1</v>
      </c>
      <c r="G1987" s="141" t="n">
        <v>90</v>
      </c>
      <c r="H1987" s="135" t="s">
        <v>2188</v>
      </c>
      <c r="I1987" s="97" t="s">
        <v>326</v>
      </c>
      <c r="J1987" s="148"/>
    </row>
    <row r="1988" s="123" customFormat="true" ht="9.75" hidden="true" customHeight="true" outlineLevel="0" collapsed="false">
      <c r="A1988" s="138" t="s">
        <v>2192</v>
      </c>
      <c r="B1988" s="132" t="n">
        <v>1206</v>
      </c>
      <c r="C1988" s="135" t="s">
        <v>1344</v>
      </c>
      <c r="D1988" s="135" t="s">
        <v>1100</v>
      </c>
      <c r="E1988" s="144" t="n">
        <v>387.2362</v>
      </c>
      <c r="F1988" s="96" t="n">
        <v>1</v>
      </c>
      <c r="G1988" s="141" t="n">
        <v>90</v>
      </c>
      <c r="H1988" s="135" t="s">
        <v>2188</v>
      </c>
      <c r="I1988" s="97" t="s">
        <v>326</v>
      </c>
      <c r="J1988" s="148"/>
    </row>
    <row r="1989" s="123" customFormat="true" ht="9.75" hidden="true" customHeight="true" outlineLevel="0" collapsed="false">
      <c r="A1989" s="138" t="s">
        <v>2193</v>
      </c>
      <c r="B1989" s="132" t="n">
        <v>1314</v>
      </c>
      <c r="C1989" s="135" t="s">
        <v>1515</v>
      </c>
      <c r="D1989" s="135" t="s">
        <v>1101</v>
      </c>
      <c r="E1989" s="144" t="n">
        <v>345.1834</v>
      </c>
      <c r="F1989" s="96" t="n">
        <v>1</v>
      </c>
      <c r="G1989" s="141" t="n">
        <v>90</v>
      </c>
      <c r="H1989" s="135" t="s">
        <v>2188</v>
      </c>
      <c r="I1989" s="97" t="s">
        <v>326</v>
      </c>
      <c r="J1989" s="148"/>
    </row>
    <row r="1990" s="123" customFormat="true" ht="9.75" hidden="true" customHeight="true" outlineLevel="0" collapsed="false">
      <c r="A1990" s="138" t="s">
        <v>2194</v>
      </c>
      <c r="B1990" s="132" t="n">
        <v>1367</v>
      </c>
      <c r="C1990" s="135" t="s">
        <v>1437</v>
      </c>
      <c r="D1990" s="135" t="s">
        <v>1438</v>
      </c>
      <c r="E1990" s="142" t="n">
        <v>6.6577</v>
      </c>
      <c r="F1990" s="96" t="n">
        <v>1</v>
      </c>
      <c r="G1990" s="141" t="n">
        <v>90</v>
      </c>
      <c r="H1990" s="135" t="s">
        <v>2188</v>
      </c>
      <c r="I1990" s="97" t="s">
        <v>326</v>
      </c>
      <c r="J1990" s="148"/>
    </row>
    <row r="1991" s="123" customFormat="true" ht="10.9" hidden="true" customHeight="true" outlineLevel="0" collapsed="false">
      <c r="A1991" s="138" t="s">
        <v>2195</v>
      </c>
      <c r="B1991" s="132" t="n">
        <v>1571</v>
      </c>
      <c r="C1991" s="135" t="s">
        <v>1494</v>
      </c>
      <c r="D1991" s="135" t="s">
        <v>1096</v>
      </c>
      <c r="E1991" s="143" t="n">
        <v>2768.476</v>
      </c>
      <c r="F1991" s="96" t="n">
        <v>1</v>
      </c>
      <c r="G1991" s="141" t="n">
        <v>90</v>
      </c>
      <c r="H1991" s="135" t="s">
        <v>2188</v>
      </c>
      <c r="I1991" s="97" t="s">
        <v>326</v>
      </c>
      <c r="J1991" s="148"/>
    </row>
    <row r="1992" s="123" customFormat="true" ht="9.75" hidden="true" customHeight="true" outlineLevel="0" collapsed="false">
      <c r="A1992" s="138" t="s">
        <v>2196</v>
      </c>
      <c r="B1992" s="132" t="n">
        <v>5961</v>
      </c>
      <c r="C1992" s="135" t="s">
        <v>1352</v>
      </c>
      <c r="D1992" s="135" t="s">
        <v>1100</v>
      </c>
      <c r="E1992" s="140" t="n">
        <v>25.4069</v>
      </c>
      <c r="F1992" s="96" t="n">
        <v>1</v>
      </c>
      <c r="G1992" s="141" t="n">
        <v>90</v>
      </c>
      <c r="H1992" s="135" t="s">
        <v>2188</v>
      </c>
      <c r="I1992" s="97" t="s">
        <v>326</v>
      </c>
      <c r="J1992" s="148"/>
    </row>
    <row r="1993" s="123" customFormat="true" ht="9.75" hidden="true" customHeight="true" outlineLevel="0" collapsed="false">
      <c r="A1993" s="138" t="s">
        <v>2197</v>
      </c>
      <c r="B1993" s="96" t="n">
        <v>1</v>
      </c>
      <c r="C1993" s="135" t="s">
        <v>1142</v>
      </c>
      <c r="D1993" s="135" t="s">
        <v>1102</v>
      </c>
      <c r="E1993" s="144" t="n">
        <v>101.6276</v>
      </c>
      <c r="F1993" s="96" t="n">
        <v>1</v>
      </c>
      <c r="G1993" s="141" t="n">
        <v>90</v>
      </c>
      <c r="H1993" s="135" t="s">
        <v>2188</v>
      </c>
      <c r="I1993" s="97" t="s">
        <v>326</v>
      </c>
      <c r="J1993" s="148"/>
    </row>
    <row r="1994" s="123" customFormat="true" ht="9.75" hidden="true" customHeight="true" outlineLevel="0" collapsed="false">
      <c r="A1994" s="138" t="s">
        <v>2198</v>
      </c>
      <c r="B1994" s="132" t="n">
        <v>1285</v>
      </c>
      <c r="C1994" s="135" t="s">
        <v>1216</v>
      </c>
      <c r="D1994" s="135" t="s">
        <v>1101</v>
      </c>
      <c r="E1994" s="144" t="n">
        <v>381.9796</v>
      </c>
      <c r="F1994" s="96" t="n">
        <v>1</v>
      </c>
      <c r="G1994" s="141" t="n">
        <v>90</v>
      </c>
      <c r="H1994" s="135" t="s">
        <v>2188</v>
      </c>
      <c r="I1994" s="97" t="s">
        <v>326</v>
      </c>
      <c r="J1994" s="148"/>
    </row>
    <row r="1995" s="123" customFormat="true" ht="9.75" hidden="true" customHeight="true" outlineLevel="0" collapsed="false">
      <c r="A1995" s="138" t="s">
        <v>2199</v>
      </c>
      <c r="B1995" s="132" t="n">
        <v>1403</v>
      </c>
      <c r="C1995" s="135" t="s">
        <v>1378</v>
      </c>
      <c r="D1995" s="135" t="s">
        <v>1379</v>
      </c>
      <c r="E1995" s="140" t="n">
        <v>33.1306</v>
      </c>
      <c r="F1995" s="96" t="n">
        <v>1</v>
      </c>
      <c r="G1995" s="141" t="n">
        <v>90</v>
      </c>
      <c r="H1995" s="135" t="s">
        <v>2188</v>
      </c>
      <c r="I1995" s="97" t="s">
        <v>326</v>
      </c>
      <c r="J1995" s="148"/>
    </row>
    <row r="1996" s="123" customFormat="true" ht="9.75" hidden="true" customHeight="true" outlineLevel="0" collapsed="false">
      <c r="A1996" s="138" t="s">
        <v>2200</v>
      </c>
      <c r="B1996" s="132" t="n">
        <v>7742</v>
      </c>
      <c r="C1996" s="135" t="s">
        <v>1499</v>
      </c>
      <c r="D1996" s="135" t="s">
        <v>1098</v>
      </c>
      <c r="E1996" s="144" t="n">
        <v>175.22</v>
      </c>
      <c r="F1996" s="96" t="n">
        <v>1</v>
      </c>
      <c r="G1996" s="141" t="n">
        <v>90</v>
      </c>
      <c r="H1996" s="135" t="s">
        <v>2188</v>
      </c>
      <c r="I1996" s="97" t="s">
        <v>326</v>
      </c>
      <c r="J1996" s="148"/>
    </row>
    <row r="1997" s="123" customFormat="true" ht="9.75" hidden="false" customHeight="true" outlineLevel="0" collapsed="false">
      <c r="A1997" s="149"/>
      <c r="B1997" s="86"/>
      <c r="C1997" s="86"/>
      <c r="D1997" s="86"/>
      <c r="E1997" s="150"/>
      <c r="F1997" s="86"/>
      <c r="G1997" s="86"/>
      <c r="H1997" s="86"/>
      <c r="I1997" s="86"/>
      <c r="J1997" s="148"/>
    </row>
    <row r="1998" s="8" customFormat="true" ht="12.75" hidden="false" customHeight="false" outlineLevel="0" collapsed="false">
      <c r="A1998" s="78"/>
      <c r="B1998" s="78" t="s">
        <v>6</v>
      </c>
    </row>
    <row r="2000" customFormat="false" ht="12.75" hidden="false" customHeight="false" outlineLevel="0" collapsed="false">
      <c r="B2000" s="151" t="s">
        <v>2201</v>
      </c>
      <c r="C2000" s="151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125"/>
      <c r="P2000" s="125"/>
      <c r="Q2000" s="125"/>
      <c r="R2000" s="125"/>
      <c r="S2000" s="125"/>
      <c r="T2000" s="125"/>
      <c r="U2000" s="125"/>
      <c r="V2000" s="125"/>
    </row>
    <row r="2001" customFormat="false" ht="9.75" hidden="false" customHeight="true" outlineLevel="0" collapsed="false">
      <c r="B2001" s="83"/>
      <c r="C2001" s="83"/>
      <c r="D2001" s="83"/>
      <c r="E2001" s="85"/>
      <c r="F2001" s="85"/>
      <c r="G2001" s="85"/>
      <c r="H2001" s="85"/>
      <c r="I2001" s="85"/>
      <c r="J2001" s="85"/>
      <c r="K2001" s="85"/>
      <c r="L2001" s="85"/>
      <c r="M2001" s="85"/>
      <c r="N2001" s="85"/>
      <c r="O2001" s="85"/>
      <c r="P2001" s="85"/>
      <c r="Q2001" s="85"/>
      <c r="R2001" s="85"/>
      <c r="S2001" s="85"/>
      <c r="T2001" s="85"/>
      <c r="U2001" s="85"/>
      <c r="V2001" s="85"/>
      <c r="W2001" s="85"/>
      <c r="X2001" s="85"/>
      <c r="Y2001" s="85"/>
      <c r="Z2001" s="85"/>
      <c r="AA2001" s="85"/>
      <c r="AB2001" s="85"/>
      <c r="AC2001" s="85"/>
      <c r="AD2001" s="85"/>
    </row>
    <row r="2002" customFormat="false" ht="9.75" hidden="false" customHeight="true" outlineLevel="0" collapsed="false">
      <c r="B2002" s="88"/>
      <c r="C2002" s="88"/>
      <c r="D2002" s="89"/>
      <c r="E2002" s="90"/>
      <c r="F2002" s="90"/>
      <c r="G2002" s="90"/>
      <c r="H2002" s="90"/>
      <c r="I2002" s="90"/>
      <c r="J2002" s="90"/>
      <c r="K2002" s="90"/>
      <c r="L2002" s="90"/>
      <c r="M2002" s="90"/>
      <c r="N2002" s="90"/>
      <c r="O2002" s="90"/>
      <c r="P2002" s="90"/>
      <c r="Q2002" s="90"/>
      <c r="R2002" s="90"/>
      <c r="S2002" s="90"/>
      <c r="T2002" s="90"/>
      <c r="U2002" s="90"/>
      <c r="V2002" s="90"/>
      <c r="W2002" s="90"/>
      <c r="X2002" s="90"/>
      <c r="Y2002" s="90"/>
      <c r="Z2002" s="90"/>
      <c r="AA2002" s="90"/>
      <c r="AB2002" s="90"/>
      <c r="AC2002" s="90"/>
      <c r="AD2002" s="90"/>
    </row>
    <row r="2003" customFormat="false" ht="9.75" hidden="false" customHeight="true" outlineLevel="0" collapsed="false">
      <c r="B2003" s="96"/>
      <c r="C2003" s="97"/>
      <c r="D2003" s="120"/>
      <c r="E2003" s="152"/>
      <c r="F2003" s="152"/>
      <c r="G2003" s="152"/>
      <c r="H2003" s="152"/>
      <c r="I2003" s="152"/>
      <c r="J2003" s="152"/>
      <c r="K2003" s="152"/>
      <c r="L2003" s="152"/>
      <c r="M2003" s="152"/>
      <c r="N2003" s="152"/>
      <c r="O2003" s="152"/>
      <c r="P2003" s="152"/>
      <c r="Q2003" s="152"/>
      <c r="R2003" s="152"/>
      <c r="S2003" s="152"/>
      <c r="T2003" s="152"/>
      <c r="U2003" s="152"/>
      <c r="V2003" s="152"/>
      <c r="W2003" s="152"/>
      <c r="X2003" s="152"/>
      <c r="Y2003" s="152"/>
      <c r="Z2003" s="152"/>
      <c r="AA2003" s="152"/>
      <c r="AB2003" s="152"/>
      <c r="AC2003" s="152"/>
      <c r="AD2003" s="152"/>
    </row>
    <row r="2004" customFormat="false" ht="9.75" hidden="false" customHeight="true" outlineLevel="0" collapsed="false">
      <c r="B2004" s="96"/>
      <c r="C2004" s="97"/>
      <c r="D2004" s="119"/>
      <c r="E2004" s="152"/>
      <c r="F2004" s="152"/>
      <c r="G2004" s="152"/>
      <c r="H2004" s="152"/>
      <c r="I2004" s="152"/>
      <c r="J2004" s="152"/>
      <c r="K2004" s="152"/>
      <c r="L2004" s="152"/>
      <c r="M2004" s="152"/>
      <c r="N2004" s="152"/>
      <c r="O2004" s="152"/>
      <c r="P2004" s="152"/>
      <c r="Q2004" s="152"/>
      <c r="R2004" s="152"/>
      <c r="S2004" s="152"/>
      <c r="T2004" s="152"/>
      <c r="U2004" s="152"/>
      <c r="V2004" s="152"/>
      <c r="W2004" s="152"/>
      <c r="X2004" s="152"/>
      <c r="Y2004" s="152"/>
      <c r="Z2004" s="152"/>
      <c r="AA2004" s="152"/>
      <c r="AB2004" s="152"/>
      <c r="AC2004" s="152"/>
      <c r="AD2004" s="152"/>
    </row>
    <row r="2005" customFormat="false" ht="9.75" hidden="false" customHeight="true" outlineLevel="0" collapsed="false">
      <c r="B2005" s="96"/>
      <c r="C2005" s="97"/>
      <c r="D2005" s="119"/>
      <c r="E2005" s="152"/>
      <c r="F2005" s="152"/>
      <c r="G2005" s="152"/>
      <c r="H2005" s="152"/>
      <c r="I2005" s="152"/>
      <c r="J2005" s="152"/>
      <c r="K2005" s="152"/>
      <c r="L2005" s="152"/>
      <c r="M2005" s="152"/>
      <c r="N2005" s="152"/>
      <c r="O2005" s="152"/>
      <c r="P2005" s="152"/>
      <c r="Q2005" s="152"/>
      <c r="R2005" s="152"/>
      <c r="S2005" s="152"/>
      <c r="T2005" s="152"/>
      <c r="U2005" s="152"/>
      <c r="V2005" s="152"/>
      <c r="W2005" s="152"/>
      <c r="X2005" s="152"/>
      <c r="Y2005" s="152"/>
      <c r="Z2005" s="152"/>
      <c r="AA2005" s="152"/>
      <c r="AB2005" s="152"/>
      <c r="AC2005" s="152"/>
      <c r="AD2005" s="152"/>
    </row>
    <row r="2006" customFormat="false" ht="9.75" hidden="false" customHeight="true" outlineLevel="0" collapsed="false">
      <c r="B2006" s="96"/>
      <c r="C2006" s="97"/>
      <c r="D2006" s="100"/>
      <c r="E2006" s="102"/>
      <c r="F2006" s="102"/>
      <c r="G2006" s="102"/>
      <c r="H2006" s="102"/>
      <c r="I2006" s="152"/>
      <c r="J2006" s="102"/>
      <c r="K2006" s="102"/>
      <c r="L2006" s="102"/>
      <c r="M2006" s="102"/>
      <c r="N2006" s="102"/>
      <c r="O2006" s="102"/>
      <c r="P2006" s="102"/>
      <c r="Q2006" s="102"/>
      <c r="R2006" s="102"/>
      <c r="S2006" s="102"/>
      <c r="T2006" s="102"/>
      <c r="U2006" s="102"/>
      <c r="V2006" s="102"/>
      <c r="W2006" s="102"/>
      <c r="X2006" s="102"/>
      <c r="Y2006" s="102"/>
      <c r="Z2006" s="102"/>
      <c r="AA2006" s="102"/>
      <c r="AB2006" s="102"/>
      <c r="AC2006" s="102"/>
      <c r="AD2006" s="102"/>
    </row>
    <row r="2007" customFormat="false" ht="9.75" hidden="false" customHeight="true" outlineLevel="0" collapsed="false">
      <c r="B2007" s="98"/>
      <c r="C2007" s="97"/>
      <c r="D2007" s="119"/>
      <c r="E2007" s="152"/>
      <c r="F2007" s="152"/>
      <c r="G2007" s="152"/>
      <c r="H2007" s="152"/>
      <c r="I2007" s="152"/>
      <c r="J2007" s="152"/>
      <c r="K2007" s="152"/>
      <c r="L2007" s="152"/>
      <c r="M2007" s="152"/>
      <c r="N2007" s="152"/>
      <c r="O2007" s="152"/>
      <c r="P2007" s="152"/>
      <c r="Q2007" s="152"/>
      <c r="R2007" s="152"/>
      <c r="S2007" s="152"/>
      <c r="T2007" s="152"/>
      <c r="U2007" s="152"/>
      <c r="V2007" s="152"/>
      <c r="W2007" s="152"/>
      <c r="X2007" s="152"/>
      <c r="Y2007" s="152"/>
      <c r="Z2007" s="152"/>
      <c r="AA2007" s="152"/>
      <c r="AB2007" s="152"/>
      <c r="AC2007" s="152"/>
      <c r="AD2007" s="152"/>
    </row>
    <row r="2008" customFormat="false" ht="9.75" hidden="false" customHeight="true" outlineLevel="0" collapsed="false">
      <c r="B2008" s="132"/>
      <c r="C2008" s="97"/>
      <c r="D2008" s="119"/>
      <c r="E2008" s="152"/>
      <c r="F2008" s="152"/>
      <c r="G2008" s="152"/>
      <c r="H2008" s="152"/>
      <c r="I2008" s="152"/>
      <c r="J2008" s="152"/>
      <c r="K2008" s="152"/>
      <c r="L2008" s="152"/>
      <c r="M2008" s="152"/>
      <c r="N2008" s="152"/>
      <c r="O2008" s="152"/>
      <c r="P2008" s="152"/>
      <c r="Q2008" s="152"/>
      <c r="R2008" s="152"/>
      <c r="S2008" s="152"/>
      <c r="T2008" s="152"/>
      <c r="U2008" s="152"/>
      <c r="V2008" s="152"/>
      <c r="W2008" s="152"/>
      <c r="X2008" s="152"/>
      <c r="Y2008" s="152"/>
      <c r="Z2008" s="152"/>
      <c r="AA2008" s="152"/>
      <c r="AB2008" s="152"/>
      <c r="AC2008" s="152"/>
      <c r="AD2008" s="152"/>
    </row>
    <row r="2009" customFormat="false" ht="9.75" hidden="false" customHeight="true" outlineLevel="0" collapsed="false">
      <c r="B2009" s="132"/>
      <c r="C2009" s="97"/>
      <c r="D2009" s="100"/>
      <c r="E2009" s="102"/>
      <c r="F2009" s="102"/>
      <c r="G2009" s="102"/>
      <c r="H2009" s="102"/>
      <c r="I2009" s="102"/>
      <c r="J2009" s="152"/>
      <c r="K2009" s="102"/>
      <c r="L2009" s="102"/>
      <c r="M2009" s="102"/>
      <c r="N2009" s="102"/>
      <c r="O2009" s="102"/>
      <c r="P2009" s="102"/>
      <c r="Q2009" s="102"/>
      <c r="R2009" s="102"/>
      <c r="S2009" s="102"/>
      <c r="T2009" s="102"/>
      <c r="U2009" s="102"/>
      <c r="V2009" s="102"/>
      <c r="W2009" s="102"/>
      <c r="X2009" s="102"/>
      <c r="Y2009" s="102"/>
      <c r="Z2009" s="102"/>
      <c r="AA2009" s="102"/>
      <c r="AB2009" s="102"/>
      <c r="AC2009" s="102"/>
      <c r="AD2009" s="102"/>
    </row>
    <row r="2010" customFormat="false" ht="9.75" hidden="false" customHeight="true" outlineLevel="0" collapsed="false">
      <c r="B2010" s="132"/>
      <c r="C2010" s="97"/>
      <c r="D2010" s="119"/>
      <c r="E2010" s="102"/>
      <c r="F2010" s="102"/>
      <c r="G2010" s="102"/>
      <c r="H2010" s="152"/>
      <c r="I2010" s="152"/>
      <c r="J2010" s="152"/>
      <c r="K2010" s="152"/>
      <c r="L2010" s="152"/>
      <c r="M2010" s="152"/>
      <c r="N2010" s="152"/>
      <c r="O2010" s="152"/>
      <c r="P2010" s="152"/>
      <c r="Q2010" s="152"/>
      <c r="R2010" s="152"/>
      <c r="S2010" s="152"/>
      <c r="T2010" s="102"/>
      <c r="U2010" s="102"/>
      <c r="V2010" s="102"/>
      <c r="W2010" s="102"/>
      <c r="X2010" s="102"/>
      <c r="Y2010" s="102"/>
      <c r="Z2010" s="102"/>
      <c r="AA2010" s="102"/>
      <c r="AB2010" s="102"/>
      <c r="AC2010" s="102"/>
      <c r="AD2010" s="102"/>
    </row>
    <row r="2011" customFormat="false" ht="9.75" hidden="false" customHeight="true" outlineLevel="0" collapsed="false">
      <c r="B2011" s="132"/>
      <c r="C2011" s="97"/>
      <c r="D2011" s="119"/>
      <c r="E2011" s="152"/>
      <c r="F2011" s="152"/>
      <c r="G2011" s="152"/>
      <c r="H2011" s="152"/>
      <c r="I2011" s="152"/>
      <c r="J2011" s="152"/>
      <c r="K2011" s="152"/>
      <c r="L2011" s="152"/>
      <c r="M2011" s="152"/>
      <c r="N2011" s="152"/>
      <c r="O2011" s="152"/>
      <c r="P2011" s="152"/>
      <c r="Q2011" s="152"/>
      <c r="R2011" s="152"/>
      <c r="S2011" s="152"/>
      <c r="T2011" s="152"/>
      <c r="U2011" s="152"/>
      <c r="V2011" s="152"/>
      <c r="W2011" s="152"/>
      <c r="X2011" s="152"/>
      <c r="Y2011" s="152"/>
      <c r="Z2011" s="152"/>
      <c r="AA2011" s="152"/>
      <c r="AB2011" s="152"/>
      <c r="AC2011" s="152"/>
      <c r="AD2011" s="152"/>
    </row>
    <row r="2012" customFormat="false" ht="10.9" hidden="false" customHeight="true" outlineLevel="0" collapsed="false">
      <c r="B2012" s="132"/>
      <c r="C2012" s="97"/>
      <c r="D2012" s="119"/>
      <c r="E2012" s="102"/>
      <c r="F2012" s="102"/>
      <c r="G2012" s="102"/>
      <c r="H2012" s="102"/>
      <c r="I2012" s="102"/>
      <c r="J2012" s="102"/>
      <c r="K2012" s="152"/>
      <c r="L2012" s="152"/>
      <c r="M2012" s="152"/>
      <c r="N2012" s="152"/>
      <c r="O2012" s="152"/>
      <c r="P2012" s="152"/>
      <c r="Q2012" s="152"/>
      <c r="R2012" s="152"/>
      <c r="S2012" s="152"/>
      <c r="T2012" s="152"/>
      <c r="U2012" s="152"/>
      <c r="V2012" s="152"/>
      <c r="W2012" s="152"/>
      <c r="X2012" s="152"/>
      <c r="Y2012" s="102"/>
      <c r="Z2012" s="102"/>
      <c r="AA2012" s="102"/>
      <c r="AB2012" s="102"/>
      <c r="AC2012" s="102"/>
      <c r="AD2012" s="102"/>
    </row>
    <row r="2013" customFormat="false" ht="9.75" hidden="false" customHeight="true" outlineLevel="0" collapsed="false">
      <c r="B2013" s="132"/>
      <c r="C2013" s="97"/>
      <c r="D2013" s="119"/>
      <c r="E2013" s="152"/>
      <c r="F2013" s="152"/>
      <c r="G2013" s="152"/>
      <c r="H2013" s="152"/>
      <c r="I2013" s="152"/>
      <c r="J2013" s="152"/>
      <c r="K2013" s="152"/>
      <c r="L2013" s="152"/>
      <c r="M2013" s="152"/>
      <c r="N2013" s="152"/>
      <c r="O2013" s="152"/>
      <c r="P2013" s="152"/>
      <c r="Q2013" s="152"/>
      <c r="R2013" s="152"/>
      <c r="S2013" s="152"/>
      <c r="T2013" s="152"/>
      <c r="U2013" s="152"/>
      <c r="V2013" s="152"/>
      <c r="W2013" s="152"/>
      <c r="X2013" s="152"/>
      <c r="Y2013" s="152"/>
      <c r="Z2013" s="152"/>
      <c r="AA2013" s="152"/>
      <c r="AB2013" s="152"/>
      <c r="AC2013" s="152"/>
      <c r="AD2013" s="152"/>
    </row>
    <row r="2014" customFormat="false" ht="9.75" hidden="false" customHeight="true" outlineLevel="0" collapsed="false">
      <c r="B2014" s="132"/>
      <c r="C2014" s="97"/>
      <c r="D2014" s="119"/>
      <c r="E2014" s="152"/>
      <c r="F2014" s="152"/>
      <c r="G2014" s="152"/>
      <c r="H2014" s="152"/>
      <c r="I2014" s="152"/>
      <c r="J2014" s="152"/>
      <c r="K2014" s="152"/>
      <c r="L2014" s="152"/>
      <c r="M2014" s="152"/>
      <c r="N2014" s="152"/>
      <c r="O2014" s="152"/>
      <c r="P2014" s="152"/>
      <c r="Q2014" s="152"/>
      <c r="R2014" s="152"/>
      <c r="S2014" s="152"/>
      <c r="T2014" s="152"/>
      <c r="U2014" s="152"/>
      <c r="V2014" s="152"/>
      <c r="W2014" s="152"/>
      <c r="X2014" s="152"/>
      <c r="Y2014" s="152"/>
      <c r="Z2014" s="152"/>
      <c r="AA2014" s="152"/>
      <c r="AB2014" s="152"/>
      <c r="AC2014" s="152"/>
      <c r="AD2014" s="152"/>
    </row>
    <row r="2015" customFormat="false" ht="9.75" hidden="false" customHeight="true" outlineLevel="0" collapsed="false">
      <c r="B2015" s="90"/>
      <c r="C2015" s="90"/>
      <c r="D2015" s="153"/>
      <c r="E2015" s="154"/>
      <c r="F2015" s="154"/>
      <c r="G2015" s="154"/>
      <c r="H2015" s="154"/>
      <c r="I2015" s="154"/>
      <c r="J2015" s="154"/>
      <c r="K2015" s="154"/>
      <c r="L2015" s="154"/>
      <c r="M2015" s="154"/>
      <c r="N2015" s="154"/>
      <c r="O2015" s="154"/>
      <c r="P2015" s="154"/>
      <c r="Q2015" s="154"/>
      <c r="R2015" s="154"/>
      <c r="S2015" s="154"/>
      <c r="T2015" s="154"/>
      <c r="U2015" s="154"/>
      <c r="V2015" s="154"/>
      <c r="W2015" s="154"/>
      <c r="X2015" s="154"/>
      <c r="Y2015" s="154"/>
      <c r="Z2015" s="154"/>
      <c r="AA2015" s="154"/>
      <c r="AB2015" s="154"/>
      <c r="AC2015" s="154"/>
      <c r="AD2015" s="154"/>
    </row>
    <row r="2016" customFormat="false" ht="9.75" hidden="false" customHeight="true" outlineLevel="0" collapsed="false">
      <c r="B2016" s="151" t="s">
        <v>2202</v>
      </c>
      <c r="C2016" s="155"/>
      <c r="D2016" s="156"/>
      <c r="E2016" s="157"/>
      <c r="F2016" s="157"/>
      <c r="G2016" s="157"/>
      <c r="H2016" s="157"/>
      <c r="I2016" s="157"/>
      <c r="J2016" s="157"/>
      <c r="K2016" s="157"/>
      <c r="L2016" s="157"/>
      <c r="M2016" s="157"/>
      <c r="N2016" s="157"/>
      <c r="O2016" s="157"/>
      <c r="P2016" s="157"/>
      <c r="Q2016" s="157"/>
      <c r="R2016" s="157"/>
      <c r="S2016" s="157"/>
      <c r="T2016" s="157"/>
      <c r="U2016" s="157"/>
      <c r="V2016" s="157"/>
      <c r="W2016" s="157"/>
      <c r="X2016" s="157"/>
      <c r="Y2016" s="157"/>
      <c r="Z2016" s="157"/>
      <c r="AA2016" s="157"/>
      <c r="AB2016" s="157"/>
      <c r="AC2016" s="157"/>
      <c r="AD2016" s="157"/>
    </row>
    <row r="2017" customFormat="false" ht="9.75" hidden="false" customHeight="true" outlineLevel="0" collapsed="false">
      <c r="B2017" s="83"/>
      <c r="C2017" s="83"/>
      <c r="D2017" s="83"/>
      <c r="E2017" s="85"/>
      <c r="F2017" s="85"/>
      <c r="G2017" s="85"/>
      <c r="H2017" s="85"/>
      <c r="I2017" s="85"/>
      <c r="J2017" s="85"/>
      <c r="K2017" s="85"/>
      <c r="L2017" s="85"/>
      <c r="M2017" s="85"/>
      <c r="N2017" s="85"/>
      <c r="O2017" s="85"/>
      <c r="P2017" s="85"/>
      <c r="Q2017" s="85"/>
      <c r="R2017" s="85"/>
      <c r="S2017" s="85"/>
      <c r="T2017" s="85"/>
      <c r="U2017" s="85"/>
      <c r="V2017" s="85"/>
      <c r="W2017" s="85"/>
      <c r="X2017" s="85"/>
      <c r="Y2017" s="85"/>
      <c r="Z2017" s="85"/>
      <c r="AA2017" s="85"/>
      <c r="AB2017" s="85"/>
      <c r="AC2017" s="85"/>
      <c r="AD2017" s="85"/>
    </row>
    <row r="2018" customFormat="false" ht="9.75" hidden="false" customHeight="true" outlineLevel="0" collapsed="false">
      <c r="B2018" s="88"/>
      <c r="C2018" s="88"/>
      <c r="D2018" s="89"/>
      <c r="E2018" s="90"/>
      <c r="F2018" s="90"/>
      <c r="G2018" s="90"/>
      <c r="H2018" s="90"/>
      <c r="I2018" s="90"/>
      <c r="J2018" s="90"/>
      <c r="K2018" s="90"/>
      <c r="L2018" s="90"/>
      <c r="M2018" s="90"/>
      <c r="N2018" s="90"/>
      <c r="O2018" s="90"/>
      <c r="P2018" s="90"/>
      <c r="Q2018" s="90"/>
      <c r="R2018" s="90"/>
      <c r="S2018" s="90"/>
      <c r="T2018" s="90"/>
      <c r="U2018" s="90"/>
      <c r="V2018" s="90"/>
      <c r="W2018" s="90"/>
      <c r="X2018" s="90"/>
      <c r="Y2018" s="90"/>
      <c r="Z2018" s="90"/>
      <c r="AA2018" s="90"/>
      <c r="AB2018" s="90"/>
      <c r="AC2018" s="90"/>
      <c r="AD2018" s="90"/>
    </row>
    <row r="2019" customFormat="false" ht="9.75" hidden="false" customHeight="true" outlineLevel="0" collapsed="false">
      <c r="B2019" s="96"/>
      <c r="C2019" s="97"/>
      <c r="D2019" s="119"/>
      <c r="E2019" s="152"/>
      <c r="F2019" s="152"/>
      <c r="G2019" s="152"/>
      <c r="H2019" s="152"/>
      <c r="I2019" s="152"/>
      <c r="J2019" s="152"/>
      <c r="K2019" s="152"/>
      <c r="L2019" s="152"/>
      <c r="M2019" s="152"/>
      <c r="N2019" s="152"/>
      <c r="O2019" s="152"/>
      <c r="P2019" s="152"/>
      <c r="Q2019" s="152"/>
      <c r="R2019" s="152"/>
      <c r="S2019" s="152"/>
      <c r="T2019" s="152"/>
      <c r="U2019" s="152"/>
      <c r="V2019" s="152"/>
      <c r="W2019" s="152"/>
      <c r="X2019" s="152"/>
      <c r="Y2019" s="152"/>
      <c r="Z2019" s="152"/>
      <c r="AA2019" s="152"/>
      <c r="AB2019" s="152"/>
      <c r="AC2019" s="152"/>
      <c r="AD2019" s="102"/>
    </row>
    <row r="2020" customFormat="false" ht="9.75" hidden="false" customHeight="true" outlineLevel="0" collapsed="false">
      <c r="B2020" s="96"/>
      <c r="C2020" s="97"/>
      <c r="D2020" s="119"/>
      <c r="E2020" s="152"/>
      <c r="F2020" s="152"/>
      <c r="G2020" s="152"/>
      <c r="H2020" s="152"/>
      <c r="I2020" s="152"/>
      <c r="J2020" s="152"/>
      <c r="K2020" s="152"/>
      <c r="L2020" s="152"/>
      <c r="M2020" s="152"/>
      <c r="N2020" s="152"/>
      <c r="O2020" s="152"/>
      <c r="P2020" s="152"/>
      <c r="Q2020" s="152"/>
      <c r="R2020" s="152"/>
      <c r="S2020" s="152"/>
      <c r="T2020" s="152"/>
      <c r="U2020" s="152"/>
      <c r="V2020" s="152"/>
      <c r="W2020" s="152"/>
      <c r="X2020" s="152"/>
      <c r="Y2020" s="152"/>
      <c r="Z2020" s="152"/>
      <c r="AA2020" s="152"/>
      <c r="AB2020" s="152"/>
      <c r="AC2020" s="102"/>
      <c r="AD2020" s="102"/>
    </row>
    <row r="2021" customFormat="false" ht="9.75" hidden="false" customHeight="true" outlineLevel="0" collapsed="false">
      <c r="B2021" s="98"/>
      <c r="C2021" s="97"/>
      <c r="D2021" s="119"/>
      <c r="E2021" s="102"/>
      <c r="F2021" s="102"/>
      <c r="G2021" s="102"/>
      <c r="H2021" s="102"/>
      <c r="I2021" s="102"/>
      <c r="J2021" s="102"/>
      <c r="K2021" s="102"/>
      <c r="L2021" s="102"/>
      <c r="M2021" s="152"/>
      <c r="N2021" s="152"/>
      <c r="O2021" s="152"/>
      <c r="P2021" s="152"/>
      <c r="Q2021" s="152"/>
      <c r="R2021" s="152"/>
      <c r="S2021" s="152"/>
      <c r="T2021" s="152"/>
      <c r="U2021" s="152"/>
      <c r="V2021" s="102"/>
      <c r="W2021" s="102"/>
      <c r="X2021" s="152"/>
      <c r="Y2021" s="152"/>
      <c r="Z2021" s="152"/>
      <c r="AA2021" s="152"/>
      <c r="AB2021" s="152"/>
      <c r="AC2021" s="152"/>
      <c r="AD2021" s="152"/>
    </row>
    <row r="2022" customFormat="false" ht="9.75" hidden="false" customHeight="true" outlineLevel="0" collapsed="false">
      <c r="B2022" s="132"/>
      <c r="C2022" s="97"/>
      <c r="D2022" s="119"/>
      <c r="E2022" s="102"/>
      <c r="F2022" s="102"/>
      <c r="G2022" s="102"/>
      <c r="H2022" s="102"/>
      <c r="I2022" s="102"/>
      <c r="J2022" s="102"/>
      <c r="K2022" s="102"/>
      <c r="L2022" s="102"/>
      <c r="M2022" s="152"/>
      <c r="N2022" s="152"/>
      <c r="O2022" s="152"/>
      <c r="P2022" s="152"/>
      <c r="Q2022" s="152"/>
      <c r="R2022" s="152"/>
      <c r="S2022" s="152"/>
      <c r="T2022" s="152"/>
      <c r="U2022" s="152"/>
      <c r="V2022" s="102"/>
      <c r="W2022" s="102"/>
      <c r="X2022" s="102"/>
      <c r="Y2022" s="102"/>
      <c r="Z2022" s="152"/>
      <c r="AA2022" s="152"/>
      <c r="AB2022" s="152"/>
      <c r="AC2022" s="152"/>
      <c r="AD2022" s="152"/>
    </row>
    <row r="2023" customFormat="false" ht="9.75" hidden="false" customHeight="true" outlineLevel="0" collapsed="false">
      <c r="B2023" s="132"/>
      <c r="C2023" s="97"/>
      <c r="D2023" s="119"/>
      <c r="E2023" s="102"/>
      <c r="F2023" s="102"/>
      <c r="G2023" s="102"/>
      <c r="H2023" s="152"/>
      <c r="I2023" s="152"/>
      <c r="J2023" s="152"/>
      <c r="K2023" s="152"/>
      <c r="L2023" s="152"/>
      <c r="M2023" s="152"/>
      <c r="N2023" s="152"/>
      <c r="O2023" s="152"/>
      <c r="P2023" s="152"/>
      <c r="Q2023" s="152"/>
      <c r="R2023" s="152"/>
      <c r="S2023" s="152"/>
      <c r="T2023" s="152"/>
      <c r="U2023" s="152"/>
      <c r="V2023" s="152"/>
      <c r="W2023" s="152"/>
      <c r="X2023" s="152"/>
      <c r="Y2023" s="152"/>
      <c r="Z2023" s="152"/>
      <c r="AA2023" s="152"/>
      <c r="AB2023" s="152"/>
      <c r="AC2023" s="152"/>
      <c r="AD2023" s="152"/>
    </row>
    <row r="2024" customFormat="false" ht="9.75" hidden="false" customHeight="true" outlineLevel="0" collapsed="false">
      <c r="B2024" s="90"/>
      <c r="C2024" s="90"/>
      <c r="D2024" s="153"/>
      <c r="E2024" s="158"/>
      <c r="F2024" s="158"/>
      <c r="G2024" s="158"/>
      <c r="H2024" s="158"/>
      <c r="I2024" s="158"/>
      <c r="J2024" s="158"/>
      <c r="K2024" s="158"/>
      <c r="L2024" s="158"/>
      <c r="M2024" s="158"/>
      <c r="N2024" s="154"/>
      <c r="O2024" s="158"/>
      <c r="P2024" s="154"/>
      <c r="Q2024" s="158"/>
      <c r="R2024" s="158"/>
      <c r="S2024" s="158"/>
      <c r="T2024" s="154"/>
      <c r="U2024" s="154"/>
      <c r="V2024" s="158"/>
      <c r="W2024" s="158"/>
      <c r="X2024" s="158"/>
      <c r="Y2024" s="158"/>
      <c r="Z2024" s="158"/>
      <c r="AA2024" s="158"/>
      <c r="AB2024" s="158"/>
      <c r="AC2024" s="158"/>
      <c r="AD2024" s="158"/>
    </row>
    <row r="2025" customFormat="false" ht="9.75" hidden="false" customHeight="true" outlineLevel="0" collapsed="false">
      <c r="A2025" s="159"/>
      <c r="B2025" s="90"/>
      <c r="C2025" s="90"/>
      <c r="D2025" s="153"/>
      <c r="E2025" s="154"/>
      <c r="F2025" s="154"/>
      <c r="G2025" s="154"/>
      <c r="H2025" s="154"/>
      <c r="I2025" s="154"/>
      <c r="J2025" s="154"/>
      <c r="K2025" s="154"/>
      <c r="L2025" s="154"/>
      <c r="M2025" s="154"/>
      <c r="N2025" s="154"/>
      <c r="O2025" s="154"/>
      <c r="P2025" s="154"/>
      <c r="Q2025" s="154"/>
      <c r="R2025" s="154"/>
      <c r="S2025" s="154"/>
      <c r="T2025" s="154"/>
      <c r="U2025" s="154"/>
      <c r="V2025" s="154"/>
      <c r="W2025" s="154"/>
      <c r="X2025" s="154"/>
      <c r="Y2025" s="154"/>
      <c r="Z2025" s="154"/>
      <c r="AA2025" s="154"/>
      <c r="AB2025" s="154"/>
      <c r="AC2025" s="154"/>
      <c r="AD2025" s="154"/>
    </row>
    <row r="2026" customFormat="false" ht="9.75" hidden="false" customHeight="true" outlineLevel="0" collapsed="false">
      <c r="A2026" s="159"/>
      <c r="B2026" s="98"/>
      <c r="C2026" s="97"/>
      <c r="D2026" s="119"/>
      <c r="E2026" s="152"/>
      <c r="F2026" s="160"/>
      <c r="G2026" s="152"/>
      <c r="H2026" s="152"/>
      <c r="I2026" s="152"/>
      <c r="J2026" s="152"/>
      <c r="K2026" s="152"/>
      <c r="L2026" s="152"/>
      <c r="M2026" s="152"/>
      <c r="N2026" s="152"/>
      <c r="O2026" s="152"/>
      <c r="P2026" s="152"/>
      <c r="Q2026" s="152"/>
    </row>
    <row r="2027" s="8" customFormat="true" ht="12.75" hidden="false" customHeight="false" outlineLevel="0" collapsed="false">
      <c r="A2027" s="78"/>
      <c r="B2027" s="78" t="s">
        <v>8</v>
      </c>
    </row>
    <row r="2029" customFormat="false" ht="12.75" hidden="false" customHeight="true" outlineLevel="0" collapsed="false">
      <c r="B2029" s="137" t="s">
        <v>1135</v>
      </c>
      <c r="C2029" s="137" t="s">
        <v>33</v>
      </c>
      <c r="D2029" s="137" t="s">
        <v>2203</v>
      </c>
      <c r="E2029" s="90" t="s">
        <v>2204</v>
      </c>
      <c r="F2029" s="90" t="s">
        <v>2205</v>
      </c>
      <c r="G2029" s="90" t="s">
        <v>2206</v>
      </c>
    </row>
    <row r="2030" customFormat="false" ht="12.75" hidden="false" customHeight="true" outlineLevel="0" collapsed="false">
      <c r="A2030" s="1" t="str">
        <f aca="false">I2030&amp;H2030</f>
        <v>- PROJETOS1</v>
      </c>
      <c r="B2030" s="93" t="s">
        <v>41</v>
      </c>
      <c r="C2030" s="93" t="s">
        <v>2207</v>
      </c>
      <c r="D2030" s="93"/>
      <c r="E2030" s="95"/>
      <c r="F2030" s="95"/>
      <c r="G2030" s="161" t="n">
        <v>292564.92</v>
      </c>
      <c r="H2030" s="92" t="n">
        <v>1</v>
      </c>
      <c r="I2030" s="93" t="s">
        <v>42</v>
      </c>
    </row>
    <row r="2031" customFormat="false" ht="12.75" hidden="false" customHeight="true" outlineLevel="0" collapsed="false">
      <c r="A2031" s="1" t="str">
        <f aca="false">I2031&amp;H2031</f>
        <v>  Projeto Estrutural2</v>
      </c>
      <c r="B2031" s="97" t="s">
        <v>45</v>
      </c>
      <c r="C2031" s="97" t="s">
        <v>2208</v>
      </c>
      <c r="D2031" s="97" t="s">
        <v>1095</v>
      </c>
      <c r="E2031" s="100" t="n">
        <v>1</v>
      </c>
      <c r="F2031" s="120" t="n">
        <v>52002.5292</v>
      </c>
      <c r="G2031" s="162" t="n">
        <v>52002.53</v>
      </c>
      <c r="H2031" s="96" t="n">
        <v>2</v>
      </c>
      <c r="I2031" s="97" t="s">
        <v>46</v>
      </c>
    </row>
    <row r="2032" customFormat="false" ht="12.75" hidden="false" customHeight="true" outlineLevel="0" collapsed="false">
      <c r="A2032" s="1" t="str">
        <f aca="false">I2032&amp;H2032</f>
        <v>  Projeto Fundação3</v>
      </c>
      <c r="B2032" s="97" t="s">
        <v>48</v>
      </c>
      <c r="C2032" s="97" t="s">
        <v>1175</v>
      </c>
      <c r="D2032" s="97" t="s">
        <v>1095</v>
      </c>
      <c r="E2032" s="100" t="n">
        <v>1</v>
      </c>
      <c r="F2032" s="120" t="n">
        <v>17921.7756</v>
      </c>
      <c r="G2032" s="162" t="n">
        <v>17921.78</v>
      </c>
      <c r="H2032" s="96" t="n">
        <v>3</v>
      </c>
      <c r="I2032" s="97" t="s">
        <v>49</v>
      </c>
    </row>
    <row r="2033" customFormat="false" ht="12.75" hidden="false" customHeight="true" outlineLevel="0" collapsed="false">
      <c r="A2033" s="1" t="str">
        <f aca="false">I2033&amp;H2033</f>
        <v>  Projeto de Contenção4</v>
      </c>
      <c r="B2033" s="97" t="s">
        <v>50</v>
      </c>
      <c r="C2033" s="97" t="s">
        <v>2209</v>
      </c>
      <c r="D2033" s="97" t="s">
        <v>1095</v>
      </c>
      <c r="E2033" s="100" t="n">
        <v>1</v>
      </c>
      <c r="F2033" s="120" t="n">
        <v>10000</v>
      </c>
      <c r="G2033" s="162" t="n">
        <v>10000</v>
      </c>
      <c r="H2033" s="96" t="n">
        <v>4</v>
      </c>
      <c r="I2033" s="97" t="s">
        <v>51</v>
      </c>
    </row>
    <row r="2034" customFormat="false" ht="12.75" hidden="false" customHeight="true" outlineLevel="0" collapsed="false">
      <c r="A2034" s="1" t="str">
        <f aca="false">I2034&amp;H2034</f>
        <v>  Projeto Arquitetura5</v>
      </c>
      <c r="B2034" s="97" t="s">
        <v>52</v>
      </c>
      <c r="C2034" s="97" t="s">
        <v>1172</v>
      </c>
      <c r="D2034" s="97" t="s">
        <v>1095</v>
      </c>
      <c r="E2034" s="100" t="n">
        <v>1</v>
      </c>
      <c r="F2034" s="120" t="n">
        <v>59021.0752</v>
      </c>
      <c r="G2034" s="162" t="n">
        <v>59021.08</v>
      </c>
      <c r="H2034" s="96" t="n">
        <v>5</v>
      </c>
      <c r="I2034" s="97" t="s">
        <v>53</v>
      </c>
    </row>
    <row r="2035" customFormat="false" ht="12.75" hidden="false" customHeight="true" outlineLevel="0" collapsed="false">
      <c r="A2035" s="1" t="str">
        <f aca="false">I2035&amp;H2035</f>
        <v>  Projetos de Sistemas Prediais (Elétricos, Telecomunicações, SPDA, Hidrossanitários, incendio)6</v>
      </c>
      <c r="B2035" s="97" t="s">
        <v>54</v>
      </c>
      <c r="C2035" s="97" t="s">
        <v>1450</v>
      </c>
      <c r="D2035" s="97" t="s">
        <v>1095</v>
      </c>
      <c r="E2035" s="100" t="n">
        <v>1</v>
      </c>
      <c r="F2035" s="120" t="n">
        <v>51023.1972</v>
      </c>
      <c r="G2035" s="162" t="n">
        <v>51023.2</v>
      </c>
      <c r="H2035" s="96" t="n">
        <v>6</v>
      </c>
      <c r="I2035" s="97" t="s">
        <v>55</v>
      </c>
    </row>
    <row r="2036" customFormat="false" ht="12.75" hidden="false" customHeight="true" outlineLevel="0" collapsed="false">
      <c r="A2036" s="1" t="str">
        <f aca="false">I2036&amp;H2036</f>
        <v>  Projeto de Paisagismo7</v>
      </c>
      <c r="B2036" s="97" t="s">
        <v>56</v>
      </c>
      <c r="C2036" s="97" t="s">
        <v>1461</v>
      </c>
      <c r="D2036" s="97" t="s">
        <v>1095</v>
      </c>
      <c r="E2036" s="100" t="n">
        <v>1</v>
      </c>
      <c r="F2036" s="119" t="n">
        <v>1305.776</v>
      </c>
      <c r="G2036" s="163" t="n">
        <v>1305.78</v>
      </c>
      <c r="H2036" s="96" t="n">
        <v>7</v>
      </c>
      <c r="I2036" s="97" t="s">
        <v>57</v>
      </c>
    </row>
    <row r="2037" customFormat="false" ht="12.75" hidden="false" customHeight="true" outlineLevel="0" collapsed="false">
      <c r="A2037" s="1" t="str">
        <f aca="false">I2037&amp;H2037</f>
        <v>  Projeto  Detalhamento8</v>
      </c>
      <c r="B2037" s="97" t="s">
        <v>59</v>
      </c>
      <c r="C2037" s="97" t="s">
        <v>1464</v>
      </c>
      <c r="D2037" s="97" t="s">
        <v>1095</v>
      </c>
      <c r="E2037" s="100" t="n">
        <v>1</v>
      </c>
      <c r="F2037" s="120" t="n">
        <v>22000</v>
      </c>
      <c r="G2037" s="162" t="n">
        <v>22000</v>
      </c>
      <c r="H2037" s="96" t="n">
        <v>8</v>
      </c>
      <c r="I2037" s="97" t="s">
        <v>60</v>
      </c>
    </row>
    <row r="2038" customFormat="false" ht="12.75" hidden="false" customHeight="true" outlineLevel="0" collapsed="false">
      <c r="A2038" s="1" t="str">
        <f aca="false">I2038&amp;H2038</f>
        <v>  Projeto de compatibilização em BIM9</v>
      </c>
      <c r="B2038" s="97" t="s">
        <v>63</v>
      </c>
      <c r="C2038" s="97" t="s">
        <v>1454</v>
      </c>
      <c r="D2038" s="97" t="s">
        <v>1096</v>
      </c>
      <c r="E2038" s="100" t="n">
        <v>1</v>
      </c>
      <c r="F2038" s="120" t="n">
        <v>22500</v>
      </c>
      <c r="G2038" s="162" t="n">
        <v>22500</v>
      </c>
      <c r="H2038" s="96" t="n">
        <v>9</v>
      </c>
      <c r="I2038" s="97" t="s">
        <v>64</v>
      </c>
    </row>
    <row r="2039" customFormat="false" ht="12.75" hidden="false" customHeight="true" outlineLevel="0" collapsed="false">
      <c r="A2039" s="1" t="str">
        <f aca="false">I2039&amp;H2039</f>
        <v>  Pespectivas/ planta humanizada10</v>
      </c>
      <c r="B2039" s="97" t="s">
        <v>65</v>
      </c>
      <c r="C2039" s="97" t="s">
        <v>1467</v>
      </c>
      <c r="D2039" s="97" t="s">
        <v>1095</v>
      </c>
      <c r="E2039" s="100" t="n">
        <v>1</v>
      </c>
      <c r="F2039" s="120" t="n">
        <v>50990.5528</v>
      </c>
      <c r="G2039" s="162" t="n">
        <v>50990.55</v>
      </c>
      <c r="H2039" s="98" t="n">
        <v>10</v>
      </c>
      <c r="I2039" s="97" t="s">
        <v>66</v>
      </c>
    </row>
    <row r="2040" customFormat="false" ht="12.75" hidden="false" customHeight="true" outlineLevel="0" collapsed="false">
      <c r="A2040" s="1" t="str">
        <f aca="false">I2040&amp;H2040</f>
        <v>  Projeto de Demolição e Terraplenagem11</v>
      </c>
      <c r="B2040" s="97" t="s">
        <v>67</v>
      </c>
      <c r="C2040" s="97" t="s">
        <v>2210</v>
      </c>
      <c r="D2040" s="97" t="s">
        <v>1095</v>
      </c>
      <c r="E2040" s="100" t="n">
        <v>1</v>
      </c>
      <c r="F2040" s="119" t="n">
        <v>3000</v>
      </c>
      <c r="G2040" s="163" t="n">
        <v>3000</v>
      </c>
      <c r="H2040" s="98" t="n">
        <v>11</v>
      </c>
      <c r="I2040" s="97" t="s">
        <v>68</v>
      </c>
    </row>
    <row r="2041" customFormat="false" ht="12.75" hidden="false" customHeight="true" outlineLevel="0" collapsed="false">
      <c r="A2041" s="1" t="str">
        <f aca="false">I2041&amp;H2041</f>
        <v>  Projeto de Proteção Coletiva12</v>
      </c>
      <c r="B2041" s="97" t="s">
        <v>69</v>
      </c>
      <c r="C2041" s="97" t="s">
        <v>2211</v>
      </c>
      <c r="D2041" s="97" t="s">
        <v>1095</v>
      </c>
      <c r="E2041" s="100" t="n">
        <v>1</v>
      </c>
      <c r="F2041" s="119" t="n">
        <v>2800</v>
      </c>
      <c r="G2041" s="163" t="n">
        <v>2800</v>
      </c>
      <c r="H2041" s="98" t="n">
        <v>12</v>
      </c>
      <c r="I2041" s="97" t="s">
        <v>70</v>
      </c>
    </row>
    <row r="2042" customFormat="false" ht="12.75" hidden="false" customHeight="true" outlineLevel="0" collapsed="false">
      <c r="A2042" s="1" t="str">
        <f aca="false">I2042&amp;H2042</f>
        <v>- LAUDOS E ESTUDOS13</v>
      </c>
      <c r="B2042" s="93" t="s">
        <v>71</v>
      </c>
      <c r="C2042" s="93" t="s">
        <v>2212</v>
      </c>
      <c r="D2042" s="93"/>
      <c r="E2042" s="95"/>
      <c r="F2042" s="95"/>
      <c r="G2042" s="164" t="n">
        <v>55781.84</v>
      </c>
      <c r="H2042" s="113" t="n">
        <v>13</v>
      </c>
      <c r="I2042" s="93" t="s">
        <v>72</v>
      </c>
    </row>
    <row r="2043" customFormat="false" ht="12.75" hidden="false" customHeight="true" outlineLevel="0" collapsed="false">
      <c r="A2043" s="1" t="str">
        <f aca="false">I2043&amp;H2043</f>
        <v>  Sondagem14</v>
      </c>
      <c r="B2043" s="97" t="s">
        <v>75</v>
      </c>
      <c r="C2043" s="97" t="s">
        <v>2213</v>
      </c>
      <c r="D2043" s="97" t="s">
        <v>1095</v>
      </c>
      <c r="E2043" s="100" t="n">
        <v>1</v>
      </c>
      <c r="F2043" s="120" t="n">
        <v>25871.84</v>
      </c>
      <c r="G2043" s="162" t="n">
        <v>25871.84</v>
      </c>
      <c r="H2043" s="98" t="n">
        <v>14</v>
      </c>
      <c r="I2043" s="97" t="s">
        <v>76</v>
      </c>
    </row>
    <row r="2044" customFormat="false" ht="12.75" hidden="false" customHeight="true" outlineLevel="0" collapsed="false">
      <c r="A2044" s="1" t="str">
        <f aca="false">I2044&amp;H2044</f>
        <v>  Levantamento Planialtimétrico15</v>
      </c>
      <c r="B2044" s="97" t="s">
        <v>78</v>
      </c>
      <c r="C2044" s="97" t="s">
        <v>2214</v>
      </c>
      <c r="D2044" s="97" t="s">
        <v>1095</v>
      </c>
      <c r="E2044" s="100" t="n">
        <v>1</v>
      </c>
      <c r="F2044" s="119" t="n">
        <v>1000</v>
      </c>
      <c r="G2044" s="163" t="n">
        <v>1000</v>
      </c>
      <c r="H2044" s="98" t="n">
        <v>15</v>
      </c>
      <c r="I2044" s="97" t="s">
        <v>79</v>
      </c>
    </row>
    <row r="2045" customFormat="false" ht="12.75" hidden="false" customHeight="true" outlineLevel="0" collapsed="false">
      <c r="A2045" s="1" t="str">
        <f aca="false">I2045&amp;H2045</f>
        <v>  Serviços de topografia16</v>
      </c>
      <c r="B2045" s="97" t="s">
        <v>80</v>
      </c>
      <c r="C2045" s="97" t="s">
        <v>1258</v>
      </c>
      <c r="D2045" s="97" t="s">
        <v>1095</v>
      </c>
      <c r="E2045" s="100" t="n">
        <v>1</v>
      </c>
      <c r="F2045" s="119" t="n">
        <v>6160</v>
      </c>
      <c r="G2045" s="163" t="n">
        <v>6160</v>
      </c>
      <c r="H2045" s="98" t="n">
        <v>16</v>
      </c>
      <c r="I2045" s="97" t="s">
        <v>81</v>
      </c>
    </row>
    <row r="2046" customFormat="false" ht="12.75" hidden="false" customHeight="true" outlineLevel="0" collapsed="false">
      <c r="A2046" s="1" t="str">
        <f aca="false">I2046&amp;H2046</f>
        <v>  Controle Tecnológico - 3 CP por caminhão17</v>
      </c>
      <c r="B2046" s="97" t="s">
        <v>82</v>
      </c>
      <c r="C2046" s="97" t="s">
        <v>1360</v>
      </c>
      <c r="D2046" s="97" t="s">
        <v>1095</v>
      </c>
      <c r="E2046" s="100" t="n">
        <v>1</v>
      </c>
      <c r="F2046" s="119" t="n">
        <v>6750</v>
      </c>
      <c r="G2046" s="163" t="n">
        <v>6750</v>
      </c>
      <c r="H2046" s="98" t="n">
        <v>17</v>
      </c>
      <c r="I2046" s="97" t="s">
        <v>83</v>
      </c>
    </row>
    <row r="2047" customFormat="false" ht="12.75" hidden="false" customHeight="true" outlineLevel="0" collapsed="false">
      <c r="A2047" s="1" t="str">
        <f aca="false">I2047&amp;H2047</f>
        <v>  Vistoria Cautelar18</v>
      </c>
      <c r="B2047" s="97" t="s">
        <v>84</v>
      </c>
      <c r="C2047" s="97" t="s">
        <v>1214</v>
      </c>
      <c r="D2047" s="97" t="s">
        <v>1095</v>
      </c>
      <c r="E2047" s="100" t="n">
        <v>1</v>
      </c>
      <c r="F2047" s="119" t="n">
        <v>3000</v>
      </c>
      <c r="G2047" s="163" t="n">
        <v>3000</v>
      </c>
      <c r="H2047" s="98" t="n">
        <v>18</v>
      </c>
      <c r="I2047" s="97" t="s">
        <v>85</v>
      </c>
    </row>
    <row r="2048" customFormat="false" ht="12.75" hidden="false" customHeight="true" outlineLevel="0" collapsed="false">
      <c r="A2048" s="1" t="str">
        <f aca="false">I2048&amp;H2048</f>
        <v>  Analise de Acústica de Entorno19</v>
      </c>
      <c r="B2048" s="97" t="s">
        <v>86</v>
      </c>
      <c r="C2048" s="97" t="s">
        <v>2215</v>
      </c>
      <c r="D2048" s="97" t="s">
        <v>1095</v>
      </c>
      <c r="E2048" s="100" t="n">
        <v>1</v>
      </c>
      <c r="F2048" s="120" t="n">
        <v>10000</v>
      </c>
      <c r="G2048" s="162" t="n">
        <v>10000</v>
      </c>
      <c r="H2048" s="98" t="n">
        <v>19</v>
      </c>
      <c r="I2048" s="97" t="s">
        <v>87</v>
      </c>
    </row>
    <row r="2049" customFormat="false" ht="12.75" hidden="false" customHeight="true" outlineLevel="0" collapsed="false">
      <c r="A2049" s="1" t="str">
        <f aca="false">I2049&amp;H2049</f>
        <v>  Compensação ambiental20</v>
      </c>
      <c r="B2049" s="97" t="s">
        <v>88</v>
      </c>
      <c r="C2049" s="97" t="s">
        <v>2216</v>
      </c>
      <c r="D2049" s="97" t="s">
        <v>1095</v>
      </c>
      <c r="E2049" s="100" t="n">
        <v>1</v>
      </c>
      <c r="F2049" s="119" t="n">
        <v>3000</v>
      </c>
      <c r="G2049" s="163" t="n">
        <v>3000</v>
      </c>
      <c r="H2049" s="98" t="n">
        <v>20</v>
      </c>
      <c r="I2049" s="97" t="s">
        <v>89</v>
      </c>
    </row>
    <row r="2050" customFormat="false" ht="12.75" hidden="false" customHeight="true" outlineLevel="0" collapsed="false">
      <c r="A2050" s="1" t="str">
        <f aca="false">I2050&amp;H2050</f>
        <v>- SERVIÇOS PRELIMINARES21</v>
      </c>
      <c r="B2050" s="93" t="s">
        <v>90</v>
      </c>
      <c r="C2050" s="93" t="s">
        <v>2217</v>
      </c>
      <c r="D2050" s="93"/>
      <c r="E2050" s="95"/>
      <c r="F2050" s="95"/>
      <c r="G2050" s="164" t="n">
        <v>64698.58</v>
      </c>
      <c r="H2050" s="113" t="n">
        <v>21</v>
      </c>
      <c r="I2050" s="93" t="s">
        <v>91</v>
      </c>
    </row>
    <row r="2051" customFormat="false" ht="12.75" hidden="false" customHeight="true" outlineLevel="0" collapsed="false">
      <c r="A2051" s="1" t="str">
        <f aca="false">I2051&amp;H2051</f>
        <v>  Instalações provisórias de água/esgoto22</v>
      </c>
      <c r="B2051" s="97" t="s">
        <v>93</v>
      </c>
      <c r="C2051" s="97" t="s">
        <v>1405</v>
      </c>
      <c r="D2051" s="97" t="s">
        <v>1095</v>
      </c>
      <c r="E2051" s="100" t="n">
        <v>1</v>
      </c>
      <c r="F2051" s="119" t="n">
        <v>2500</v>
      </c>
      <c r="G2051" s="163" t="n">
        <v>2500</v>
      </c>
      <c r="H2051" s="98" t="n">
        <v>22</v>
      </c>
      <c r="I2051" s="97" t="s">
        <v>94</v>
      </c>
    </row>
    <row r="2052" customFormat="false" ht="12.75" hidden="false" customHeight="true" outlineLevel="0" collapsed="false">
      <c r="A2052" s="1" t="str">
        <f aca="false">I2052&amp;H2052</f>
        <v>  Instalações provisórias de luz23</v>
      </c>
      <c r="B2052" s="97" t="s">
        <v>97</v>
      </c>
      <c r="C2052" s="97" t="s">
        <v>1400</v>
      </c>
      <c r="D2052" s="97" t="s">
        <v>1095</v>
      </c>
      <c r="E2052" s="100" t="n">
        <v>1</v>
      </c>
      <c r="F2052" s="119" t="n">
        <v>3000</v>
      </c>
      <c r="G2052" s="163" t="n">
        <v>3000</v>
      </c>
      <c r="H2052" s="98" t="n">
        <v>23</v>
      </c>
      <c r="I2052" s="97" t="s">
        <v>98</v>
      </c>
    </row>
    <row r="2053" customFormat="false" ht="12.75" hidden="false" customHeight="true" outlineLevel="0" collapsed="false">
      <c r="A2053" s="1" t="str">
        <f aca="false">I2053&amp;H2053</f>
        <v>  Instalação provisória de incêndio24</v>
      </c>
      <c r="B2053" s="97" t="s">
        <v>99</v>
      </c>
      <c r="C2053" s="97" t="s">
        <v>1397</v>
      </c>
      <c r="D2053" s="97" t="s">
        <v>1095</v>
      </c>
      <c r="E2053" s="100" t="n">
        <v>1</v>
      </c>
      <c r="F2053" s="118" t="n">
        <v>800</v>
      </c>
      <c r="G2053" s="101" t="n">
        <v>800</v>
      </c>
      <c r="H2053" s="98" t="n">
        <v>24</v>
      </c>
      <c r="I2053" s="97" t="s">
        <v>100</v>
      </c>
    </row>
    <row r="2054" customFormat="false" ht="12.75" hidden="false" customHeight="true" outlineLevel="0" collapsed="false">
      <c r="A2054" s="1" t="str">
        <f aca="false">I2054&amp;H2054</f>
        <v>  Locação de Container25</v>
      </c>
      <c r="B2054" s="97" t="s">
        <v>101</v>
      </c>
      <c r="C2054" s="97" t="s">
        <v>2218</v>
      </c>
      <c r="D2054" s="97" t="s">
        <v>1097</v>
      </c>
      <c r="E2054" s="100" t="n">
        <v>6</v>
      </c>
      <c r="F2054" s="119" t="n">
        <v>2183</v>
      </c>
      <c r="G2054" s="162" t="n">
        <v>13098</v>
      </c>
      <c r="H2054" s="98" t="n">
        <v>25</v>
      </c>
      <c r="I2054" s="97" t="s">
        <v>102</v>
      </c>
    </row>
    <row r="2055" customFormat="false" ht="12.75" hidden="false" customHeight="true" outlineLevel="0" collapsed="false">
      <c r="A2055" s="1" t="str">
        <f aca="false">I2055&amp;H2055</f>
        <v>  Mobilização e desmobilização de container26</v>
      </c>
      <c r="B2055" s="97" t="s">
        <v>103</v>
      </c>
      <c r="C2055" s="97" t="s">
        <v>1167</v>
      </c>
      <c r="D2055" s="97" t="s">
        <v>1095</v>
      </c>
      <c r="E2055" s="100" t="n">
        <v>1</v>
      </c>
      <c r="F2055" s="119" t="n">
        <v>2000</v>
      </c>
      <c r="G2055" s="163" t="n">
        <v>2000</v>
      </c>
      <c r="H2055" s="98" t="n">
        <v>26</v>
      </c>
      <c r="I2055" s="97" t="s">
        <v>104</v>
      </c>
    </row>
    <row r="2056" customFormat="false" ht="12.75" hidden="false" customHeight="true" outlineLevel="0" collapsed="false">
      <c r="A2056" s="1" t="str">
        <f aca="false">I2056&amp;H2056</f>
        <v>  - Barracões sobre laje27</v>
      </c>
      <c r="B2056" s="93" t="s">
        <v>105</v>
      </c>
      <c r="C2056" s="93" t="s">
        <v>2219</v>
      </c>
      <c r="D2056" s="93"/>
      <c r="E2056" s="95"/>
      <c r="F2056" s="95"/>
      <c r="G2056" s="164" t="n">
        <v>29934.86</v>
      </c>
      <c r="H2056" s="113" t="n">
        <v>27</v>
      </c>
      <c r="I2056" s="93" t="s">
        <v>106</v>
      </c>
    </row>
    <row r="2057" customFormat="false" ht="12.75" hidden="false" customHeight="true" outlineLevel="0" collapsed="false">
      <c r="A2057" s="1" t="str">
        <f aca="false">I2057&amp;H2057</f>
        <v>    Almoxarifado (12 x5 m) - Sob laje28</v>
      </c>
      <c r="B2057" s="97" t="s">
        <v>109</v>
      </c>
      <c r="C2057" s="97" t="s">
        <v>1506</v>
      </c>
      <c r="D2057" s="97" t="s">
        <v>1098</v>
      </c>
      <c r="E2057" s="117" t="n">
        <v>60</v>
      </c>
      <c r="F2057" s="118" t="n">
        <v>125.7514</v>
      </c>
      <c r="G2057" s="163" t="n">
        <v>7545.08</v>
      </c>
      <c r="H2057" s="98" t="n">
        <v>28</v>
      </c>
      <c r="I2057" s="97" t="s">
        <v>110</v>
      </c>
    </row>
    <row r="2058" customFormat="false" ht="12.75" hidden="false" customHeight="true" outlineLevel="0" collapsed="false">
      <c r="A2058" s="1" t="str">
        <f aca="false">I2058&amp;H2058</f>
        <v>    Banheiro de obra ( 3 X 5 m) Sob laje29</v>
      </c>
      <c r="B2058" s="97" t="s">
        <v>111</v>
      </c>
      <c r="C2058" s="97" t="s">
        <v>2220</v>
      </c>
      <c r="D2058" s="97" t="s">
        <v>1098</v>
      </c>
      <c r="E2058" s="117" t="n">
        <v>15</v>
      </c>
      <c r="F2058" s="118" t="n">
        <v>185.5686</v>
      </c>
      <c r="G2058" s="163" t="n">
        <v>2783.53</v>
      </c>
      <c r="H2058" s="98" t="n">
        <v>29</v>
      </c>
      <c r="I2058" s="97" t="s">
        <v>112</v>
      </c>
    </row>
    <row r="2059" customFormat="false" ht="12.75" hidden="false" customHeight="true" outlineLevel="0" collapsed="false">
      <c r="A2059" s="1" t="str">
        <f aca="false">I2059&amp;H2059</f>
        <v>    Escritório ( 5x 5m) Sob Laje30</v>
      </c>
      <c r="B2059" s="97" t="s">
        <v>113</v>
      </c>
      <c r="C2059" s="97" t="s">
        <v>2221</v>
      </c>
      <c r="D2059" s="97" t="s">
        <v>1098</v>
      </c>
      <c r="E2059" s="117" t="n">
        <v>25</v>
      </c>
      <c r="F2059" s="118" t="n">
        <v>140.2667</v>
      </c>
      <c r="G2059" s="163" t="n">
        <v>3506.67</v>
      </c>
      <c r="H2059" s="98" t="n">
        <v>30</v>
      </c>
      <c r="I2059" s="97" t="s">
        <v>114</v>
      </c>
    </row>
    <row r="2060" customFormat="false" ht="12.75" hidden="false" customHeight="true" outlineLevel="0" collapsed="false">
      <c r="A2060" s="1" t="str">
        <f aca="false">I2060&amp;H2060</f>
        <v>    Refeitório ( 6 x 10 m ) sob laje31</v>
      </c>
      <c r="B2060" s="97" t="s">
        <v>115</v>
      </c>
      <c r="C2060" s="97" t="s">
        <v>1528</v>
      </c>
      <c r="D2060" s="97" t="s">
        <v>1098</v>
      </c>
      <c r="E2060" s="117" t="n">
        <v>60</v>
      </c>
      <c r="F2060" s="117" t="n">
        <v>64.6224</v>
      </c>
      <c r="G2060" s="163" t="n">
        <v>3877.35</v>
      </c>
      <c r="H2060" s="98" t="n">
        <v>31</v>
      </c>
      <c r="I2060" s="97" t="s">
        <v>116</v>
      </c>
    </row>
    <row r="2061" customFormat="false" ht="12.75" hidden="false" customHeight="true" outlineLevel="0" collapsed="false">
      <c r="A2061" s="1" t="str">
        <f aca="false">I2061&amp;H2061</f>
        <v>    Vestiário (6 x 10 m ) sob laje32</v>
      </c>
      <c r="B2061" s="97" t="s">
        <v>117</v>
      </c>
      <c r="C2061" s="97" t="s">
        <v>2222</v>
      </c>
      <c r="D2061" s="97" t="s">
        <v>1098</v>
      </c>
      <c r="E2061" s="117" t="n">
        <v>60</v>
      </c>
      <c r="F2061" s="118" t="n">
        <v>142.0667</v>
      </c>
      <c r="G2061" s="163" t="n">
        <v>8524</v>
      </c>
      <c r="H2061" s="98" t="n">
        <v>32</v>
      </c>
      <c r="I2061" s="97" t="s">
        <v>118</v>
      </c>
    </row>
    <row r="2062" customFormat="false" ht="12.75" hidden="false" customHeight="true" outlineLevel="0" collapsed="false">
      <c r="A2062" s="1" t="str">
        <f aca="false">I2062&amp;H2062</f>
        <v>    Centrais ( 4 x 5 m ) sob laje33</v>
      </c>
      <c r="B2062" s="97" t="s">
        <v>119</v>
      </c>
      <c r="C2062" s="97" t="s">
        <v>2223</v>
      </c>
      <c r="D2062" s="97" t="s">
        <v>1098</v>
      </c>
      <c r="E2062" s="117" t="n">
        <v>20</v>
      </c>
      <c r="F2062" s="117" t="n">
        <v>76.9647</v>
      </c>
      <c r="G2062" s="163" t="n">
        <v>1539.29</v>
      </c>
      <c r="H2062" s="98" t="n">
        <v>33</v>
      </c>
      <c r="I2062" s="97" t="s">
        <v>120</v>
      </c>
    </row>
    <row r="2063" customFormat="false" ht="12.75" hidden="false" customHeight="true" outlineLevel="0" collapsed="false">
      <c r="A2063" s="1" t="str">
        <f aca="false">I2063&amp;H2063</f>
        <v>    Materiais complementares de Canteiro34</v>
      </c>
      <c r="B2063" s="97" t="s">
        <v>121</v>
      </c>
      <c r="C2063" s="97" t="s">
        <v>1511</v>
      </c>
      <c r="D2063" s="97" t="s">
        <v>1095</v>
      </c>
      <c r="E2063" s="100" t="n">
        <v>1</v>
      </c>
      <c r="F2063" s="119" t="n">
        <v>2158.94</v>
      </c>
      <c r="G2063" s="163" t="n">
        <v>2158.94</v>
      </c>
      <c r="H2063" s="98" t="n">
        <v>34</v>
      </c>
      <c r="I2063" s="97" t="s">
        <v>122</v>
      </c>
    </row>
    <row r="2064" customFormat="false" ht="12.75" hidden="false" customHeight="true" outlineLevel="0" collapsed="false">
      <c r="A2064" s="1" t="str">
        <f aca="false">I2064&amp;H2064</f>
        <v>  - Diversos35</v>
      </c>
      <c r="B2064" s="93" t="s">
        <v>123</v>
      </c>
      <c r="C2064" s="93" t="s">
        <v>2224</v>
      </c>
      <c r="D2064" s="93"/>
      <c r="E2064" s="95"/>
      <c r="F2064" s="95"/>
      <c r="G2064" s="164" t="n">
        <v>13365.72</v>
      </c>
      <c r="H2064" s="113" t="n">
        <v>35</v>
      </c>
      <c r="I2064" s="93" t="s">
        <v>124</v>
      </c>
    </row>
    <row r="2065" customFormat="false" ht="12.75" hidden="false" customHeight="true" outlineLevel="0" collapsed="false">
      <c r="A2065" s="1" t="str">
        <f aca="false">I2065&amp;H2065</f>
        <v>    Placa de obra36</v>
      </c>
      <c r="B2065" s="97" t="s">
        <v>126</v>
      </c>
      <c r="C2065" s="97" t="s">
        <v>2225</v>
      </c>
      <c r="D2065" s="97" t="s">
        <v>1095</v>
      </c>
      <c r="E2065" s="100" t="n">
        <v>1</v>
      </c>
      <c r="F2065" s="118" t="n">
        <v>600</v>
      </c>
      <c r="G2065" s="101" t="n">
        <v>600</v>
      </c>
      <c r="H2065" s="98" t="n">
        <v>36</v>
      </c>
      <c r="I2065" s="97" t="s">
        <v>127</v>
      </c>
    </row>
    <row r="2066" customFormat="false" ht="12.75" hidden="false" customHeight="true" outlineLevel="0" collapsed="false">
      <c r="A2066" s="1" t="str">
        <f aca="false">I2066&amp;H2066</f>
        <v>    Mobiliário de obra (mesa, cadeiras, armários)37</v>
      </c>
      <c r="B2066" s="97" t="s">
        <v>128</v>
      </c>
      <c r="C2066" s="97" t="s">
        <v>1262</v>
      </c>
      <c r="D2066" s="97" t="s">
        <v>1095</v>
      </c>
      <c r="E2066" s="100" t="n">
        <v>1</v>
      </c>
      <c r="F2066" s="119" t="n">
        <v>6966.8</v>
      </c>
      <c r="G2066" s="163" t="n">
        <v>6966.8</v>
      </c>
      <c r="H2066" s="98" t="n">
        <v>37</v>
      </c>
      <c r="I2066" s="97" t="s">
        <v>129</v>
      </c>
    </row>
    <row r="2067" customFormat="false" ht="12.75" hidden="false" customHeight="true" outlineLevel="0" collapsed="false">
      <c r="A2067" s="1" t="str">
        <f aca="false">I2067&amp;H2067</f>
        <v>    Tapume38</v>
      </c>
      <c r="B2067" s="97" t="s">
        <v>130</v>
      </c>
      <c r="C2067" s="97" t="s">
        <v>1143</v>
      </c>
      <c r="D2067" s="97" t="s">
        <v>1098</v>
      </c>
      <c r="E2067" s="117" t="n">
        <v>50</v>
      </c>
      <c r="F2067" s="117" t="n">
        <v>74.9417</v>
      </c>
      <c r="G2067" s="163" t="n">
        <v>3747.09</v>
      </c>
      <c r="H2067" s="98" t="n">
        <v>38</v>
      </c>
      <c r="I2067" s="97" t="s">
        <v>131</v>
      </c>
    </row>
    <row r="2068" customFormat="false" ht="12.75" hidden="false" customHeight="true" outlineLevel="0" collapsed="false">
      <c r="A2068" s="1" t="str">
        <f aca="false">I2068&amp;H2068</f>
        <v>    Locação da obra39</v>
      </c>
      <c r="B2068" s="97" t="s">
        <v>132</v>
      </c>
      <c r="C2068" s="97" t="s">
        <v>1146</v>
      </c>
      <c r="D2068" s="97" t="s">
        <v>1098</v>
      </c>
      <c r="E2068" s="118" t="n">
        <v>606.62</v>
      </c>
      <c r="F2068" s="100" t="n">
        <v>3.3824</v>
      </c>
      <c r="G2068" s="163" t="n">
        <v>2051.83</v>
      </c>
      <c r="H2068" s="98" t="n">
        <v>39</v>
      </c>
      <c r="I2068" s="97" t="s">
        <v>133</v>
      </c>
    </row>
    <row r="2069" customFormat="false" ht="12.75" hidden="false" customHeight="true" outlineLevel="0" collapsed="false">
      <c r="A2069" s="1" t="str">
        <f aca="false">I2069&amp;H2069</f>
        <v>- TERRAPLENAGEM40</v>
      </c>
      <c r="B2069" s="93" t="s">
        <v>134</v>
      </c>
      <c r="C2069" s="93" t="s">
        <v>2226</v>
      </c>
      <c r="D2069" s="93"/>
      <c r="E2069" s="95"/>
      <c r="F2069" s="95"/>
      <c r="G2069" s="161" t="n">
        <v>142872.14</v>
      </c>
      <c r="H2069" s="113" t="n">
        <v>40</v>
      </c>
      <c r="I2069" s="93" t="s">
        <v>135</v>
      </c>
    </row>
    <row r="2070" customFormat="false" ht="12.75" hidden="false" customHeight="true" outlineLevel="0" collapsed="false">
      <c r="A2070" s="1" t="str">
        <f aca="false">I2070&amp;H2070</f>
        <v>  Serviço de terraplenagem41</v>
      </c>
      <c r="B2070" s="97" t="s">
        <v>137</v>
      </c>
      <c r="C2070" s="97" t="s">
        <v>2227</v>
      </c>
      <c r="D2070" s="97" t="s">
        <v>1095</v>
      </c>
      <c r="E2070" s="100" t="n">
        <v>1</v>
      </c>
      <c r="F2070" s="120" t="n">
        <v>83728.405</v>
      </c>
      <c r="G2070" s="162" t="n">
        <v>83728.41</v>
      </c>
      <c r="H2070" s="98" t="n">
        <v>41</v>
      </c>
      <c r="I2070" s="97" t="s">
        <v>138</v>
      </c>
    </row>
    <row r="2071" customFormat="false" ht="12.75" hidden="false" customHeight="true" outlineLevel="0" collapsed="false">
      <c r="A2071" s="1" t="str">
        <f aca="false">I2071&amp;H2071</f>
        <v>  Demolição42</v>
      </c>
      <c r="B2071" s="97" t="s">
        <v>139</v>
      </c>
      <c r="C2071" s="97" t="s">
        <v>2228</v>
      </c>
      <c r="D2071" s="97" t="s">
        <v>1095</v>
      </c>
      <c r="E2071" s="100" t="n">
        <v>1</v>
      </c>
      <c r="F2071" s="120" t="n">
        <v>59143.73</v>
      </c>
      <c r="G2071" s="162" t="n">
        <v>59143.73</v>
      </c>
      <c r="H2071" s="98" t="n">
        <v>42</v>
      </c>
      <c r="I2071" s="97" t="s">
        <v>140</v>
      </c>
    </row>
    <row r="2072" customFormat="false" ht="12.75" hidden="false" customHeight="true" outlineLevel="0" collapsed="false">
      <c r="A2072" s="1" t="str">
        <f aca="false">I2072&amp;H2072</f>
        <v>- FUNDAÇÃO43</v>
      </c>
      <c r="B2072" s="93" t="s">
        <v>141</v>
      </c>
      <c r="C2072" s="93" t="s">
        <v>2229</v>
      </c>
      <c r="D2072" s="93"/>
      <c r="E2072" s="95"/>
      <c r="F2072" s="95"/>
      <c r="G2072" s="161" t="n">
        <v>531012.86</v>
      </c>
      <c r="H2072" s="113" t="n">
        <v>43</v>
      </c>
      <c r="I2072" s="93" t="s">
        <v>142</v>
      </c>
    </row>
    <row r="2073" customFormat="false" ht="12.75" hidden="false" customHeight="true" outlineLevel="0" collapsed="false">
      <c r="A2073" s="1" t="str">
        <f aca="false">I2073&amp;H2073</f>
        <v>  - Fundação Direta - Blocos e cintas44</v>
      </c>
      <c r="B2073" s="93" t="s">
        <v>145</v>
      </c>
      <c r="C2073" s="93" t="s">
        <v>2230</v>
      </c>
      <c r="D2073" s="93"/>
      <c r="E2073" s="95"/>
      <c r="F2073" s="95"/>
      <c r="G2073" s="161" t="n">
        <v>119358.59</v>
      </c>
      <c r="H2073" s="113" t="n">
        <v>44</v>
      </c>
      <c r="I2073" s="93" t="s">
        <v>146</v>
      </c>
    </row>
    <row r="2074" customFormat="false" ht="12.75" hidden="false" customHeight="true" outlineLevel="0" collapsed="false">
      <c r="A2074" s="1" t="str">
        <f aca="false">I2074&amp;H2074</f>
        <v>    Escavação manual de valas até 2,00 m45</v>
      </c>
      <c r="B2074" s="97" t="s">
        <v>149</v>
      </c>
      <c r="C2074" s="97" t="s">
        <v>1426</v>
      </c>
      <c r="D2074" s="97" t="s">
        <v>1099</v>
      </c>
      <c r="E2074" s="118" t="n">
        <v>187.78</v>
      </c>
      <c r="F2074" s="117" t="n">
        <v>80</v>
      </c>
      <c r="G2074" s="162" t="n">
        <v>15022.4</v>
      </c>
      <c r="H2074" s="98" t="n">
        <v>45</v>
      </c>
      <c r="I2074" s="97" t="s">
        <v>150</v>
      </c>
    </row>
    <row r="2075" customFormat="false" ht="12.75" hidden="false" customHeight="true" outlineLevel="0" collapsed="false">
      <c r="A2075" s="1" t="str">
        <f aca="false">I2075&amp;H2075</f>
        <v>    Apiloamento46</v>
      </c>
      <c r="B2075" s="97" t="s">
        <v>151</v>
      </c>
      <c r="C2075" s="97" t="s">
        <v>1442</v>
      </c>
      <c r="D2075" s="97" t="s">
        <v>1098</v>
      </c>
      <c r="E2075" s="118" t="n">
        <v>108.26</v>
      </c>
      <c r="F2075" s="100" t="n">
        <v>5.5283</v>
      </c>
      <c r="G2075" s="101" t="n">
        <v>598.49</v>
      </c>
      <c r="H2075" s="98" t="n">
        <v>46</v>
      </c>
      <c r="I2075" s="97" t="s">
        <v>152</v>
      </c>
    </row>
    <row r="2076" customFormat="false" ht="12.75" hidden="false" customHeight="true" outlineLevel="0" collapsed="false">
      <c r="A2076" s="1" t="str">
        <f aca="false">I2076&amp;H2076</f>
        <v>    Lastro de concreto magro Fck = 9 MPa47</v>
      </c>
      <c r="B2076" s="97" t="s">
        <v>153</v>
      </c>
      <c r="C2076" s="97" t="s">
        <v>1429</v>
      </c>
      <c r="D2076" s="97" t="s">
        <v>1099</v>
      </c>
      <c r="E2076" s="100" t="n">
        <v>6.48</v>
      </c>
      <c r="F2076" s="118" t="n">
        <v>312.7756</v>
      </c>
      <c r="G2076" s="163" t="n">
        <v>2026.79</v>
      </c>
      <c r="H2076" s="98" t="n">
        <v>47</v>
      </c>
      <c r="I2076" s="97" t="s">
        <v>154</v>
      </c>
    </row>
    <row r="2077" customFormat="false" ht="12.75" hidden="false" customHeight="true" outlineLevel="0" collapsed="false">
      <c r="A2077" s="1" t="str">
        <f aca="false">I2077&amp;H2077</f>
        <v>    Forma para fundação em tabua48</v>
      </c>
      <c r="B2077" s="97" t="s">
        <v>155</v>
      </c>
      <c r="C2077" s="97" t="s">
        <v>1431</v>
      </c>
      <c r="D2077" s="97" t="s">
        <v>1098</v>
      </c>
      <c r="E2077" s="118" t="n">
        <v>379.77</v>
      </c>
      <c r="F2077" s="117" t="n">
        <v>53.0001</v>
      </c>
      <c r="G2077" s="162" t="n">
        <v>20127.85</v>
      </c>
      <c r="H2077" s="98" t="n">
        <v>48</v>
      </c>
      <c r="I2077" s="97" t="s">
        <v>156</v>
      </c>
    </row>
    <row r="2078" customFormat="false" ht="12.75" hidden="false" customHeight="true" outlineLevel="0" collapsed="false">
      <c r="A2078" s="1" t="str">
        <f aca="false">I2078&amp;H2078</f>
        <v>    Armação aço CA-50/60 (média dos diâmetros)49</v>
      </c>
      <c r="B2078" s="97" t="s">
        <v>157</v>
      </c>
      <c r="C2078" s="97" t="s">
        <v>1345</v>
      </c>
      <c r="D2078" s="97" t="s">
        <v>1100</v>
      </c>
      <c r="E2078" s="119" t="n">
        <v>7220</v>
      </c>
      <c r="F2078" s="100" t="n">
        <v>5.5468</v>
      </c>
      <c r="G2078" s="162" t="n">
        <v>40047.9</v>
      </c>
      <c r="H2078" s="98" t="n">
        <v>49</v>
      </c>
      <c r="I2078" s="97" t="s">
        <v>158</v>
      </c>
    </row>
    <row r="2079" customFormat="false" ht="12.75" hidden="false" customHeight="true" outlineLevel="0" collapsed="false">
      <c r="A2079" s="1" t="str">
        <f aca="false">I2079&amp;H2079</f>
        <v>    Concreto usinado Fck = 30 Mpa Bombeado50</v>
      </c>
      <c r="B2079" s="97" t="s">
        <v>159</v>
      </c>
      <c r="C2079" s="97" t="s">
        <v>1423</v>
      </c>
      <c r="D2079" s="97" t="s">
        <v>1099</v>
      </c>
      <c r="E2079" s="118" t="n">
        <v>102.4</v>
      </c>
      <c r="F2079" s="118" t="n">
        <v>302.7266</v>
      </c>
      <c r="G2079" s="162" t="n">
        <v>30999.2</v>
      </c>
      <c r="H2079" s="98" t="n">
        <v>50</v>
      </c>
      <c r="I2079" s="97" t="s">
        <v>160</v>
      </c>
    </row>
    <row r="2080" customFormat="false" ht="12.75" hidden="false" customHeight="true" outlineLevel="0" collapsed="false">
      <c r="A2080" s="1" t="str">
        <f aca="false">I2080&amp;H2080</f>
        <v>    Reaterro compactado mecanizado51</v>
      </c>
      <c r="B2080" s="97" t="s">
        <v>161</v>
      </c>
      <c r="C2080" s="97" t="s">
        <v>2231</v>
      </c>
      <c r="D2080" s="97" t="s">
        <v>1099</v>
      </c>
      <c r="E2080" s="118" t="n">
        <v>107.74</v>
      </c>
      <c r="F2080" s="117" t="n">
        <v>12.1622</v>
      </c>
      <c r="G2080" s="163" t="n">
        <v>1310.36</v>
      </c>
      <c r="H2080" s="98" t="n">
        <v>51</v>
      </c>
      <c r="I2080" s="97" t="s">
        <v>162</v>
      </c>
    </row>
    <row r="2081" customFormat="false" ht="12.75" hidden="false" customHeight="true" outlineLevel="0" collapsed="false">
      <c r="A2081" s="1" t="str">
        <f aca="false">I2081&amp;H2081</f>
        <v>    Carga e transporte de material excedente52</v>
      </c>
      <c r="B2081" s="97" t="s">
        <v>163</v>
      </c>
      <c r="C2081" s="97" t="s">
        <v>1357</v>
      </c>
      <c r="D2081" s="97" t="s">
        <v>1099</v>
      </c>
      <c r="E2081" s="118" t="n">
        <v>136.39</v>
      </c>
      <c r="F2081" s="117" t="n">
        <v>67.6413</v>
      </c>
      <c r="G2081" s="163" t="n">
        <v>9225.6</v>
      </c>
      <c r="H2081" s="98" t="n">
        <v>52</v>
      </c>
      <c r="I2081" s="97" t="s">
        <v>164</v>
      </c>
    </row>
    <row r="2082" customFormat="false" ht="12.75" hidden="false" customHeight="true" outlineLevel="0" collapsed="false">
      <c r="A2082" s="1" t="str">
        <f aca="false">I2082&amp;H2082</f>
        <v>  - Fundação Indireta - Tubulão53</v>
      </c>
      <c r="B2082" s="93" t="s">
        <v>165</v>
      </c>
      <c r="C2082" s="93" t="s">
        <v>2232</v>
      </c>
      <c r="D2082" s="93"/>
      <c r="E2082" s="95"/>
      <c r="F2082" s="95"/>
      <c r="G2082" s="164" t="n">
        <v>31514.49</v>
      </c>
      <c r="H2082" s="113" t="n">
        <v>53</v>
      </c>
      <c r="I2082" s="93" t="s">
        <v>166</v>
      </c>
    </row>
    <row r="2083" customFormat="false" ht="12.75" hidden="false" customHeight="true" outlineLevel="0" collapsed="false">
      <c r="A2083" s="1" t="str">
        <f aca="false">I2083&amp;H2083</f>
        <v>    Escavação manual de fustes em material de 1ª categoria54</v>
      </c>
      <c r="B2083" s="97" t="s">
        <v>168</v>
      </c>
      <c r="C2083" s="97" t="s">
        <v>1367</v>
      </c>
      <c r="D2083" s="97" t="s">
        <v>1099</v>
      </c>
      <c r="E2083" s="117" t="n">
        <v>28.44</v>
      </c>
      <c r="F2083" s="118" t="n">
        <v>170</v>
      </c>
      <c r="G2083" s="163" t="n">
        <v>4834.8</v>
      </c>
      <c r="H2083" s="98" t="n">
        <v>54</v>
      </c>
      <c r="I2083" s="97" t="s">
        <v>169</v>
      </c>
    </row>
    <row r="2084" customFormat="false" ht="12.75" hidden="false" customHeight="true" outlineLevel="0" collapsed="false">
      <c r="A2084" s="1" t="str">
        <f aca="false">I2084&amp;H2084</f>
        <v>    Alargamento manual de bases em material de 1ª categoria55</v>
      </c>
      <c r="B2084" s="97" t="s">
        <v>170</v>
      </c>
      <c r="C2084" s="97" t="s">
        <v>1370</v>
      </c>
      <c r="D2084" s="97" t="s">
        <v>1099</v>
      </c>
      <c r="E2084" s="117" t="n">
        <v>12.38</v>
      </c>
      <c r="F2084" s="118" t="n">
        <v>130</v>
      </c>
      <c r="G2084" s="163" t="n">
        <v>1609.4</v>
      </c>
      <c r="H2084" s="98" t="n">
        <v>55</v>
      </c>
      <c r="I2084" s="97" t="s">
        <v>171</v>
      </c>
    </row>
    <row r="2085" customFormat="false" ht="12.75" hidden="false" customHeight="true" outlineLevel="0" collapsed="false">
      <c r="A2085" s="1" t="str">
        <f aca="false">I2085&amp;H2085</f>
        <v>    Armação aço CA-50/60 (média dos diâmetros)56</v>
      </c>
      <c r="B2085" s="97" t="s">
        <v>172</v>
      </c>
      <c r="C2085" s="97" t="s">
        <v>1345</v>
      </c>
      <c r="D2085" s="97" t="s">
        <v>1100</v>
      </c>
      <c r="E2085" s="119" t="n">
        <v>1196.1</v>
      </c>
      <c r="F2085" s="100" t="n">
        <v>5.463</v>
      </c>
      <c r="G2085" s="163" t="n">
        <v>6534.29</v>
      </c>
      <c r="H2085" s="98" t="n">
        <v>56</v>
      </c>
      <c r="I2085" s="97" t="s">
        <v>158</v>
      </c>
    </row>
    <row r="2086" customFormat="false" ht="12.75" hidden="false" customHeight="true" outlineLevel="0" collapsed="false">
      <c r="A2086" s="1" t="str">
        <f aca="false">I2086&amp;H2086</f>
        <v>    Concretagem de Tubulão Fck =20 MPa Bombeado57</v>
      </c>
      <c r="B2086" s="97" t="s">
        <v>173</v>
      </c>
      <c r="C2086" s="97" t="s">
        <v>1410</v>
      </c>
      <c r="D2086" s="97" t="s">
        <v>1099</v>
      </c>
      <c r="E2086" s="117" t="n">
        <v>40.81</v>
      </c>
      <c r="F2086" s="118" t="n">
        <v>337.6848</v>
      </c>
      <c r="G2086" s="162" t="n">
        <v>13780.93</v>
      </c>
      <c r="H2086" s="98" t="n">
        <v>57</v>
      </c>
      <c r="I2086" s="97" t="s">
        <v>174</v>
      </c>
    </row>
    <row r="2087" customFormat="false" ht="12.75" hidden="false" customHeight="true" outlineLevel="0" collapsed="false">
      <c r="A2087" s="1" t="str">
        <f aca="false">I2087&amp;H2087</f>
        <v>    Arrasamento de cabeça de Tubulão58</v>
      </c>
      <c r="B2087" s="97" t="s">
        <v>175</v>
      </c>
      <c r="C2087" s="97" t="s">
        <v>2233</v>
      </c>
      <c r="D2087" s="97" t="s">
        <v>1096</v>
      </c>
      <c r="E2087" s="117" t="n">
        <v>23</v>
      </c>
      <c r="F2087" s="117" t="n">
        <v>38.6978</v>
      </c>
      <c r="G2087" s="101" t="n">
        <v>890.05</v>
      </c>
      <c r="H2087" s="98" t="n">
        <v>58</v>
      </c>
      <c r="I2087" s="97" t="s">
        <v>176</v>
      </c>
    </row>
    <row r="2088" customFormat="false" ht="12.75" hidden="false" customHeight="true" outlineLevel="0" collapsed="false">
      <c r="A2088" s="1" t="str">
        <f aca="false">I2088&amp;H2088</f>
        <v>    Carga e transporte de material excedente59</v>
      </c>
      <c r="B2088" s="97" t="s">
        <v>177</v>
      </c>
      <c r="C2088" s="97" t="s">
        <v>1357</v>
      </c>
      <c r="D2088" s="97" t="s">
        <v>1099</v>
      </c>
      <c r="E2088" s="117" t="n">
        <v>57.14</v>
      </c>
      <c r="F2088" s="117" t="n">
        <v>67.6413</v>
      </c>
      <c r="G2088" s="163" t="n">
        <v>3865.02</v>
      </c>
      <c r="H2088" s="98" t="n">
        <v>59</v>
      </c>
      <c r="I2088" s="97" t="s">
        <v>164</v>
      </c>
    </row>
    <row r="2089" customFormat="false" ht="12.75" hidden="false" customHeight="true" outlineLevel="0" collapsed="false">
      <c r="A2089" s="1" t="str">
        <f aca="false">I2089&amp;H2089</f>
        <v>  - Fundação Indireta - Estaca Helice60</v>
      </c>
      <c r="B2089" s="93" t="s">
        <v>178</v>
      </c>
      <c r="C2089" s="93" t="s">
        <v>2234</v>
      </c>
      <c r="D2089" s="93"/>
      <c r="E2089" s="95"/>
      <c r="F2089" s="95"/>
      <c r="G2089" s="161" t="n">
        <v>300464.65</v>
      </c>
      <c r="H2089" s="113" t="n">
        <v>60</v>
      </c>
      <c r="I2089" s="93" t="s">
        <v>179</v>
      </c>
    </row>
    <row r="2090" customFormat="false" ht="12.75" hidden="false" customHeight="true" outlineLevel="0" collapsed="false">
      <c r="A2090" s="1" t="str">
        <f aca="false">I2090&amp;H2090</f>
        <v>    Mobilização e desmobilização de equipe e equipamento61</v>
      </c>
      <c r="B2090" s="97" t="s">
        <v>182</v>
      </c>
      <c r="C2090" s="97" t="s">
        <v>1386</v>
      </c>
      <c r="D2090" s="97" t="s">
        <v>1095</v>
      </c>
      <c r="E2090" s="100" t="n">
        <v>1</v>
      </c>
      <c r="F2090" s="120" t="n">
        <v>21000</v>
      </c>
      <c r="G2090" s="162" t="n">
        <v>21000</v>
      </c>
      <c r="H2090" s="98" t="n">
        <v>61</v>
      </c>
      <c r="I2090" s="97" t="s">
        <v>183</v>
      </c>
    </row>
    <row r="2091" customFormat="false" ht="12.75" hidden="false" customHeight="true" outlineLevel="0" collapsed="false">
      <c r="A2091" s="1" t="str">
        <f aca="false">I2091&amp;H2091</f>
        <v>    Perfuração de Estaca  Ø 0,60 m62</v>
      </c>
      <c r="B2091" s="97" t="s">
        <v>184</v>
      </c>
      <c r="C2091" s="97" t="s">
        <v>1389</v>
      </c>
      <c r="D2091" s="97" t="s">
        <v>1101</v>
      </c>
      <c r="E2091" s="118" t="n">
        <v>644</v>
      </c>
      <c r="F2091" s="118" t="n">
        <v>130</v>
      </c>
      <c r="G2091" s="162" t="n">
        <v>83720</v>
      </c>
      <c r="H2091" s="98" t="n">
        <v>62</v>
      </c>
      <c r="I2091" s="97" t="s">
        <v>185</v>
      </c>
    </row>
    <row r="2092" customFormat="false" ht="12.75" hidden="false" customHeight="true" outlineLevel="0" collapsed="false">
      <c r="A2092" s="1" t="str">
        <f aca="false">I2092&amp;H2092</f>
        <v>    Perfuração de Estaca  Ø 0,70 m63</v>
      </c>
      <c r="B2092" s="97" t="s">
        <v>186</v>
      </c>
      <c r="C2092" s="97" t="s">
        <v>1392</v>
      </c>
      <c r="D2092" s="97" t="s">
        <v>1101</v>
      </c>
      <c r="E2092" s="118" t="n">
        <v>345</v>
      </c>
      <c r="F2092" s="118" t="n">
        <v>150</v>
      </c>
      <c r="G2092" s="162" t="n">
        <v>51750</v>
      </c>
      <c r="H2092" s="98" t="n">
        <v>63</v>
      </c>
      <c r="I2092" s="97" t="s">
        <v>187</v>
      </c>
    </row>
    <row r="2093" customFormat="false" ht="12.75" hidden="false" customHeight="true" outlineLevel="0" collapsed="false">
      <c r="A2093" s="1" t="str">
        <f aca="false">I2093&amp;H2093</f>
        <v>    Armação aço CA-50/60 (média dos diâmetros)64</v>
      </c>
      <c r="B2093" s="97" t="s">
        <v>188</v>
      </c>
      <c r="C2093" s="97" t="s">
        <v>1345</v>
      </c>
      <c r="D2093" s="97" t="s">
        <v>1100</v>
      </c>
      <c r="E2093" s="119" t="n">
        <v>4588.1</v>
      </c>
      <c r="F2093" s="100" t="n">
        <v>4.852</v>
      </c>
      <c r="G2093" s="162" t="n">
        <v>22261.47</v>
      </c>
      <c r="H2093" s="98" t="n">
        <v>64</v>
      </c>
      <c r="I2093" s="97" t="s">
        <v>158</v>
      </c>
    </row>
    <row r="2094" customFormat="false" ht="12.75" hidden="false" customHeight="true" outlineLevel="0" collapsed="false">
      <c r="A2094" s="1" t="str">
        <f aca="false">I2094&amp;H2094</f>
        <v>    Concretagem de Estaca Fck =20 MPa Bombeado65</v>
      </c>
      <c r="B2094" s="97" t="s">
        <v>189</v>
      </c>
      <c r="C2094" s="97" t="s">
        <v>1413</v>
      </c>
      <c r="D2094" s="97" t="s">
        <v>1099</v>
      </c>
      <c r="E2094" s="118" t="n">
        <v>314.86</v>
      </c>
      <c r="F2094" s="118" t="n">
        <v>337.6848</v>
      </c>
      <c r="G2094" s="165" t="n">
        <v>106323.44</v>
      </c>
      <c r="H2094" s="98" t="n">
        <v>65</v>
      </c>
      <c r="I2094" s="97" t="s">
        <v>190</v>
      </c>
    </row>
    <row r="2095" customFormat="false" ht="12.75" hidden="false" customHeight="true" outlineLevel="0" collapsed="false">
      <c r="A2095" s="1" t="str">
        <f aca="false">I2095&amp;H2095</f>
        <v>    Arrasamento de cabeça de Estaca66</v>
      </c>
      <c r="B2095" s="97" t="s">
        <v>191</v>
      </c>
      <c r="C2095" s="97" t="s">
        <v>2235</v>
      </c>
      <c r="D2095" s="97" t="s">
        <v>1096</v>
      </c>
      <c r="E2095" s="117" t="n">
        <v>43</v>
      </c>
      <c r="F2095" s="117" t="n">
        <v>38.6978</v>
      </c>
      <c r="G2095" s="163" t="n">
        <v>1664.01</v>
      </c>
      <c r="H2095" s="98" t="n">
        <v>66</v>
      </c>
      <c r="I2095" s="97" t="s">
        <v>192</v>
      </c>
    </row>
    <row r="2096" customFormat="false" ht="12.75" hidden="false" customHeight="true" outlineLevel="0" collapsed="false">
      <c r="A2096" s="1" t="str">
        <f aca="false">I2096&amp;H2096</f>
        <v>    Carga e transporte de material excedente67</v>
      </c>
      <c r="B2096" s="97" t="s">
        <v>193</v>
      </c>
      <c r="C2096" s="97" t="s">
        <v>1357</v>
      </c>
      <c r="D2096" s="97" t="s">
        <v>1099</v>
      </c>
      <c r="E2096" s="118" t="n">
        <v>440.8</v>
      </c>
      <c r="F2096" s="117" t="n">
        <v>24.16</v>
      </c>
      <c r="G2096" s="162" t="n">
        <v>10649.73</v>
      </c>
      <c r="H2096" s="98" t="n">
        <v>67</v>
      </c>
      <c r="I2096" s="97" t="s">
        <v>164</v>
      </c>
    </row>
    <row r="2097" customFormat="false" ht="12.75" hidden="false" customHeight="true" outlineLevel="0" collapsed="false">
      <c r="A2097" s="1" t="str">
        <f aca="false">I2097&amp;H2097</f>
        <v>    Locação de Retro escavadeira68</v>
      </c>
      <c r="B2097" s="97" t="s">
        <v>194</v>
      </c>
      <c r="C2097" s="97" t="s">
        <v>1417</v>
      </c>
      <c r="D2097" s="97" t="s">
        <v>1102</v>
      </c>
      <c r="E2097" s="117" t="n">
        <v>34.4</v>
      </c>
      <c r="F2097" s="117" t="n">
        <v>90</v>
      </c>
      <c r="G2097" s="163" t="n">
        <v>3096</v>
      </c>
      <c r="H2097" s="98" t="n">
        <v>68</v>
      </c>
      <c r="I2097" s="97" t="s">
        <v>195</v>
      </c>
    </row>
    <row r="2098" customFormat="false" ht="12.75" hidden="false" customHeight="true" outlineLevel="0" collapsed="false">
      <c r="A2098" s="1" t="str">
        <f aca="false">I2098&amp;H2098</f>
        <v>  - Contenções69</v>
      </c>
      <c r="B2098" s="93" t="s">
        <v>196</v>
      </c>
      <c r="C2098" s="93" t="s">
        <v>2236</v>
      </c>
      <c r="D2098" s="93"/>
      <c r="E2098" s="95"/>
      <c r="F2098" s="95"/>
      <c r="G2098" s="164" t="n">
        <v>79675.13</v>
      </c>
      <c r="H2098" s="113" t="n">
        <v>69</v>
      </c>
      <c r="I2098" s="93" t="s">
        <v>197</v>
      </c>
    </row>
    <row r="2099" customFormat="false" ht="12.75" hidden="false" customHeight="true" outlineLevel="0" collapsed="false">
      <c r="A2099" s="1" t="str">
        <f aca="false">I2099&amp;H2099</f>
        <v>    - Retangulão/ Cortinas70</v>
      </c>
      <c r="B2099" s="93" t="s">
        <v>198</v>
      </c>
      <c r="C2099" s="93" t="s">
        <v>2237</v>
      </c>
      <c r="D2099" s="93"/>
      <c r="E2099" s="95"/>
      <c r="F2099" s="95"/>
      <c r="G2099" s="164" t="n">
        <v>79675.13</v>
      </c>
      <c r="H2099" s="113" t="n">
        <v>70</v>
      </c>
      <c r="I2099" s="93" t="s">
        <v>199</v>
      </c>
    </row>
    <row r="2100" customFormat="false" ht="12.75" hidden="false" customHeight="true" outlineLevel="0" collapsed="false">
      <c r="A2100" s="1" t="str">
        <f aca="false">I2100&amp;H2100</f>
        <v>      Escavação manual71</v>
      </c>
      <c r="B2100" s="97" t="s">
        <v>200</v>
      </c>
      <c r="C2100" s="97" t="s">
        <v>2238</v>
      </c>
      <c r="D2100" s="97" t="s">
        <v>1099</v>
      </c>
      <c r="E2100" s="118" t="n">
        <v>102.63</v>
      </c>
      <c r="F2100" s="118" t="n">
        <v>140</v>
      </c>
      <c r="G2100" s="162" t="n">
        <v>14368.2</v>
      </c>
      <c r="H2100" s="98" t="n">
        <v>71</v>
      </c>
      <c r="I2100" s="97" t="s">
        <v>201</v>
      </c>
    </row>
    <row r="2101" customFormat="false" ht="12.75" hidden="false" customHeight="true" outlineLevel="0" collapsed="false">
      <c r="A2101" s="1" t="str">
        <f aca="false">I2101&amp;H2101</f>
        <v>      Forma para Fundação72</v>
      </c>
      <c r="B2101" s="97" t="s">
        <v>202</v>
      </c>
      <c r="C2101" s="97" t="s">
        <v>1340</v>
      </c>
      <c r="D2101" s="97" t="s">
        <v>1098</v>
      </c>
      <c r="E2101" s="118" t="n">
        <v>196.96</v>
      </c>
      <c r="F2101" s="117" t="n">
        <v>53.0001</v>
      </c>
      <c r="G2101" s="162" t="n">
        <v>10438.9</v>
      </c>
      <c r="H2101" s="98" t="n">
        <v>72</v>
      </c>
      <c r="I2101" s="97" t="s">
        <v>203</v>
      </c>
    </row>
    <row r="2102" customFormat="false" ht="12.75" hidden="false" customHeight="true" outlineLevel="0" collapsed="false">
      <c r="A2102" s="1" t="str">
        <f aca="false">I2102&amp;H2102</f>
        <v>      Armação aço CA-50/60 (média dos diâmetros)73</v>
      </c>
      <c r="B2102" s="97" t="s">
        <v>204</v>
      </c>
      <c r="C2102" s="97" t="s">
        <v>1345</v>
      </c>
      <c r="D2102" s="97" t="s">
        <v>1100</v>
      </c>
      <c r="E2102" s="119" t="n">
        <v>3018</v>
      </c>
      <c r="F2102" s="100" t="n">
        <v>5.5017</v>
      </c>
      <c r="G2102" s="162" t="n">
        <v>16604.13</v>
      </c>
      <c r="H2102" s="98" t="n">
        <v>73</v>
      </c>
      <c r="I2102" s="97" t="s">
        <v>205</v>
      </c>
    </row>
    <row r="2103" customFormat="false" ht="12.75" hidden="false" customHeight="true" outlineLevel="0" collapsed="false">
      <c r="A2103" s="1" t="str">
        <f aca="false">I2103&amp;H2103</f>
        <v>      Concreto usinado Fck = 25 Mpa Bombeado74</v>
      </c>
      <c r="B2103" s="97" t="s">
        <v>206</v>
      </c>
      <c r="C2103" s="97" t="s">
        <v>1350</v>
      </c>
      <c r="D2103" s="97" t="s">
        <v>1099</v>
      </c>
      <c r="E2103" s="118" t="n">
        <v>102.63</v>
      </c>
      <c r="F2103" s="118" t="n">
        <v>287.7067</v>
      </c>
      <c r="G2103" s="162" t="n">
        <v>29527.35</v>
      </c>
      <c r="H2103" s="98" t="n">
        <v>74</v>
      </c>
      <c r="I2103" s="97" t="s">
        <v>207</v>
      </c>
    </row>
    <row r="2104" customFormat="false" ht="12.75" hidden="false" customHeight="true" outlineLevel="0" collapsed="false">
      <c r="A2104" s="1" t="str">
        <f aca="false">I2104&amp;H2104</f>
        <v>      Reaterro compactado mecanizado75</v>
      </c>
      <c r="B2104" s="97" t="s">
        <v>208</v>
      </c>
      <c r="C2104" s="97" t="s">
        <v>2231</v>
      </c>
      <c r="D2104" s="97" t="s">
        <v>1099</v>
      </c>
      <c r="E2104" s="117" t="n">
        <v>19.37</v>
      </c>
      <c r="F2104" s="117" t="n">
        <v>35.9336</v>
      </c>
      <c r="G2104" s="101" t="n">
        <v>696.03</v>
      </c>
      <c r="H2104" s="98" t="n">
        <v>75</v>
      </c>
      <c r="I2104" s="97" t="s">
        <v>209</v>
      </c>
    </row>
    <row r="2105" customFormat="false" ht="12.75" hidden="false" customHeight="true" outlineLevel="0" collapsed="false">
      <c r="A2105" s="1" t="str">
        <f aca="false">I2105&amp;H2105</f>
        <v>      Carga e transporte de material excedente76</v>
      </c>
      <c r="B2105" s="97" t="s">
        <v>210</v>
      </c>
      <c r="C2105" s="97" t="s">
        <v>1357</v>
      </c>
      <c r="D2105" s="97" t="s">
        <v>1099</v>
      </c>
      <c r="E2105" s="118" t="n">
        <v>118.87</v>
      </c>
      <c r="F2105" s="117" t="n">
        <v>67.6413</v>
      </c>
      <c r="G2105" s="163" t="n">
        <v>8040.52</v>
      </c>
      <c r="H2105" s="98" t="n">
        <v>76</v>
      </c>
      <c r="I2105" s="97" t="s">
        <v>211</v>
      </c>
    </row>
    <row r="2106" customFormat="false" ht="12.75" hidden="false" customHeight="true" outlineLevel="0" collapsed="false">
      <c r="A2106" s="1" t="str">
        <f aca="false">I2106&amp;H2106</f>
        <v>- SUPER-ESTRUTURA77</v>
      </c>
      <c r="B2106" s="93" t="s">
        <v>212</v>
      </c>
      <c r="C2106" s="93" t="s">
        <v>2239</v>
      </c>
      <c r="D2106" s="93"/>
      <c r="E2106" s="95"/>
      <c r="F2106" s="95"/>
      <c r="G2106" s="166" t="n">
        <v>1065768.43</v>
      </c>
      <c r="H2106" s="113" t="n">
        <v>77</v>
      </c>
      <c r="I2106" s="93" t="s">
        <v>213</v>
      </c>
    </row>
    <row r="2107" customFormat="false" ht="12.75" hidden="false" customHeight="true" outlineLevel="0" collapsed="false">
      <c r="A2107" s="1" t="str">
        <f aca="false">I2107&amp;H2107</f>
        <v>  Forma compensado plastificado 18 mm. - reap. 10X78</v>
      </c>
      <c r="B2107" s="97" t="s">
        <v>215</v>
      </c>
      <c r="C2107" s="97" t="s">
        <v>1470</v>
      </c>
      <c r="D2107" s="97" t="s">
        <v>1098</v>
      </c>
      <c r="E2107" s="119" t="n">
        <v>6994.33</v>
      </c>
      <c r="F2107" s="117" t="n">
        <v>60.5</v>
      </c>
      <c r="G2107" s="165" t="n">
        <v>423156.97</v>
      </c>
      <c r="H2107" s="98" t="n">
        <v>78</v>
      </c>
      <c r="I2107" s="97" t="s">
        <v>216</v>
      </c>
    </row>
    <row r="2108" customFormat="false" ht="12.75" hidden="false" customHeight="true" outlineLevel="0" collapsed="false">
      <c r="A2108" s="1" t="str">
        <f aca="false">I2108&amp;H2108</f>
        <v>  Armação aço CA-50/60 (média dos diâmetros)79</v>
      </c>
      <c r="B2108" s="97" t="s">
        <v>217</v>
      </c>
      <c r="C2108" s="97" t="s">
        <v>1345</v>
      </c>
      <c r="D2108" s="97" t="s">
        <v>1100</v>
      </c>
      <c r="E2108" s="120" t="n">
        <v>70674.79</v>
      </c>
      <c r="F2108" s="100" t="n">
        <v>5.642</v>
      </c>
      <c r="G2108" s="165" t="n">
        <v>398747.16</v>
      </c>
      <c r="H2108" s="98" t="n">
        <v>79</v>
      </c>
      <c r="I2108" s="97" t="s">
        <v>218</v>
      </c>
    </row>
    <row r="2109" customFormat="false" ht="12.75" hidden="false" customHeight="true" outlineLevel="0" collapsed="false">
      <c r="A2109" s="1" t="str">
        <f aca="false">I2109&amp;H2109</f>
        <v>  Concreto usinado Fck = 30 MPa Bombeado80</v>
      </c>
      <c r="B2109" s="97" t="s">
        <v>219</v>
      </c>
      <c r="C2109" s="97" t="s">
        <v>1452</v>
      </c>
      <c r="D2109" s="97" t="s">
        <v>1099</v>
      </c>
      <c r="E2109" s="118" t="n">
        <v>582.38</v>
      </c>
      <c r="F2109" s="118" t="n">
        <v>288.75</v>
      </c>
      <c r="G2109" s="165" t="n">
        <v>168162.23</v>
      </c>
      <c r="H2109" s="98" t="n">
        <v>80</v>
      </c>
      <c r="I2109" s="97" t="s">
        <v>220</v>
      </c>
    </row>
    <row r="2110" customFormat="false" ht="12.75" hidden="false" customHeight="true" outlineLevel="0" collapsed="false">
      <c r="A2110" s="1" t="str">
        <f aca="false">I2110&amp;H2110</f>
        <v>  Concreto usinado Fck = 35 MPa Bombeado81</v>
      </c>
      <c r="B2110" s="97" t="s">
        <v>221</v>
      </c>
      <c r="C2110" s="97" t="s">
        <v>1457</v>
      </c>
      <c r="D2110" s="97" t="s">
        <v>1099</v>
      </c>
      <c r="E2110" s="118" t="n">
        <v>202.9</v>
      </c>
      <c r="F2110" s="118" t="n">
        <v>297.418</v>
      </c>
      <c r="G2110" s="162" t="n">
        <v>60346.11</v>
      </c>
      <c r="H2110" s="98" t="n">
        <v>81</v>
      </c>
      <c r="I2110" s="97" t="s">
        <v>222</v>
      </c>
    </row>
    <row r="2111" customFormat="false" ht="12.75" hidden="false" customHeight="true" outlineLevel="0" collapsed="false">
      <c r="A2111" s="1" t="str">
        <f aca="false">I2111&amp;H2111</f>
        <v>  Lançamento e sarrafeamento de piso82</v>
      </c>
      <c r="B2111" s="97" t="s">
        <v>223</v>
      </c>
      <c r="C2111" s="97" t="s">
        <v>1473</v>
      </c>
      <c r="D2111" s="97" t="s">
        <v>1098</v>
      </c>
      <c r="E2111" s="119" t="n">
        <v>2656.74</v>
      </c>
      <c r="F2111" s="100" t="n">
        <v>5.78</v>
      </c>
      <c r="G2111" s="162" t="n">
        <v>15355.96</v>
      </c>
      <c r="H2111" s="98" t="n">
        <v>82</v>
      </c>
      <c r="I2111" s="97" t="s">
        <v>224</v>
      </c>
    </row>
    <row r="2112" customFormat="false" ht="12.75" hidden="false" customHeight="true" outlineLevel="0" collapsed="false">
      <c r="A2112" s="1" t="str">
        <f aca="false">I2112&amp;H2112</f>
        <v>- ALVENARIA / FECHAMENTO83</v>
      </c>
      <c r="B2112" s="93" t="s">
        <v>225</v>
      </c>
      <c r="C2112" s="93" t="s">
        <v>2240</v>
      </c>
      <c r="D2112" s="93"/>
      <c r="E2112" s="95"/>
      <c r="F2112" s="95"/>
      <c r="G2112" s="161" t="n">
        <v>252613.91</v>
      </c>
      <c r="H2112" s="113" t="n">
        <v>83</v>
      </c>
      <c r="I2112" s="93" t="s">
        <v>226</v>
      </c>
    </row>
    <row r="2113" customFormat="false" ht="12.75" hidden="false" customHeight="true" outlineLevel="0" collapsed="false">
      <c r="A2113" s="1" t="str">
        <f aca="false">I2113&amp;H2113</f>
        <v>  - Alvenaria84</v>
      </c>
      <c r="B2113" s="93" t="s">
        <v>229</v>
      </c>
      <c r="C2113" s="93" t="s">
        <v>2241</v>
      </c>
      <c r="D2113" s="93"/>
      <c r="E2113" s="95"/>
      <c r="F2113" s="95"/>
      <c r="G2113" s="161" t="n">
        <v>164982.08</v>
      </c>
      <c r="H2113" s="113" t="n">
        <v>84</v>
      </c>
      <c r="I2113" s="93" t="s">
        <v>230</v>
      </c>
    </row>
    <row r="2114" customFormat="false" ht="12.75" hidden="false" customHeight="true" outlineLevel="0" collapsed="false">
      <c r="A2114" s="1" t="str">
        <f aca="false">I2114&amp;H2114</f>
        <v>    Alvenaria em tijolo cerâmico - 09x19x29 cm85</v>
      </c>
      <c r="B2114" s="97" t="s">
        <v>232</v>
      </c>
      <c r="C2114" s="97" t="s">
        <v>1504</v>
      </c>
      <c r="D2114" s="97" t="s">
        <v>1098</v>
      </c>
      <c r="E2114" s="117" t="n">
        <v>80.6</v>
      </c>
      <c r="F2114" s="117" t="n">
        <v>14.0011</v>
      </c>
      <c r="G2114" s="163" t="n">
        <v>1128.49</v>
      </c>
      <c r="H2114" s="98" t="n">
        <v>85</v>
      </c>
      <c r="I2114" s="97" t="s">
        <v>233</v>
      </c>
    </row>
    <row r="2115" customFormat="false" ht="12.75" hidden="false" customHeight="true" outlineLevel="0" collapsed="false">
      <c r="A2115" s="1" t="str">
        <f aca="false">I2115&amp;H2115</f>
        <v>    Alvenaria em tijolo cerâmico - 14x19x29 cm86</v>
      </c>
      <c r="B2115" s="97" t="s">
        <v>236</v>
      </c>
      <c r="C2115" s="97" t="s">
        <v>1480</v>
      </c>
      <c r="D2115" s="97" t="s">
        <v>1098</v>
      </c>
      <c r="E2115" s="119" t="n">
        <v>3576.02</v>
      </c>
      <c r="F2115" s="117" t="n">
        <v>21.1001</v>
      </c>
      <c r="G2115" s="162" t="n">
        <v>75454.38</v>
      </c>
      <c r="H2115" s="98" t="n">
        <v>86</v>
      </c>
      <c r="I2115" s="97" t="s">
        <v>237</v>
      </c>
    </row>
    <row r="2116" customFormat="false" ht="12.75" hidden="false" customHeight="true" outlineLevel="0" collapsed="false">
      <c r="A2116" s="1" t="str">
        <f aca="false">I2116&amp;H2116</f>
        <v>    Alvenaria de bloco cerâmico - 19x19x29 cm87</v>
      </c>
      <c r="B2116" s="97" t="s">
        <v>238</v>
      </c>
      <c r="C2116" s="97" t="s">
        <v>1476</v>
      </c>
      <c r="D2116" s="97" t="s">
        <v>1098</v>
      </c>
      <c r="E2116" s="118" t="n">
        <v>594.27</v>
      </c>
      <c r="F2116" s="117" t="n">
        <v>39.7975</v>
      </c>
      <c r="G2116" s="162" t="n">
        <v>23650.46</v>
      </c>
      <c r="H2116" s="98" t="n">
        <v>87</v>
      </c>
      <c r="I2116" s="97" t="s">
        <v>239</v>
      </c>
    </row>
    <row r="2117" customFormat="false" ht="12.75" hidden="false" customHeight="true" outlineLevel="0" collapsed="false">
      <c r="A2117" s="1" t="str">
        <f aca="false">I2117&amp;H2117</f>
        <v>    Mão de obra alvenaria de bloco cerâmico88</v>
      </c>
      <c r="B2117" s="97" t="s">
        <v>240</v>
      </c>
      <c r="C2117" s="97" t="s">
        <v>1500</v>
      </c>
      <c r="D2117" s="97" t="s">
        <v>1098</v>
      </c>
      <c r="E2117" s="119" t="n">
        <v>4698.68</v>
      </c>
      <c r="F2117" s="117" t="n">
        <v>13.7802</v>
      </c>
      <c r="G2117" s="162" t="n">
        <v>64748.75</v>
      </c>
      <c r="H2117" s="98" t="n">
        <v>88</v>
      </c>
      <c r="I2117" s="97" t="s">
        <v>241</v>
      </c>
    </row>
    <row r="2118" customFormat="false" ht="12.75" hidden="false" customHeight="true" outlineLevel="0" collapsed="false">
      <c r="A2118" s="1" t="str">
        <f aca="false">I2118&amp;H2118</f>
        <v>  - Muros/Muretas89</v>
      </c>
      <c r="B2118" s="93" t="s">
        <v>243</v>
      </c>
      <c r="C2118" s="93" t="s">
        <v>2242</v>
      </c>
      <c r="D2118" s="93"/>
      <c r="E2118" s="95"/>
      <c r="F2118" s="95"/>
      <c r="G2118" s="164" t="n">
        <v>13282.87</v>
      </c>
      <c r="H2118" s="113" t="n">
        <v>89</v>
      </c>
      <c r="I2118" s="93" t="s">
        <v>244</v>
      </c>
    </row>
    <row r="2119" customFormat="false" ht="12.75" hidden="false" customHeight="true" outlineLevel="0" collapsed="false">
      <c r="A2119" s="1" t="str">
        <f aca="false">I2119&amp;H2119</f>
        <v>    Muro sobre laje esp.: 14 cm90</v>
      </c>
      <c r="B2119" s="97" t="s">
        <v>247</v>
      </c>
      <c r="C2119" s="97" t="s">
        <v>2188</v>
      </c>
      <c r="D2119" s="97" t="s">
        <v>1098</v>
      </c>
      <c r="E2119" s="118" t="n">
        <v>175.22</v>
      </c>
      <c r="F2119" s="117" t="n">
        <v>75.8068</v>
      </c>
      <c r="G2119" s="162" t="n">
        <v>13282.87</v>
      </c>
      <c r="H2119" s="98" t="n">
        <v>90</v>
      </c>
      <c r="I2119" s="97" t="s">
        <v>248</v>
      </c>
    </row>
    <row r="2120" customFormat="false" ht="12.75" hidden="false" customHeight="true" outlineLevel="0" collapsed="false">
      <c r="A2120" s="1" t="str">
        <f aca="false">I2120&amp;H2120</f>
        <v>  - Diversos Alvenaria91</v>
      </c>
      <c r="B2120" s="93" t="s">
        <v>249</v>
      </c>
      <c r="C2120" s="93" t="s">
        <v>2243</v>
      </c>
      <c r="D2120" s="93"/>
      <c r="E2120" s="95"/>
      <c r="F2120" s="95"/>
      <c r="G2120" s="164" t="n">
        <v>22925.41</v>
      </c>
      <c r="H2120" s="113" t="n">
        <v>91</v>
      </c>
      <c r="I2120" s="93" t="s">
        <v>250</v>
      </c>
    </row>
    <row r="2121" customFormat="false" ht="12.75" hidden="false" customHeight="true" outlineLevel="0" collapsed="false">
      <c r="A2121" s="1" t="str">
        <f aca="false">I2121&amp;H2121</f>
        <v>    Encunhamento92</v>
      </c>
      <c r="B2121" s="97" t="s">
        <v>251</v>
      </c>
      <c r="C2121" s="97" t="s">
        <v>1525</v>
      </c>
      <c r="D2121" s="97" t="s">
        <v>1099</v>
      </c>
      <c r="E2121" s="100" t="n">
        <v>5.33</v>
      </c>
      <c r="F2121" s="118" t="n">
        <v>672</v>
      </c>
      <c r="G2121" s="163" t="n">
        <v>3581.76</v>
      </c>
      <c r="H2121" s="98" t="n">
        <v>92</v>
      </c>
      <c r="I2121" s="97" t="s">
        <v>252</v>
      </c>
    </row>
    <row r="2122" customFormat="false" ht="12.75" hidden="false" customHeight="true" outlineLevel="0" collapsed="false">
      <c r="A2122" s="1" t="str">
        <f aca="false">I2122&amp;H2122</f>
        <v>    Mão de obra de encunhamento93</v>
      </c>
      <c r="B2122" s="97" t="s">
        <v>254</v>
      </c>
      <c r="C2122" s="97" t="s">
        <v>1483</v>
      </c>
      <c r="D2122" s="97" t="s">
        <v>1101</v>
      </c>
      <c r="E2122" s="119" t="n">
        <v>1831.1</v>
      </c>
      <c r="F2122" s="100" t="n">
        <v>3.57</v>
      </c>
      <c r="G2122" s="163" t="n">
        <v>6537.03</v>
      </c>
      <c r="H2122" s="98" t="n">
        <v>93</v>
      </c>
      <c r="I2122" s="97" t="s">
        <v>255</v>
      </c>
    </row>
    <row r="2123" customFormat="false" ht="12.75" hidden="false" customHeight="true" outlineLevel="0" collapsed="false">
      <c r="A2123" s="1" t="str">
        <f aca="false">I2123&amp;H2123</f>
        <v>    Vergas e contra-vergas94</v>
      </c>
      <c r="B2123" s="97" t="s">
        <v>256</v>
      </c>
      <c r="C2123" s="97" t="s">
        <v>1478</v>
      </c>
      <c r="D2123" s="97" t="s">
        <v>1099</v>
      </c>
      <c r="E2123" s="117" t="n">
        <v>14.49</v>
      </c>
      <c r="F2123" s="118" t="n">
        <v>883.8243</v>
      </c>
      <c r="G2123" s="162" t="n">
        <v>12806.62</v>
      </c>
      <c r="H2123" s="98" t="n">
        <v>94</v>
      </c>
      <c r="I2123" s="97" t="s">
        <v>257</v>
      </c>
    </row>
    <row r="2124" customFormat="false" ht="12.75" hidden="false" customHeight="true" outlineLevel="0" collapsed="false">
      <c r="A2124" s="1" t="str">
        <f aca="false">I2124&amp;H2124</f>
        <v>  - Shafts95</v>
      </c>
      <c r="B2124" s="93" t="s">
        <v>258</v>
      </c>
      <c r="C2124" s="93" t="s">
        <v>2244</v>
      </c>
      <c r="D2124" s="93"/>
      <c r="E2124" s="95"/>
      <c r="F2124" s="95"/>
      <c r="G2124" s="164" t="n">
        <v>51423.55</v>
      </c>
      <c r="H2124" s="113" t="n">
        <v>95</v>
      </c>
      <c r="I2124" s="93" t="s">
        <v>259</v>
      </c>
    </row>
    <row r="2125" customFormat="false" ht="12.75" hidden="false" customHeight="true" outlineLevel="0" collapsed="false">
      <c r="A2125" s="1" t="str">
        <f aca="false">I2125&amp;H2125</f>
        <v>    Fechamento de shaft em drywall - Placa Standart96</v>
      </c>
      <c r="B2125" s="97" t="s">
        <v>261</v>
      </c>
      <c r="C2125" s="97" t="s">
        <v>2077</v>
      </c>
      <c r="D2125" s="97" t="s">
        <v>1096</v>
      </c>
      <c r="E2125" s="117" t="n">
        <v>18</v>
      </c>
      <c r="F2125" s="118" t="n">
        <v>150</v>
      </c>
      <c r="G2125" s="163" t="n">
        <v>2700</v>
      </c>
      <c r="H2125" s="98" t="n">
        <v>96</v>
      </c>
      <c r="I2125" s="97" t="s">
        <v>262</v>
      </c>
    </row>
    <row r="2126" customFormat="false" ht="12.75" hidden="false" customHeight="true" outlineLevel="0" collapsed="false">
      <c r="A2126" s="1" t="str">
        <f aca="false">I2126&amp;H2126</f>
        <v>    Fechamento de shaft em drywall - Placa hidrofugante97</v>
      </c>
      <c r="B2126" s="97" t="s">
        <v>264</v>
      </c>
      <c r="C2126" s="97" t="s">
        <v>2158</v>
      </c>
      <c r="D2126" s="97" t="s">
        <v>1096</v>
      </c>
      <c r="E2126" s="117" t="n">
        <v>67</v>
      </c>
      <c r="F2126" s="118" t="n">
        <v>150</v>
      </c>
      <c r="G2126" s="162" t="n">
        <v>10050</v>
      </c>
      <c r="H2126" s="98" t="n">
        <v>97</v>
      </c>
      <c r="I2126" s="97" t="s">
        <v>265</v>
      </c>
    </row>
    <row r="2127" customFormat="false" ht="12.75" hidden="false" customHeight="true" outlineLevel="0" collapsed="false">
      <c r="A2127" s="1" t="str">
        <f aca="false">I2127&amp;H2127</f>
        <v>    Painel em MDF98</v>
      </c>
      <c r="B2127" s="97" t="s">
        <v>266</v>
      </c>
      <c r="C2127" s="97" t="s">
        <v>2080</v>
      </c>
      <c r="D2127" s="97" t="s">
        <v>1098</v>
      </c>
      <c r="E2127" s="117" t="n">
        <v>77.41</v>
      </c>
      <c r="F2127" s="118" t="n">
        <v>396</v>
      </c>
      <c r="G2127" s="162" t="n">
        <v>30654.36</v>
      </c>
      <c r="H2127" s="98" t="n">
        <v>98</v>
      </c>
      <c r="I2127" s="97" t="s">
        <v>267</v>
      </c>
    </row>
    <row r="2128" customFormat="false" ht="12.75" hidden="false" customHeight="true" outlineLevel="0" collapsed="false">
      <c r="A2128" s="1" t="str">
        <f aca="false">I2128&amp;H2128</f>
        <v>    Painel shaft 50x70 cm  - Astra SH58C699</v>
      </c>
      <c r="B2128" s="97" t="s">
        <v>269</v>
      </c>
      <c r="C2128" s="97" t="s">
        <v>1747</v>
      </c>
      <c r="D2128" s="97" t="s">
        <v>1096</v>
      </c>
      <c r="E2128" s="117" t="n">
        <v>66</v>
      </c>
      <c r="F2128" s="118" t="n">
        <v>120.8065</v>
      </c>
      <c r="G2128" s="163" t="n">
        <v>7973.23</v>
      </c>
      <c r="H2128" s="98" t="n">
        <v>99</v>
      </c>
      <c r="I2128" s="97" t="s">
        <v>270</v>
      </c>
    </row>
    <row r="2129" customFormat="false" ht="12.75" hidden="false" customHeight="true" outlineLevel="0" collapsed="false">
      <c r="A2129" s="1" t="str">
        <f aca="false">I2129&amp;H2129</f>
        <v>    Fechamento em drywall - Placa acústica100</v>
      </c>
      <c r="B2129" s="97" t="s">
        <v>272</v>
      </c>
      <c r="C2129" s="97" t="s">
        <v>2245</v>
      </c>
      <c r="D2129" s="97" t="s">
        <v>1098</v>
      </c>
      <c r="E2129" s="117" t="n">
        <v>45.96</v>
      </c>
      <c r="F2129" s="100" t="n">
        <v>1</v>
      </c>
      <c r="G2129" s="114" t="n">
        <v>45.96</v>
      </c>
      <c r="H2129" s="115" t="n">
        <v>100</v>
      </c>
      <c r="I2129" s="97" t="s">
        <v>273</v>
      </c>
    </row>
    <row r="2130" customFormat="false" ht="12.75" hidden="false" customHeight="true" outlineLevel="0" collapsed="false">
      <c r="A2130" s="1" t="str">
        <f aca="false">I2130&amp;H2130</f>
        <v>- IMPERMEABILIZAÇÃO / ISOLAMENTO101</v>
      </c>
      <c r="B2130" s="93" t="s">
        <v>275</v>
      </c>
      <c r="C2130" s="93" t="s">
        <v>2246</v>
      </c>
      <c r="D2130" s="93"/>
      <c r="E2130" s="95"/>
      <c r="F2130" s="95"/>
      <c r="G2130" s="164" t="n">
        <v>83631.69</v>
      </c>
      <c r="H2130" s="94" t="n">
        <v>101</v>
      </c>
      <c r="I2130" s="93" t="s">
        <v>276</v>
      </c>
    </row>
    <row r="2131" customFormat="false" ht="12.75" hidden="false" customHeight="true" outlineLevel="0" collapsed="false">
      <c r="A2131" s="1" t="str">
        <f aca="false">I2131&amp;H2131</f>
        <v>  Impermeabilização com manta - área externo 4 mm102</v>
      </c>
      <c r="B2131" s="97" t="s">
        <v>278</v>
      </c>
      <c r="C2131" s="97" t="s">
        <v>1759</v>
      </c>
      <c r="D2131" s="97" t="s">
        <v>1098</v>
      </c>
      <c r="E2131" s="118" t="n">
        <v>637</v>
      </c>
      <c r="F2131" s="117" t="n">
        <v>67.1265</v>
      </c>
      <c r="G2131" s="162" t="n">
        <v>42759.59</v>
      </c>
      <c r="H2131" s="115" t="n">
        <v>102</v>
      </c>
      <c r="I2131" s="97" t="s">
        <v>279</v>
      </c>
    </row>
    <row r="2132" customFormat="false" ht="12.75" hidden="false" customHeight="true" outlineLevel="0" collapsed="false">
      <c r="A2132" s="1" t="str">
        <f aca="false">I2132&amp;H2132</f>
        <v>  Impermeabilização de áreas descobertas com cimento polimérico103</v>
      </c>
      <c r="B2132" s="97" t="s">
        <v>281</v>
      </c>
      <c r="C2132" s="97" t="s">
        <v>1790</v>
      </c>
      <c r="D2132" s="97" t="s">
        <v>1098</v>
      </c>
      <c r="E2132" s="117" t="n">
        <v>64.23</v>
      </c>
      <c r="F2132" s="117" t="n">
        <v>17.335</v>
      </c>
      <c r="G2132" s="163" t="n">
        <v>1113.43</v>
      </c>
      <c r="H2132" s="115" t="n">
        <v>103</v>
      </c>
      <c r="I2132" s="97" t="s">
        <v>282</v>
      </c>
    </row>
    <row r="2133" customFormat="false" ht="12.75" hidden="false" customHeight="true" outlineLevel="0" collapsed="false">
      <c r="A2133" s="1" t="str">
        <f aca="false">I2133&amp;H2133</f>
        <v>  Impermeabilização de áreas frias com cimento polimérico104</v>
      </c>
      <c r="B2133" s="97" t="s">
        <v>285</v>
      </c>
      <c r="C2133" s="97" t="s">
        <v>2247</v>
      </c>
      <c r="D2133" s="97" t="s">
        <v>1098</v>
      </c>
      <c r="E2133" s="118" t="n">
        <v>492.1</v>
      </c>
      <c r="F2133" s="117" t="n">
        <v>17.335</v>
      </c>
      <c r="G2133" s="163" t="n">
        <v>8530.55</v>
      </c>
      <c r="H2133" s="115" t="n">
        <v>104</v>
      </c>
      <c r="I2133" s="97" t="s">
        <v>286</v>
      </c>
    </row>
    <row r="2134" customFormat="false" ht="12.75" hidden="false" customHeight="true" outlineLevel="0" collapsed="false">
      <c r="A2134" s="1" t="str">
        <f aca="false">I2134&amp;H2134</f>
        <v>  Impermeabilização de cortina105</v>
      </c>
      <c r="B2134" s="97" t="s">
        <v>287</v>
      </c>
      <c r="C2134" s="97" t="s">
        <v>2063</v>
      </c>
      <c r="D2134" s="97" t="s">
        <v>1098</v>
      </c>
      <c r="E2134" s="118" t="n">
        <v>285.21</v>
      </c>
      <c r="F2134" s="117" t="n">
        <v>30.5714</v>
      </c>
      <c r="G2134" s="163" t="n">
        <v>8719.27</v>
      </c>
      <c r="H2134" s="115" t="n">
        <v>105</v>
      </c>
      <c r="I2134" s="97" t="s">
        <v>288</v>
      </c>
    </row>
    <row r="2135" customFormat="false" ht="12.75" hidden="false" customHeight="true" outlineLevel="0" collapsed="false">
      <c r="A2135" s="1" t="str">
        <f aca="false">I2135&amp;H2135</f>
        <v>  Impermeabilização poço elevador106</v>
      </c>
      <c r="B2135" s="97" t="s">
        <v>290</v>
      </c>
      <c r="C2135" s="97" t="s">
        <v>2248</v>
      </c>
      <c r="D2135" s="97" t="s">
        <v>1098</v>
      </c>
      <c r="E2135" s="117" t="n">
        <v>25.24</v>
      </c>
      <c r="F2135" s="117" t="n">
        <v>14.29</v>
      </c>
      <c r="G2135" s="101" t="n">
        <v>360.68</v>
      </c>
      <c r="H2135" s="115" t="n">
        <v>106</v>
      </c>
      <c r="I2135" s="97" t="s">
        <v>291</v>
      </c>
    </row>
    <row r="2136" customFormat="false" ht="12.75" hidden="false" customHeight="true" outlineLevel="0" collapsed="false">
      <c r="A2136" s="1" t="str">
        <f aca="false">I2136&amp;H2136</f>
        <v>  Impermeabilização de jardineira107</v>
      </c>
      <c r="B2136" s="97" t="s">
        <v>293</v>
      </c>
      <c r="C2136" s="97" t="s">
        <v>1813</v>
      </c>
      <c r="D2136" s="97" t="s">
        <v>1098</v>
      </c>
      <c r="E2136" s="118" t="n">
        <v>233.07</v>
      </c>
      <c r="F2136" s="117" t="n">
        <v>82.1715</v>
      </c>
      <c r="G2136" s="162" t="n">
        <v>19151.71</v>
      </c>
      <c r="H2136" s="115" t="n">
        <v>107</v>
      </c>
      <c r="I2136" s="97" t="s">
        <v>294</v>
      </c>
    </row>
    <row r="2137" customFormat="false" ht="12.75" hidden="false" customHeight="true" outlineLevel="0" collapsed="false">
      <c r="A2137" s="1" t="str">
        <f aca="false">I2137&amp;H2137</f>
        <v>  Impermeabilização de piscina (manta + tela)108</v>
      </c>
      <c r="B2137" s="97" t="s">
        <v>295</v>
      </c>
      <c r="C2137" s="97" t="s">
        <v>1946</v>
      </c>
      <c r="D2137" s="97" t="s">
        <v>1098</v>
      </c>
      <c r="E2137" s="117" t="n">
        <v>43.21</v>
      </c>
      <c r="F2137" s="117" t="n">
        <v>69.3465</v>
      </c>
      <c r="G2137" s="163" t="n">
        <v>2996.46</v>
      </c>
      <c r="H2137" s="115" t="n">
        <v>108</v>
      </c>
      <c r="I2137" s="97" t="s">
        <v>296</v>
      </c>
    </row>
    <row r="2138" customFormat="false" ht="12.75" hidden="false" customHeight="true" outlineLevel="0" collapsed="false">
      <c r="A2138" s="1" t="str">
        <f aca="false">I2138&amp;H2138</f>
        <v>- REVESTIMENTO DE PISO109</v>
      </c>
      <c r="B2138" s="93" t="s">
        <v>298</v>
      </c>
      <c r="C2138" s="93" t="s">
        <v>2249</v>
      </c>
      <c r="D2138" s="93"/>
      <c r="E2138" s="95"/>
      <c r="F2138" s="95"/>
      <c r="G2138" s="161" t="n">
        <v>465918.19</v>
      </c>
      <c r="H2138" s="94" t="n">
        <v>109</v>
      </c>
      <c r="I2138" s="93" t="s">
        <v>299</v>
      </c>
    </row>
    <row r="2139" customFormat="false" ht="12.75" hidden="false" customHeight="true" outlineLevel="0" collapsed="false">
      <c r="A2139" s="1" t="str">
        <f aca="false">I2139&amp;H2139</f>
        <v>  - Pisos externos110</v>
      </c>
      <c r="B2139" s="93" t="s">
        <v>301</v>
      </c>
      <c r="C2139" s="93" t="s">
        <v>2250</v>
      </c>
      <c r="D2139" s="93"/>
      <c r="E2139" s="95"/>
      <c r="F2139" s="95"/>
      <c r="G2139" s="164" t="n">
        <v>11191.41</v>
      </c>
      <c r="H2139" s="94" t="n">
        <v>110</v>
      </c>
      <c r="I2139" s="93" t="s">
        <v>302</v>
      </c>
    </row>
    <row r="2140" customFormat="false" ht="12.75" hidden="false" customHeight="true" outlineLevel="0" collapsed="false">
      <c r="A2140" s="1" t="str">
        <f aca="false">I2140&amp;H2140</f>
        <v>    - Base para pisos externos111</v>
      </c>
      <c r="B2140" s="93" t="s">
        <v>303</v>
      </c>
      <c r="C2140" s="93" t="s">
        <v>2251</v>
      </c>
      <c r="D2140" s="93"/>
      <c r="E2140" s="95"/>
      <c r="F2140" s="95"/>
      <c r="G2140" s="167" t="n">
        <v>66.21</v>
      </c>
      <c r="H2140" s="94" t="n">
        <v>111</v>
      </c>
      <c r="I2140" s="93" t="s">
        <v>304</v>
      </c>
    </row>
    <row r="2141" customFormat="false" ht="12.75" hidden="false" customHeight="true" outlineLevel="0" collapsed="false">
      <c r="A2141" s="1" t="str">
        <f aca="false">I2141&amp;H2141</f>
        <v>      Nivelamento / Compactação de piso112</v>
      </c>
      <c r="B2141" s="97" t="s">
        <v>305</v>
      </c>
      <c r="C2141" s="97" t="s">
        <v>2252</v>
      </c>
      <c r="D2141" s="97" t="s">
        <v>1098</v>
      </c>
      <c r="E2141" s="100" t="n">
        <v>9.98</v>
      </c>
      <c r="F2141" s="100" t="n">
        <v>6.6339</v>
      </c>
      <c r="G2141" s="114" t="n">
        <v>66.21</v>
      </c>
      <c r="H2141" s="115" t="n">
        <v>112</v>
      </c>
      <c r="I2141" s="97" t="s">
        <v>306</v>
      </c>
    </row>
    <row r="2142" customFormat="false" ht="12.75" hidden="false" customHeight="true" outlineLevel="0" collapsed="false">
      <c r="A2142" s="1" t="str">
        <f aca="false">I2142&amp;H2142</f>
        <v>    - Calçada113</v>
      </c>
      <c r="B2142" s="93" t="s">
        <v>307</v>
      </c>
      <c r="C2142" s="93" t="s">
        <v>2253</v>
      </c>
      <c r="D2142" s="93"/>
      <c r="E2142" s="95"/>
      <c r="F2142" s="95"/>
      <c r="G2142" s="164" t="n">
        <v>11125.2</v>
      </c>
      <c r="H2142" s="94" t="n">
        <v>113</v>
      </c>
      <c r="I2142" s="93" t="s">
        <v>308</v>
      </c>
    </row>
    <row r="2143" customFormat="false" ht="12.75" hidden="false" customHeight="true" outlineLevel="0" collapsed="false">
      <c r="A2143" s="1" t="str">
        <f aca="false">I2143&amp;H2143</f>
        <v>      Meio-fio em concreto114</v>
      </c>
      <c r="B2143" s="97" t="s">
        <v>309</v>
      </c>
      <c r="C2143" s="97" t="s">
        <v>1815</v>
      </c>
      <c r="D2143" s="97" t="s">
        <v>1101</v>
      </c>
      <c r="E2143" s="117" t="n">
        <v>24.35</v>
      </c>
      <c r="F2143" s="117" t="n">
        <v>26.8668</v>
      </c>
      <c r="G2143" s="101" t="n">
        <v>654.21</v>
      </c>
      <c r="H2143" s="115" t="n">
        <v>114</v>
      </c>
      <c r="I2143" s="97" t="s">
        <v>310</v>
      </c>
    </row>
    <row r="2144" customFormat="false" ht="12.75" hidden="false" customHeight="true" outlineLevel="0" collapsed="false">
      <c r="A2144" s="1" t="str">
        <f aca="false">I2144&amp;H2144</f>
        <v>      Ladrilho hidráulico tátil direcional cor vermelha115</v>
      </c>
      <c r="B2144" s="97" t="s">
        <v>311</v>
      </c>
      <c r="C2144" s="97" t="s">
        <v>1821</v>
      </c>
      <c r="D2144" s="97" t="s">
        <v>1098</v>
      </c>
      <c r="E2144" s="100" t="n">
        <v>4.87</v>
      </c>
      <c r="F2144" s="117" t="n">
        <v>75.2551</v>
      </c>
      <c r="G2144" s="101" t="n">
        <v>366.49</v>
      </c>
      <c r="H2144" s="115" t="n">
        <v>115</v>
      </c>
      <c r="I2144" s="97" t="s">
        <v>312</v>
      </c>
    </row>
    <row r="2145" customFormat="false" ht="12.75" hidden="false" customHeight="true" outlineLevel="0" collapsed="false">
      <c r="A2145" s="1" t="str">
        <f aca="false">I2145&amp;H2145</f>
        <v>      Ladrilho hidráulico tátil alerta cor vermelha116</v>
      </c>
      <c r="B2145" s="97" t="s">
        <v>313</v>
      </c>
      <c r="C2145" s="97" t="s">
        <v>1841</v>
      </c>
      <c r="D2145" s="97" t="s">
        <v>1098</v>
      </c>
      <c r="E2145" s="100" t="n">
        <v>4.87</v>
      </c>
      <c r="F2145" s="117" t="n">
        <v>75.2551</v>
      </c>
      <c r="G2145" s="101" t="n">
        <v>366.49</v>
      </c>
      <c r="H2145" s="115" t="n">
        <v>116</v>
      </c>
      <c r="I2145" s="97" t="s">
        <v>314</v>
      </c>
    </row>
    <row r="2146" customFormat="false" ht="12.75" hidden="false" customHeight="true" outlineLevel="0" collapsed="false">
      <c r="A2146" s="1" t="str">
        <f aca="false">I2146&amp;H2146</f>
        <v>      Ladrilho hidráulico 16 quadros cor natural117</v>
      </c>
      <c r="B2146" s="97" t="s">
        <v>315</v>
      </c>
      <c r="C2146" s="97" t="s">
        <v>1620</v>
      </c>
      <c r="D2146" s="97" t="s">
        <v>1098</v>
      </c>
      <c r="E2146" s="118" t="n">
        <v>129.4</v>
      </c>
      <c r="F2146" s="117" t="n">
        <v>75.2551</v>
      </c>
      <c r="G2146" s="163" t="n">
        <v>9738.01</v>
      </c>
      <c r="H2146" s="115" t="n">
        <v>117</v>
      </c>
      <c r="I2146" s="97" t="s">
        <v>316</v>
      </c>
    </row>
    <row r="2147" customFormat="false" ht="12.75" hidden="false" customHeight="true" outlineLevel="0" collapsed="false">
      <c r="A2147" s="1" t="str">
        <f aca="false">I2147&amp;H2147</f>
        <v>  - Base/Concreto/Cimentado 118</v>
      </c>
      <c r="B2147" s="93" t="s">
        <v>317</v>
      </c>
      <c r="C2147" s="93" t="s">
        <v>2254</v>
      </c>
      <c r="D2147" s="93"/>
      <c r="E2147" s="95"/>
      <c r="F2147" s="95"/>
      <c r="G2147" s="164" t="n">
        <v>71928.24</v>
      </c>
      <c r="H2147" s="94" t="n">
        <v>118</v>
      </c>
      <c r="I2147" s="93" t="s">
        <v>318</v>
      </c>
    </row>
    <row r="2148" customFormat="false" ht="12.75" hidden="false" customHeight="true" outlineLevel="0" collapsed="false">
      <c r="A2148" s="1" t="str">
        <f aca="false">I2148&amp;H2148</f>
        <v>    Nivelamento / Compactação de piso119</v>
      </c>
      <c r="B2148" s="97" t="s">
        <v>320</v>
      </c>
      <c r="C2148" s="97" t="s">
        <v>2252</v>
      </c>
      <c r="D2148" s="97" t="s">
        <v>1098</v>
      </c>
      <c r="E2148" s="118" t="n">
        <v>564.49</v>
      </c>
      <c r="F2148" s="100" t="n">
        <v>6.6339</v>
      </c>
      <c r="G2148" s="163" t="n">
        <v>3744.77</v>
      </c>
      <c r="H2148" s="115" t="n">
        <v>119</v>
      </c>
      <c r="I2148" s="97" t="s">
        <v>321</v>
      </c>
    </row>
    <row r="2149" customFormat="false" ht="12.75" hidden="false" customHeight="true" outlineLevel="0" collapsed="false">
      <c r="A2149" s="1" t="str">
        <f aca="false">I2149&amp;H2149</f>
        <v>    Lastro de brita120</v>
      </c>
      <c r="B2149" s="97" t="s">
        <v>322</v>
      </c>
      <c r="C2149" s="97" t="s">
        <v>2255</v>
      </c>
      <c r="D2149" s="97" t="s">
        <v>1098</v>
      </c>
      <c r="E2149" s="118" t="n">
        <v>564.49</v>
      </c>
      <c r="F2149" s="100" t="n">
        <v>6.3507</v>
      </c>
      <c r="G2149" s="163" t="n">
        <v>3584.91</v>
      </c>
      <c r="H2149" s="115" t="n">
        <v>120</v>
      </c>
      <c r="I2149" s="97" t="s">
        <v>323</v>
      </c>
    </row>
    <row r="2150" customFormat="false" ht="12.75" hidden="false" customHeight="true" outlineLevel="0" collapsed="false">
      <c r="A2150" s="1" t="str">
        <f aca="false">I2150&amp;H2150</f>
        <v>    Contrapiso em concreto 6 cm121</v>
      </c>
      <c r="B2150" s="97" t="s">
        <v>324</v>
      </c>
      <c r="C2150" s="97" t="s">
        <v>2256</v>
      </c>
      <c r="D2150" s="97" t="s">
        <v>1098</v>
      </c>
      <c r="E2150" s="117" t="n">
        <v>19.04</v>
      </c>
      <c r="F2150" s="117" t="n">
        <v>30.0368</v>
      </c>
      <c r="G2150" s="101" t="n">
        <v>571.9</v>
      </c>
      <c r="H2150" s="115" t="n">
        <v>121</v>
      </c>
      <c r="I2150" s="97" t="s">
        <v>325</v>
      </c>
    </row>
    <row r="2151" customFormat="false" ht="12.75" hidden="false" customHeight="true" outlineLevel="0" collapsed="false">
      <c r="A2151" s="1" t="str">
        <f aca="false">I2151&amp;H2151</f>
        <v>    Contrapiso argamassa 6 cm122</v>
      </c>
      <c r="B2151" s="97" t="s">
        <v>327</v>
      </c>
      <c r="C2151" s="97" t="s">
        <v>1811</v>
      </c>
      <c r="D2151" s="97" t="s">
        <v>1098</v>
      </c>
      <c r="E2151" s="119" t="n">
        <v>2222.71</v>
      </c>
      <c r="F2151" s="117" t="n">
        <v>26.5204</v>
      </c>
      <c r="G2151" s="162" t="n">
        <v>58947.16</v>
      </c>
      <c r="H2151" s="115" t="n">
        <v>122</v>
      </c>
      <c r="I2151" s="97" t="s">
        <v>328</v>
      </c>
    </row>
    <row r="2152" customFormat="false" ht="12.75" hidden="false" customHeight="true" outlineLevel="0" collapsed="false">
      <c r="A2152" s="1" t="str">
        <f aca="false">I2152&amp;H2152</f>
        <v>    Enchimento de piso (sóculo)123</v>
      </c>
      <c r="B2152" s="97" t="s">
        <v>331</v>
      </c>
      <c r="C2152" s="97" t="s">
        <v>2257</v>
      </c>
      <c r="D2152" s="97" t="s">
        <v>1098</v>
      </c>
      <c r="E2152" s="117" t="n">
        <v>65.56</v>
      </c>
      <c r="F2152" s="117" t="n">
        <v>77.4787</v>
      </c>
      <c r="G2152" s="163" t="n">
        <v>5079.5</v>
      </c>
      <c r="H2152" s="115" t="n">
        <v>123</v>
      </c>
      <c r="I2152" s="97" t="s">
        <v>332</v>
      </c>
    </row>
    <row r="2153" customFormat="false" ht="12.75" hidden="false" customHeight="true" outlineLevel="0" collapsed="false">
      <c r="A2153" s="1" t="str">
        <f aca="false">I2153&amp;H2153</f>
        <v>  - Concreto/Cimentado124</v>
      </c>
      <c r="B2153" s="93" t="s">
        <v>333</v>
      </c>
      <c r="C2153" s="93" t="s">
        <v>2258</v>
      </c>
      <c r="D2153" s="93"/>
      <c r="E2153" s="95"/>
      <c r="F2153" s="95"/>
      <c r="G2153" s="164" t="n">
        <v>35157.99</v>
      </c>
      <c r="H2153" s="94" t="n">
        <v>124</v>
      </c>
      <c r="I2153" s="93" t="s">
        <v>334</v>
      </c>
    </row>
    <row r="2154" customFormat="false" ht="12.75" hidden="false" customHeight="true" outlineLevel="0" collapsed="false">
      <c r="A2154" s="1" t="str">
        <f aca="false">I2154&amp;H2154</f>
        <v>    Piso cimentado liso125</v>
      </c>
      <c r="B2154" s="97" t="s">
        <v>336</v>
      </c>
      <c r="C2154" s="97" t="s">
        <v>2259</v>
      </c>
      <c r="D2154" s="97" t="s">
        <v>1098</v>
      </c>
      <c r="E2154" s="118" t="n">
        <v>358.84</v>
      </c>
      <c r="F2154" s="117" t="n">
        <v>19.5631</v>
      </c>
      <c r="G2154" s="163" t="n">
        <v>7020.02</v>
      </c>
      <c r="H2154" s="115" t="n">
        <v>125</v>
      </c>
      <c r="I2154" s="97" t="s">
        <v>337</v>
      </c>
    </row>
    <row r="2155" customFormat="false" ht="12.75" hidden="false" customHeight="true" outlineLevel="0" collapsed="false">
      <c r="A2155" s="1" t="str">
        <f aca="false">I2155&amp;H2155</f>
        <v>    Polimento de piso126</v>
      </c>
      <c r="B2155" s="97" t="s">
        <v>338</v>
      </c>
      <c r="C2155" s="97" t="s">
        <v>2085</v>
      </c>
      <c r="D2155" s="97" t="s">
        <v>1098</v>
      </c>
      <c r="E2155" s="118" t="n">
        <v>373.7</v>
      </c>
      <c r="F2155" s="100" t="n">
        <v>7.35</v>
      </c>
      <c r="G2155" s="163" t="n">
        <v>2746.7</v>
      </c>
      <c r="H2155" s="115" t="n">
        <v>126</v>
      </c>
      <c r="I2155" s="97" t="s">
        <v>339</v>
      </c>
    </row>
    <row r="2156" customFormat="false" ht="12.75" hidden="false" customHeight="true" outlineLevel="0" collapsed="false">
      <c r="A2156" s="1" t="str">
        <f aca="false">I2156&amp;H2156</f>
        <v>    Piso em concreto armado polido h=14 cm127</v>
      </c>
      <c r="B2156" s="97" t="s">
        <v>340</v>
      </c>
      <c r="C2156" s="97" t="s">
        <v>1589</v>
      </c>
      <c r="D2156" s="97" t="s">
        <v>1098</v>
      </c>
      <c r="E2156" s="118" t="n">
        <v>540.01</v>
      </c>
      <c r="F2156" s="117" t="n">
        <v>47.02</v>
      </c>
      <c r="G2156" s="162" t="n">
        <v>25391.27</v>
      </c>
      <c r="H2156" s="115" t="n">
        <v>127</v>
      </c>
      <c r="I2156" s="97" t="s">
        <v>341</v>
      </c>
    </row>
    <row r="2157" customFormat="false" ht="12.75" hidden="false" customHeight="true" outlineLevel="0" collapsed="false">
      <c r="A2157" s="1" t="str">
        <f aca="false">I2157&amp;H2157</f>
        <v>  - Porcelanato128</v>
      </c>
      <c r="B2157" s="93" t="s">
        <v>342</v>
      </c>
      <c r="C2157" s="93" t="s">
        <v>2260</v>
      </c>
      <c r="D2157" s="93"/>
      <c r="E2157" s="95"/>
      <c r="F2157" s="95"/>
      <c r="G2157" s="161" t="n">
        <v>188107.82</v>
      </c>
      <c r="H2157" s="94" t="n">
        <v>128</v>
      </c>
      <c r="I2157" s="93" t="s">
        <v>343</v>
      </c>
    </row>
    <row r="2158" customFormat="false" ht="12.75" hidden="false" customHeight="true" outlineLevel="0" collapsed="false">
      <c r="A2158" s="1" t="str">
        <f aca="false">I2158&amp;H2158</f>
        <v>    - Piso em Porcelanato129</v>
      </c>
      <c r="B2158" s="93" t="s">
        <v>345</v>
      </c>
      <c r="C2158" s="93" t="s">
        <v>2261</v>
      </c>
      <c r="D2158" s="93"/>
      <c r="E2158" s="95"/>
      <c r="F2158" s="95"/>
      <c r="G2158" s="161" t="n">
        <v>163936.64</v>
      </c>
      <c r="H2158" s="94" t="n">
        <v>129</v>
      </c>
      <c r="I2158" s="93" t="s">
        <v>346</v>
      </c>
    </row>
    <row r="2159" customFormat="false" ht="12.75" hidden="false" customHeight="true" outlineLevel="0" collapsed="false">
      <c r="A2159" s="1" t="str">
        <f aca="false">I2159&amp;H2159</f>
        <v>      Piso em porcelanato 84x84 cm - Elizabeth Olimpia Matte - sala, cozinha, lavabo130</v>
      </c>
      <c r="B2159" s="97" t="s">
        <v>348</v>
      </c>
      <c r="C2159" s="97" t="s">
        <v>2262</v>
      </c>
      <c r="D2159" s="97" t="s">
        <v>1098</v>
      </c>
      <c r="E2159" s="118" t="n">
        <v>757.58</v>
      </c>
      <c r="F2159" s="117" t="n">
        <v>60.93</v>
      </c>
      <c r="G2159" s="162" t="n">
        <v>46159.35</v>
      </c>
      <c r="H2159" s="115" t="n">
        <v>130</v>
      </c>
      <c r="I2159" s="97" t="s">
        <v>349</v>
      </c>
    </row>
    <row r="2160" customFormat="false" ht="12.75" hidden="false" customHeight="true" outlineLevel="0" collapsed="false">
      <c r="A2160" s="1" t="str">
        <f aca="false">I2160&amp;H2160</f>
        <v>      Piso em porcelanato 84x84 cm - Elizabeth Olimpia Matte - hall131</v>
      </c>
      <c r="B2160" s="97" t="s">
        <v>350</v>
      </c>
      <c r="C2160" s="97" t="s">
        <v>2263</v>
      </c>
      <c r="D2160" s="97" t="s">
        <v>1098</v>
      </c>
      <c r="E2160" s="117" t="n">
        <v>82.46</v>
      </c>
      <c r="F2160" s="117" t="n">
        <v>60.93</v>
      </c>
      <c r="G2160" s="163" t="n">
        <v>5024.29</v>
      </c>
      <c r="H2160" s="115" t="n">
        <v>131</v>
      </c>
      <c r="I2160" s="97" t="s">
        <v>351</v>
      </c>
    </row>
    <row r="2161" customFormat="false" ht="12.75" hidden="false" customHeight="true" outlineLevel="0" collapsed="false">
      <c r="A2161" s="1" t="str">
        <f aca="false">I2161&amp;H2161</f>
        <v>      Piso em porcelanato 60x60 cm -  Biancogrês Cemento Avório - i.s.132</v>
      </c>
      <c r="B2161" s="97" t="s">
        <v>353</v>
      </c>
      <c r="C2161" s="97" t="s">
        <v>2264</v>
      </c>
      <c r="D2161" s="97" t="s">
        <v>1098</v>
      </c>
      <c r="E2161" s="118" t="n">
        <v>164.51</v>
      </c>
      <c r="F2161" s="117" t="n">
        <v>31.656</v>
      </c>
      <c r="G2161" s="163" t="n">
        <v>5207.73</v>
      </c>
      <c r="H2161" s="115" t="n">
        <v>132</v>
      </c>
      <c r="I2161" s="97" t="s">
        <v>354</v>
      </c>
    </row>
    <row r="2162" customFormat="false" ht="12.75" hidden="false" customHeight="true" outlineLevel="0" collapsed="false">
      <c r="A2162" s="1" t="str">
        <f aca="false">I2162&amp;H2162</f>
        <v>      Piso em porcelanato 60x60 cm -  Biancogrês Cemento Avório - terraços133</v>
      </c>
      <c r="B2162" s="97" t="s">
        <v>356</v>
      </c>
      <c r="C2162" s="97" t="s">
        <v>2265</v>
      </c>
      <c r="D2162" s="97" t="s">
        <v>1098</v>
      </c>
      <c r="E2162" s="118" t="n">
        <v>183.33</v>
      </c>
      <c r="F2162" s="117" t="n">
        <v>73.068</v>
      </c>
      <c r="G2162" s="162" t="n">
        <v>13395.56</v>
      </c>
      <c r="H2162" s="115" t="n">
        <v>133</v>
      </c>
      <c r="I2162" s="97" t="s">
        <v>357</v>
      </c>
    </row>
    <row r="2163" customFormat="false" ht="12.75" hidden="false" customHeight="true" outlineLevel="0" collapsed="false">
      <c r="A2163" s="1" t="str">
        <f aca="false">I2163&amp;H2163</f>
        <v>      Piso em porcelanato 120x20 cm - Castelatto Painel Apparente Cinza - Portaria134</v>
      </c>
      <c r="B2163" s="97" t="s">
        <v>358</v>
      </c>
      <c r="C2163" s="97" t="s">
        <v>2266</v>
      </c>
      <c r="D2163" s="97" t="s">
        <v>1098</v>
      </c>
      <c r="E2163" s="117" t="n">
        <v>17.88</v>
      </c>
      <c r="F2163" s="118" t="n">
        <v>266.814</v>
      </c>
      <c r="G2163" s="163" t="n">
        <v>4770.63</v>
      </c>
      <c r="H2163" s="115" t="n">
        <v>134</v>
      </c>
      <c r="I2163" s="97" t="s">
        <v>359</v>
      </c>
    </row>
    <row r="2164" customFormat="false" ht="12.75" hidden="false" customHeight="true" outlineLevel="0" collapsed="false">
      <c r="A2164" s="1" t="str">
        <f aca="false">I2164&amp;H2164</f>
        <v>      Piso em porcelanato 120x120 cm - Portobello Dank Cement Mud - Portaria135</v>
      </c>
      <c r="B2164" s="97" t="s">
        <v>361</v>
      </c>
      <c r="C2164" s="97" t="s">
        <v>2267</v>
      </c>
      <c r="D2164" s="97" t="s">
        <v>1098</v>
      </c>
      <c r="E2164" s="117" t="n">
        <v>14.9</v>
      </c>
      <c r="F2164" s="118" t="n">
        <v>301.548</v>
      </c>
      <c r="G2164" s="163" t="n">
        <v>4493.07</v>
      </c>
      <c r="H2164" s="115" t="n">
        <v>135</v>
      </c>
      <c r="I2164" s="97" t="s">
        <v>362</v>
      </c>
    </row>
    <row r="2165" customFormat="false" ht="12.75" hidden="false" customHeight="true" outlineLevel="0" collapsed="false">
      <c r="A2165" s="1" t="str">
        <f aca="false">I2165&amp;H2165</f>
        <v>      Piso em porcelanato 120x120 cm - Portobello Dank Cement Mud - Salão de festas, lazer, cozinha, louge, lavabos136</v>
      </c>
      <c r="B2165" s="97" t="s">
        <v>363</v>
      </c>
      <c r="C2165" s="97" t="s">
        <v>2268</v>
      </c>
      <c r="D2165" s="97" t="s">
        <v>1098</v>
      </c>
      <c r="E2165" s="118" t="n">
        <v>171.53</v>
      </c>
      <c r="F2165" s="118" t="n">
        <v>301.464</v>
      </c>
      <c r="G2165" s="162" t="n">
        <v>51710.12</v>
      </c>
      <c r="H2165" s="115" t="n">
        <v>136</v>
      </c>
      <c r="I2165" s="97" t="s">
        <v>364</v>
      </c>
    </row>
    <row r="2166" customFormat="false" ht="12.75" hidden="false" customHeight="true" outlineLevel="0" collapsed="false">
      <c r="A2166" s="1" t="str">
        <f aca="false">I2166&amp;H2166</f>
        <v>      Mão de obra Piso em Porcelanato137</v>
      </c>
      <c r="B2166" s="97" t="s">
        <v>365</v>
      </c>
      <c r="C2166" s="97" t="s">
        <v>2090</v>
      </c>
      <c r="D2166" s="97" t="s">
        <v>1098</v>
      </c>
      <c r="E2166" s="119" t="n">
        <v>1392.19</v>
      </c>
      <c r="F2166" s="117" t="n">
        <v>23.83</v>
      </c>
      <c r="G2166" s="162" t="n">
        <v>33175.89</v>
      </c>
      <c r="H2166" s="115" t="n">
        <v>137</v>
      </c>
      <c r="I2166" s="97" t="s">
        <v>366</v>
      </c>
    </row>
    <row r="2167" customFormat="false" ht="12.75" hidden="false" customHeight="true" outlineLevel="0" collapsed="false">
      <c r="A2167" s="1" t="str">
        <f aca="false">I2167&amp;H2167</f>
        <v>    - Rodapé em Porcelanato138</v>
      </c>
      <c r="B2167" s="93" t="s">
        <v>367</v>
      </c>
      <c r="C2167" s="93" t="s">
        <v>2269</v>
      </c>
      <c r="D2167" s="93"/>
      <c r="E2167" s="95"/>
      <c r="F2167" s="95"/>
      <c r="G2167" s="164" t="n">
        <v>17010.77</v>
      </c>
      <c r="H2167" s="94" t="n">
        <v>138</v>
      </c>
      <c r="I2167" s="93" t="s">
        <v>368</v>
      </c>
    </row>
    <row r="2168" customFormat="false" ht="12.75" hidden="false" customHeight="true" outlineLevel="0" collapsed="false">
      <c r="A2168" s="1" t="str">
        <f aca="false">I2168&amp;H2168</f>
        <v>      Rodapé em porcelanato 84x84 cm, h=15 cm - Elizabeth Olimpia Matte - sala, cozinha, lavabo139</v>
      </c>
      <c r="B2168" s="97" t="s">
        <v>369</v>
      </c>
      <c r="C2168" s="97" t="s">
        <v>2270</v>
      </c>
      <c r="D2168" s="97" t="s">
        <v>1101</v>
      </c>
      <c r="E2168" s="118" t="n">
        <v>513.26</v>
      </c>
      <c r="F2168" s="100" t="n">
        <v>8.7574</v>
      </c>
      <c r="G2168" s="163" t="n">
        <v>4494.82</v>
      </c>
      <c r="H2168" s="115" t="n">
        <v>139</v>
      </c>
      <c r="I2168" s="97" t="s">
        <v>370</v>
      </c>
    </row>
    <row r="2169" customFormat="false" ht="12.75" hidden="false" customHeight="true" outlineLevel="0" collapsed="false">
      <c r="A2169" s="1" t="str">
        <f aca="false">I2169&amp;H2169</f>
        <v>      Rodapé em porcelanato 84x84 cm, h=15 cm - Elizabeth Olimpia Matte -  hall140</v>
      </c>
      <c r="B2169" s="97" t="s">
        <v>371</v>
      </c>
      <c r="C2169" s="97" t="s">
        <v>2271</v>
      </c>
      <c r="D2169" s="97" t="s">
        <v>1101</v>
      </c>
      <c r="E2169" s="118" t="n">
        <v>102.08</v>
      </c>
      <c r="F2169" s="100" t="n">
        <v>8.7574</v>
      </c>
      <c r="G2169" s="101" t="n">
        <v>893.96</v>
      </c>
      <c r="H2169" s="115" t="n">
        <v>140</v>
      </c>
      <c r="I2169" s="97" t="s">
        <v>372</v>
      </c>
    </row>
    <row r="2170" customFormat="false" ht="12.75" hidden="false" customHeight="true" outlineLevel="0" collapsed="false">
      <c r="A2170" s="1" t="str">
        <f aca="false">I2170&amp;H2170</f>
        <v>      Rodapé em porcelanato 60x60 cm, h=10 cm -  Biancogrês Cemento Avório - terraços141</v>
      </c>
      <c r="B2170" s="97" t="s">
        <v>373</v>
      </c>
      <c r="C2170" s="97" t="s">
        <v>2272</v>
      </c>
      <c r="D2170" s="97" t="s">
        <v>1101</v>
      </c>
      <c r="E2170" s="118" t="n">
        <v>145.99</v>
      </c>
      <c r="F2170" s="100" t="n">
        <v>4.3316</v>
      </c>
      <c r="G2170" s="101" t="n">
        <v>632.37</v>
      </c>
      <c r="H2170" s="115" t="n">
        <v>141</v>
      </c>
      <c r="I2170" s="97" t="s">
        <v>374</v>
      </c>
    </row>
    <row r="2171" customFormat="false" ht="12.75" hidden="false" customHeight="true" outlineLevel="0" collapsed="false">
      <c r="A2171" s="1" t="str">
        <f aca="false">I2171&amp;H2171</f>
        <v>      Rodapé em porcelanato 120x120 cm,h=15 cm  - Portobello Dank Cement Mud - Portaria142</v>
      </c>
      <c r="B2171" s="97" t="s">
        <v>375</v>
      </c>
      <c r="C2171" s="97" t="s">
        <v>2273</v>
      </c>
      <c r="D2171" s="97" t="s">
        <v>1101</v>
      </c>
      <c r="E2171" s="117" t="n">
        <v>34.93</v>
      </c>
      <c r="F2171" s="117" t="n">
        <v>43.1194</v>
      </c>
      <c r="G2171" s="163" t="n">
        <v>1506.16</v>
      </c>
      <c r="H2171" s="115" t="n">
        <v>142</v>
      </c>
      <c r="I2171" s="97" t="s">
        <v>376</v>
      </c>
    </row>
    <row r="2172" customFormat="false" ht="12.75" hidden="false" customHeight="true" outlineLevel="0" collapsed="false">
      <c r="A2172" s="1" t="str">
        <f aca="false">I2172&amp;H2172</f>
        <v>      Mão de obra Rodapé em Porcelanato143</v>
      </c>
      <c r="B2172" s="97" t="s">
        <v>377</v>
      </c>
      <c r="C2172" s="97" t="s">
        <v>1669</v>
      </c>
      <c r="D2172" s="97" t="s">
        <v>1101</v>
      </c>
      <c r="E2172" s="118" t="n">
        <v>796.26</v>
      </c>
      <c r="F2172" s="117" t="n">
        <v>11.91</v>
      </c>
      <c r="G2172" s="163" t="n">
        <v>9483.46</v>
      </c>
      <c r="H2172" s="115" t="n">
        <v>143</v>
      </c>
      <c r="I2172" s="97" t="s">
        <v>378</v>
      </c>
    </row>
    <row r="2173" customFormat="false" ht="12.75" hidden="false" customHeight="true" outlineLevel="0" collapsed="false">
      <c r="A2173" s="1" t="str">
        <f aca="false">I2173&amp;H2173</f>
        <v>    - Rejunte em piso Porcelanato144</v>
      </c>
      <c r="B2173" s="93" t="s">
        <v>379</v>
      </c>
      <c r="C2173" s="93" t="s">
        <v>2274</v>
      </c>
      <c r="D2173" s="93"/>
      <c r="E2173" s="95"/>
      <c r="F2173" s="95"/>
      <c r="G2173" s="168" t="n">
        <v>7160.41</v>
      </c>
      <c r="H2173" s="94" t="n">
        <v>144</v>
      </c>
      <c r="I2173" s="93" t="s">
        <v>380</v>
      </c>
    </row>
    <row r="2174" customFormat="false" ht="12.75" hidden="false" customHeight="true" outlineLevel="0" collapsed="false">
      <c r="A2174" s="1" t="str">
        <f aca="false">I2174&amp;H2174</f>
        <v>      Rejunte de porcelanato 84x84 cm145</v>
      </c>
      <c r="B2174" s="97" t="s">
        <v>381</v>
      </c>
      <c r="C2174" s="97" t="s">
        <v>2275</v>
      </c>
      <c r="D2174" s="97" t="s">
        <v>1098</v>
      </c>
      <c r="E2174" s="118" t="n">
        <v>840.04</v>
      </c>
      <c r="F2174" s="100" t="n">
        <v>5.106</v>
      </c>
      <c r="G2174" s="163" t="n">
        <v>4289.25</v>
      </c>
      <c r="H2174" s="115" t="n">
        <v>145</v>
      </c>
      <c r="I2174" s="97" t="s">
        <v>382</v>
      </c>
    </row>
    <row r="2175" customFormat="false" ht="12.75" hidden="false" customHeight="true" outlineLevel="0" collapsed="false">
      <c r="A2175" s="1" t="str">
        <f aca="false">I2175&amp;H2175</f>
        <v>      Rejunte de porcelanato 60x60 cm146</v>
      </c>
      <c r="B2175" s="97" t="s">
        <v>384</v>
      </c>
      <c r="C2175" s="97" t="s">
        <v>2276</v>
      </c>
      <c r="D2175" s="97" t="s">
        <v>1098</v>
      </c>
      <c r="E2175" s="118" t="n">
        <v>347.84</v>
      </c>
      <c r="F2175" s="100" t="n">
        <v>5.2</v>
      </c>
      <c r="G2175" s="163" t="n">
        <v>1808.76</v>
      </c>
      <c r="H2175" s="115" t="n">
        <v>146</v>
      </c>
      <c r="I2175" s="97" t="s">
        <v>385</v>
      </c>
    </row>
    <row r="2176" customFormat="false" ht="12.75" hidden="false" customHeight="true" outlineLevel="0" collapsed="false">
      <c r="A2176" s="1" t="str">
        <f aca="false">I2176&amp;H2176</f>
        <v>      Rejunte de porcelanato 120x20 cm147</v>
      </c>
      <c r="B2176" s="97" t="s">
        <v>387</v>
      </c>
      <c r="C2176" s="97" t="s">
        <v>2277</v>
      </c>
      <c r="D2176" s="97" t="s">
        <v>1098</v>
      </c>
      <c r="E2176" s="117" t="n">
        <v>17.88</v>
      </c>
      <c r="F2176" s="100" t="n">
        <v>5.2</v>
      </c>
      <c r="G2176" s="114" t="n">
        <v>92.97</v>
      </c>
      <c r="H2176" s="115" t="n">
        <v>147</v>
      </c>
      <c r="I2176" s="97" t="s">
        <v>388</v>
      </c>
    </row>
    <row r="2177" customFormat="false" ht="12.75" hidden="false" customHeight="true" outlineLevel="0" collapsed="false">
      <c r="A2177" s="1" t="str">
        <f aca="false">I2177&amp;H2177</f>
        <v>      Rejunte de porcelanato 120x120 cm148</v>
      </c>
      <c r="B2177" s="97" t="s">
        <v>389</v>
      </c>
      <c r="C2177" s="97" t="s">
        <v>2278</v>
      </c>
      <c r="D2177" s="97" t="s">
        <v>1098</v>
      </c>
      <c r="E2177" s="118" t="n">
        <v>186.43</v>
      </c>
      <c r="F2177" s="100" t="n">
        <v>5.2</v>
      </c>
      <c r="G2177" s="101" t="n">
        <v>969.43</v>
      </c>
      <c r="H2177" s="115" t="n">
        <v>148</v>
      </c>
      <c r="I2177" s="97" t="s">
        <v>390</v>
      </c>
    </row>
    <row r="2178" customFormat="false" ht="12.75" hidden="false" customHeight="true" outlineLevel="0" collapsed="false">
      <c r="A2178" s="1" t="str">
        <f aca="false">I2178&amp;H2178</f>
        <v>  - Granito/Mármore149</v>
      </c>
      <c r="B2178" s="93" t="s">
        <v>392</v>
      </c>
      <c r="C2178" s="93" t="s">
        <v>2279</v>
      </c>
      <c r="D2178" s="93"/>
      <c r="E2178" s="95"/>
      <c r="F2178" s="95"/>
      <c r="G2178" s="164" t="n">
        <v>86675.93</v>
      </c>
      <c r="H2178" s="94" t="n">
        <v>149</v>
      </c>
      <c r="I2178" s="93" t="s">
        <v>393</v>
      </c>
    </row>
    <row r="2179" customFormat="false" ht="12.75" hidden="false" customHeight="true" outlineLevel="0" collapsed="false">
      <c r="A2179" s="1" t="str">
        <f aca="false">I2179&amp;H2179</f>
        <v>    - Piso em Granito/Mármore150</v>
      </c>
      <c r="B2179" s="93" t="s">
        <v>395</v>
      </c>
      <c r="C2179" s="93" t="s">
        <v>2280</v>
      </c>
      <c r="D2179" s="93"/>
      <c r="E2179" s="95"/>
      <c r="F2179" s="95"/>
      <c r="G2179" s="164" t="n">
        <v>12542.78</v>
      </c>
      <c r="H2179" s="94" t="n">
        <v>150</v>
      </c>
      <c r="I2179" s="93" t="s">
        <v>396</v>
      </c>
    </row>
    <row r="2180" customFormat="false" ht="12.75" hidden="false" customHeight="true" outlineLevel="0" collapsed="false">
      <c r="A2180" s="1" t="str">
        <f aca="false">I2180&amp;H2180</f>
        <v>      Piso em granito Preto São Gabriel - Elevador151</v>
      </c>
      <c r="B2180" s="97" t="s">
        <v>398</v>
      </c>
      <c r="C2180" s="97" t="s">
        <v>1614</v>
      </c>
      <c r="D2180" s="97" t="s">
        <v>1098</v>
      </c>
      <c r="E2180" s="100" t="n">
        <v>5.44</v>
      </c>
      <c r="F2180" s="118" t="n">
        <v>357.627</v>
      </c>
      <c r="G2180" s="163" t="n">
        <v>1945.49</v>
      </c>
      <c r="H2180" s="115" t="n">
        <v>151</v>
      </c>
      <c r="I2180" s="97" t="s">
        <v>399</v>
      </c>
    </row>
    <row r="2181" customFormat="false" ht="12.75" hidden="false" customHeight="true" outlineLevel="0" collapsed="false">
      <c r="A2181" s="1" t="str">
        <f aca="false">I2181&amp;H2181</f>
        <v>      Piso em granito Branco Siena152</v>
      </c>
      <c r="B2181" s="97" t="s">
        <v>400</v>
      </c>
      <c r="C2181" s="97" t="s">
        <v>1617</v>
      </c>
      <c r="D2181" s="97" t="s">
        <v>1098</v>
      </c>
      <c r="E2181" s="100" t="n">
        <v>9.98</v>
      </c>
      <c r="F2181" s="118" t="n">
        <v>350.377</v>
      </c>
      <c r="G2181" s="163" t="n">
        <v>3496.76</v>
      </c>
      <c r="H2181" s="115" t="n">
        <v>152</v>
      </c>
      <c r="I2181" s="97" t="s">
        <v>401</v>
      </c>
    </row>
    <row r="2182" customFormat="false" ht="12.75" hidden="false" customHeight="true" outlineLevel="0" collapsed="false">
      <c r="A2182" s="1" t="str">
        <f aca="false">I2182&amp;H2182</f>
        <v>      Degraus e espelhos em granito Branco Siena153</v>
      </c>
      <c r="B2182" s="97" t="s">
        <v>403</v>
      </c>
      <c r="C2182" s="97" t="s">
        <v>1577</v>
      </c>
      <c r="D2182" s="97" t="s">
        <v>1098</v>
      </c>
      <c r="E2182" s="117" t="n">
        <v>11.8</v>
      </c>
      <c r="F2182" s="118" t="n">
        <v>601.74</v>
      </c>
      <c r="G2182" s="163" t="n">
        <v>7100.53</v>
      </c>
      <c r="H2182" s="115" t="n">
        <v>153</v>
      </c>
      <c r="I2182" s="97" t="s">
        <v>404</v>
      </c>
    </row>
    <row r="2183" customFormat="false" ht="12.75" hidden="false" customHeight="true" outlineLevel="0" collapsed="false">
      <c r="A2183" s="1" t="str">
        <f aca="false">I2183&amp;H2183</f>
        <v>    - Rodapé em Granito/Mármore154</v>
      </c>
      <c r="B2183" s="93" t="s">
        <v>407</v>
      </c>
      <c r="C2183" s="93" t="s">
        <v>2281</v>
      </c>
      <c r="D2183" s="93"/>
      <c r="E2183" s="95"/>
      <c r="F2183" s="95"/>
      <c r="G2183" s="164" t="n">
        <v>10672.1</v>
      </c>
      <c r="H2183" s="94" t="n">
        <v>154</v>
      </c>
      <c r="I2183" s="93" t="s">
        <v>408</v>
      </c>
    </row>
    <row r="2184" customFormat="false" ht="12.75" hidden="false" customHeight="true" outlineLevel="0" collapsed="false">
      <c r="A2184" s="1" t="str">
        <f aca="false">I2184&amp;H2184</f>
        <v>      Rodapé em granito Branco Siena h= 15 cm155</v>
      </c>
      <c r="B2184" s="97" t="s">
        <v>410</v>
      </c>
      <c r="C2184" s="97" t="s">
        <v>2282</v>
      </c>
      <c r="D2184" s="97" t="s">
        <v>1101</v>
      </c>
      <c r="E2184" s="117" t="n">
        <v>31.66</v>
      </c>
      <c r="F2184" s="117" t="n">
        <v>46.0605</v>
      </c>
      <c r="G2184" s="163" t="n">
        <v>1458.28</v>
      </c>
      <c r="H2184" s="115" t="n">
        <v>155</v>
      </c>
      <c r="I2184" s="97" t="s">
        <v>411</v>
      </c>
    </row>
    <row r="2185" customFormat="false" ht="12.75" hidden="false" customHeight="true" outlineLevel="0" collapsed="false">
      <c r="A2185" s="1" t="str">
        <f aca="false">I2185&amp;H2185</f>
        <v>      Rodapé em granito Preto São Gabriel h= 15 cm156</v>
      </c>
      <c r="B2185" s="97" t="s">
        <v>412</v>
      </c>
      <c r="C2185" s="97" t="s">
        <v>2283</v>
      </c>
      <c r="D2185" s="97" t="s">
        <v>1098</v>
      </c>
      <c r="E2185" s="118" t="n">
        <v>141.1</v>
      </c>
      <c r="F2185" s="117" t="n">
        <v>49.2605</v>
      </c>
      <c r="G2185" s="163" t="n">
        <v>6950.66</v>
      </c>
      <c r="H2185" s="115" t="n">
        <v>156</v>
      </c>
      <c r="I2185" s="97" t="s">
        <v>413</v>
      </c>
    </row>
    <row r="2186" customFormat="false" ht="12.75" hidden="false" customHeight="true" outlineLevel="0" collapsed="false">
      <c r="A2186" s="1" t="str">
        <f aca="false">I2186&amp;H2186</f>
        <v>      Mão de obra Rodapé em granito157</v>
      </c>
      <c r="B2186" s="97" t="s">
        <v>415</v>
      </c>
      <c r="C2186" s="97" t="s">
        <v>1672</v>
      </c>
      <c r="D2186" s="97" t="s">
        <v>1101</v>
      </c>
      <c r="E2186" s="118" t="n">
        <v>172.76</v>
      </c>
      <c r="F2186" s="117" t="n">
        <v>13.1</v>
      </c>
      <c r="G2186" s="163" t="n">
        <v>2263.16</v>
      </c>
      <c r="H2186" s="115" t="n">
        <v>157</v>
      </c>
      <c r="I2186" s="97" t="s">
        <v>416</v>
      </c>
    </row>
    <row r="2187" customFormat="false" ht="12.75" hidden="false" customHeight="true" outlineLevel="0" collapsed="false">
      <c r="A2187" s="1" t="str">
        <f aca="false">I2187&amp;H2187</f>
        <v>    - Rejunte em Granito/Mármore158</v>
      </c>
      <c r="B2187" s="93" t="s">
        <v>417</v>
      </c>
      <c r="C2187" s="93" t="s">
        <v>2284</v>
      </c>
      <c r="D2187" s="93"/>
      <c r="E2187" s="95"/>
      <c r="F2187" s="95"/>
      <c r="G2187" s="167" t="n">
        <v>74.64</v>
      </c>
      <c r="H2187" s="94" t="n">
        <v>158</v>
      </c>
      <c r="I2187" s="93" t="s">
        <v>418</v>
      </c>
    </row>
    <row r="2188" customFormat="false" ht="12.75" hidden="false" customHeight="true" outlineLevel="0" collapsed="false">
      <c r="A2188" s="1" t="str">
        <f aca="false">I2188&amp;H2188</f>
        <v>      Rejunte em granito159</v>
      </c>
      <c r="B2188" s="97" t="s">
        <v>419</v>
      </c>
      <c r="C2188" s="97" t="s">
        <v>2285</v>
      </c>
      <c r="D2188" s="97" t="s">
        <v>1098</v>
      </c>
      <c r="E2188" s="117" t="n">
        <v>15.42</v>
      </c>
      <c r="F2188" s="100" t="n">
        <v>4.8405</v>
      </c>
      <c r="G2188" s="114" t="n">
        <v>74.64</v>
      </c>
      <c r="H2188" s="115" t="n">
        <v>159</v>
      </c>
      <c r="I2188" s="97" t="s">
        <v>420</v>
      </c>
    </row>
    <row r="2189" customFormat="false" ht="12.75" hidden="false" customHeight="true" outlineLevel="0" collapsed="false">
      <c r="A2189" s="1" t="str">
        <f aca="false">I2189&amp;H2189</f>
        <v>    - Soleira/Peitoril em Granito/Mármore160</v>
      </c>
      <c r="B2189" s="93" t="s">
        <v>421</v>
      </c>
      <c r="C2189" s="93" t="s">
        <v>2286</v>
      </c>
      <c r="D2189" s="93"/>
      <c r="E2189" s="95"/>
      <c r="F2189" s="95"/>
      <c r="G2189" s="164" t="n">
        <v>63386.41</v>
      </c>
      <c r="H2189" s="94" t="n">
        <v>160</v>
      </c>
      <c r="I2189" s="93" t="s">
        <v>422</v>
      </c>
    </row>
    <row r="2190" customFormat="false" ht="12.75" hidden="false" customHeight="true" outlineLevel="0" collapsed="false">
      <c r="A2190" s="1" t="str">
        <f aca="false">I2190&amp;H2190</f>
        <v>      Soleira em granito Branco Siena L= 15cm161</v>
      </c>
      <c r="B2190" s="97" t="s">
        <v>423</v>
      </c>
      <c r="C2190" s="97" t="s">
        <v>1675</v>
      </c>
      <c r="D2190" s="97" t="s">
        <v>1101</v>
      </c>
      <c r="E2190" s="118" t="n">
        <v>165.55</v>
      </c>
      <c r="F2190" s="117" t="n">
        <v>71.7724</v>
      </c>
      <c r="G2190" s="162" t="n">
        <v>11881.92</v>
      </c>
      <c r="H2190" s="115" t="n">
        <v>161</v>
      </c>
      <c r="I2190" s="97" t="s">
        <v>424</v>
      </c>
    </row>
    <row r="2191" customFormat="false" ht="12.75" hidden="false" customHeight="true" outlineLevel="0" collapsed="false">
      <c r="A2191" s="1" t="str">
        <f aca="false">I2191&amp;H2191</f>
        <v>      Filete em granito Branco Siena - escada de incêndio162</v>
      </c>
      <c r="B2191" s="97" t="s">
        <v>426</v>
      </c>
      <c r="C2191" s="97" t="s">
        <v>2287</v>
      </c>
      <c r="D2191" s="97" t="s">
        <v>1101</v>
      </c>
      <c r="E2191" s="118" t="n">
        <v>147.6</v>
      </c>
      <c r="F2191" s="117" t="n">
        <v>58.2693</v>
      </c>
      <c r="G2191" s="163" t="n">
        <v>8600.55</v>
      </c>
      <c r="H2191" s="115" t="n">
        <v>162</v>
      </c>
      <c r="I2191" s="97" t="s">
        <v>427</v>
      </c>
    </row>
    <row r="2192" customFormat="false" ht="12.75" hidden="false" customHeight="true" outlineLevel="0" collapsed="false">
      <c r="A2192" s="1" t="str">
        <f aca="false">I2192&amp;H2192</f>
        <v>      Peitoril em Mármore Branco l= 20 cm163</v>
      </c>
      <c r="B2192" s="97" t="s">
        <v>429</v>
      </c>
      <c r="C2192" s="97" t="s">
        <v>1678</v>
      </c>
      <c r="D2192" s="97" t="s">
        <v>1101</v>
      </c>
      <c r="E2192" s="118" t="n">
        <v>454.59</v>
      </c>
      <c r="F2192" s="117" t="n">
        <v>61.5407</v>
      </c>
      <c r="G2192" s="162" t="n">
        <v>27975.79</v>
      </c>
      <c r="H2192" s="115" t="n">
        <v>163</v>
      </c>
      <c r="I2192" s="97" t="s">
        <v>430</v>
      </c>
    </row>
    <row r="2193" customFormat="false" ht="12.75" hidden="false" customHeight="true" outlineLevel="0" collapsed="false">
      <c r="A2193" s="1" t="str">
        <f aca="false">I2193&amp;H2193</f>
        <v>      Chapim em mármore branco comum164</v>
      </c>
      <c r="B2193" s="97" t="s">
        <v>432</v>
      </c>
      <c r="C2193" s="97" t="s">
        <v>2288</v>
      </c>
      <c r="D2193" s="97" t="s">
        <v>1101</v>
      </c>
      <c r="E2193" s="118" t="n">
        <v>183.97</v>
      </c>
      <c r="F2193" s="117" t="n">
        <v>79.4507</v>
      </c>
      <c r="G2193" s="162" t="n">
        <v>14616.54</v>
      </c>
      <c r="H2193" s="115" t="n">
        <v>164</v>
      </c>
      <c r="I2193" s="97" t="s">
        <v>433</v>
      </c>
    </row>
    <row r="2194" customFormat="false" ht="12.75" hidden="false" customHeight="true" outlineLevel="0" collapsed="false">
      <c r="A2194" s="1" t="str">
        <f aca="false">I2194&amp;H2194</f>
        <v>      Banco em mármore Branco l= 45 cm165</v>
      </c>
      <c r="B2194" s="97" t="s">
        <v>436</v>
      </c>
      <c r="C2194" s="97" t="s">
        <v>2289</v>
      </c>
      <c r="D2194" s="97" t="s">
        <v>1101</v>
      </c>
      <c r="E2194" s="100" t="n">
        <v>2.8</v>
      </c>
      <c r="F2194" s="118" t="n">
        <v>111.2907</v>
      </c>
      <c r="G2194" s="101" t="n">
        <v>311.61</v>
      </c>
      <c r="H2194" s="115" t="n">
        <v>165</v>
      </c>
      <c r="I2194" s="97" t="s">
        <v>437</v>
      </c>
    </row>
    <row r="2195" customFormat="false" ht="12.75" hidden="false" customHeight="true" outlineLevel="0" collapsed="false">
      <c r="A2195" s="1" t="str">
        <f aca="false">I2195&amp;H2195</f>
        <v>  - Madeira166</v>
      </c>
      <c r="B2195" s="93" t="s">
        <v>438</v>
      </c>
      <c r="C2195" s="93" t="s">
        <v>2290</v>
      </c>
      <c r="D2195" s="93"/>
      <c r="E2195" s="95"/>
      <c r="F2195" s="95"/>
      <c r="G2195" s="164" t="n">
        <v>65541.37</v>
      </c>
      <c r="H2195" s="94" t="n">
        <v>166</v>
      </c>
      <c r="I2195" s="93" t="s">
        <v>439</v>
      </c>
    </row>
    <row r="2196" customFormat="false" ht="12.75" hidden="false" customHeight="true" outlineLevel="0" collapsed="false">
      <c r="A2196" s="1" t="str">
        <f aca="false">I2196&amp;H2196</f>
        <v>    Piso Laminado Durafloor Linha Ritz instalado com rodapé (linha New Way, Petrópolis)167</v>
      </c>
      <c r="B2196" s="97" t="s">
        <v>441</v>
      </c>
      <c r="C2196" s="97" t="s">
        <v>2291</v>
      </c>
      <c r="D2196" s="97" t="s">
        <v>1098</v>
      </c>
      <c r="E2196" s="118" t="n">
        <v>772.98</v>
      </c>
      <c r="F2196" s="117" t="n">
        <v>62.6955</v>
      </c>
      <c r="G2196" s="162" t="n">
        <v>48462.37</v>
      </c>
      <c r="H2196" s="115" t="n">
        <v>167</v>
      </c>
      <c r="I2196" s="97" t="s">
        <v>442</v>
      </c>
    </row>
    <row r="2197" customFormat="false" ht="12.75" hidden="false" customHeight="true" outlineLevel="0" collapsed="false">
      <c r="A2197" s="1" t="str">
        <f aca="false">I2197&amp;H2197</f>
        <v>    Mão de obra Piso laminado168</v>
      </c>
      <c r="B2197" s="97" t="s">
        <v>443</v>
      </c>
      <c r="C2197" s="97" t="s">
        <v>2292</v>
      </c>
      <c r="D2197" s="97" t="s">
        <v>1098</v>
      </c>
      <c r="E2197" s="118" t="n">
        <v>772.98</v>
      </c>
      <c r="F2197" s="117" t="n">
        <v>10</v>
      </c>
      <c r="G2197" s="163" t="n">
        <v>7729.8</v>
      </c>
      <c r="H2197" s="115" t="n">
        <v>168</v>
      </c>
      <c r="I2197" s="97" t="s">
        <v>444</v>
      </c>
    </row>
    <row r="2198" customFormat="false" ht="12.75" hidden="false" customHeight="true" outlineLevel="0" collapsed="false">
      <c r="A2198" s="1" t="str">
        <f aca="false">I2198&amp;H2198</f>
        <v>    Deck em madeira169</v>
      </c>
      <c r="B2198" s="97" t="s">
        <v>445</v>
      </c>
      <c r="C2198" s="97" t="s">
        <v>2165</v>
      </c>
      <c r="D2198" s="97" t="s">
        <v>1098</v>
      </c>
      <c r="E2198" s="117" t="n">
        <v>22.26</v>
      </c>
      <c r="F2198" s="118" t="n">
        <v>420</v>
      </c>
      <c r="G2198" s="163" t="n">
        <v>9349.2</v>
      </c>
      <c r="H2198" s="115" t="n">
        <v>169</v>
      </c>
      <c r="I2198" s="97" t="s">
        <v>446</v>
      </c>
    </row>
    <row r="2199" customFormat="false" ht="12.75" hidden="false" customHeight="true" outlineLevel="0" collapsed="false">
      <c r="A2199" s="1" t="str">
        <f aca="false">I2199&amp;H2199</f>
        <v>  - Outros170</v>
      </c>
      <c r="B2199" s="93" t="s">
        <v>447</v>
      </c>
      <c r="C2199" s="93" t="s">
        <v>2293</v>
      </c>
      <c r="D2199" s="93"/>
      <c r="E2199" s="95"/>
      <c r="F2199" s="95"/>
      <c r="G2199" s="168" t="n">
        <v>7315.43</v>
      </c>
      <c r="H2199" s="94" t="n">
        <v>170</v>
      </c>
      <c r="I2199" s="93" t="s">
        <v>448</v>
      </c>
    </row>
    <row r="2200" customFormat="false" ht="12.75" hidden="false" customHeight="true" outlineLevel="0" collapsed="false">
      <c r="A2200" s="1" t="str">
        <f aca="false">I2200&amp;H2200</f>
        <v>    Piso Pastilha 5x5 cm portobello barlavento - piscina171</v>
      </c>
      <c r="B2200" s="97" t="s">
        <v>449</v>
      </c>
      <c r="C2200" s="97" t="s">
        <v>1567</v>
      </c>
      <c r="D2200" s="97" t="s">
        <v>1098</v>
      </c>
      <c r="E2200" s="117" t="n">
        <v>20.27</v>
      </c>
      <c r="F2200" s="117" t="n">
        <v>74.906</v>
      </c>
      <c r="G2200" s="163" t="n">
        <v>1518.34</v>
      </c>
      <c r="H2200" s="115" t="n">
        <v>171</v>
      </c>
      <c r="I2200" s="97" t="s">
        <v>450</v>
      </c>
    </row>
    <row r="2201" customFormat="false" ht="12.75" hidden="false" customHeight="true" outlineLevel="0" collapsed="false">
      <c r="A2201" s="1" t="str">
        <f aca="false">I2201&amp;H2201</f>
        <v>    Rejunte de Pastilha 5x5 cm - piscina172</v>
      </c>
      <c r="B2201" s="97" t="s">
        <v>451</v>
      </c>
      <c r="C2201" s="97" t="s">
        <v>1738</v>
      </c>
      <c r="D2201" s="97" t="s">
        <v>1098</v>
      </c>
      <c r="E2201" s="117" t="n">
        <v>20.27</v>
      </c>
      <c r="F2201" s="117" t="n">
        <v>32.4294</v>
      </c>
      <c r="G2201" s="101" t="n">
        <v>657.34</v>
      </c>
      <c r="H2201" s="115" t="n">
        <v>172</v>
      </c>
      <c r="I2201" s="97" t="s">
        <v>452</v>
      </c>
    </row>
    <row r="2202" customFormat="false" ht="12.75" hidden="false" customHeight="true" outlineLevel="0" collapsed="false">
      <c r="A2202" s="1" t="str">
        <f aca="false">I2202&amp;H2202</f>
        <v>    Piso 100x100 cm Aubicon Impact Soft Peso Livre - fitness173</v>
      </c>
      <c r="B2202" s="97" t="s">
        <v>453</v>
      </c>
      <c r="C2202" s="97" t="s">
        <v>2294</v>
      </c>
      <c r="D2202" s="97" t="s">
        <v>1098</v>
      </c>
      <c r="E2202" s="117" t="n">
        <v>29.88</v>
      </c>
      <c r="F2202" s="118" t="n">
        <v>135.54</v>
      </c>
      <c r="G2202" s="163" t="n">
        <v>4049.94</v>
      </c>
      <c r="H2202" s="115" t="n">
        <v>173</v>
      </c>
      <c r="I2202" s="97" t="s">
        <v>454</v>
      </c>
    </row>
    <row r="2203" customFormat="false" ht="12.75" hidden="false" customHeight="true" outlineLevel="0" collapsed="false">
      <c r="A2203" s="1" t="str">
        <f aca="false">I2203&amp;H2203</f>
        <v>    Rodapé em alumínio h= 10 cm174</v>
      </c>
      <c r="B2203" s="97" t="s">
        <v>455</v>
      </c>
      <c r="C2203" s="97" t="s">
        <v>1643</v>
      </c>
      <c r="D2203" s="97" t="s">
        <v>1101</v>
      </c>
      <c r="E2203" s="100" t="n">
        <v>4.78</v>
      </c>
      <c r="F2203" s="117" t="n">
        <v>20.88</v>
      </c>
      <c r="G2203" s="114" t="n">
        <v>99.81</v>
      </c>
      <c r="H2203" s="115" t="n">
        <v>174</v>
      </c>
      <c r="I2203" s="97" t="s">
        <v>456</v>
      </c>
    </row>
    <row r="2204" customFormat="false" ht="12.75" hidden="false" customHeight="true" outlineLevel="0" collapsed="false">
      <c r="A2204" s="1" t="str">
        <f aca="false">I2204&amp;H2204</f>
        <v>    Seixo rolado branco - Portaria 175</v>
      </c>
      <c r="B2204" s="97" t="s">
        <v>457</v>
      </c>
      <c r="C2204" s="97" t="s">
        <v>2186</v>
      </c>
      <c r="D2204" s="97" t="s">
        <v>1099</v>
      </c>
      <c r="E2204" s="100" t="n">
        <v>1.1</v>
      </c>
      <c r="F2204" s="118" t="n">
        <v>900</v>
      </c>
      <c r="G2204" s="101" t="n">
        <v>990</v>
      </c>
      <c r="H2204" s="115" t="n">
        <v>175</v>
      </c>
      <c r="I2204" s="97" t="s">
        <v>458</v>
      </c>
    </row>
    <row r="2205" customFormat="false" ht="12.75" hidden="false" customHeight="true" outlineLevel="0" collapsed="false">
      <c r="A2205" s="1" t="str">
        <f aca="false">I2205&amp;H2205</f>
        <v>- REVESTIMENTO DE PAREDE176</v>
      </c>
      <c r="B2205" s="93" t="s">
        <v>459</v>
      </c>
      <c r="C2205" s="93" t="s">
        <v>2295</v>
      </c>
      <c r="D2205" s="93"/>
      <c r="E2205" s="95"/>
      <c r="F2205" s="95"/>
      <c r="G2205" s="161" t="n">
        <v>372230.45</v>
      </c>
      <c r="H2205" s="94" t="n">
        <v>176</v>
      </c>
      <c r="I2205" s="93" t="s">
        <v>460</v>
      </c>
    </row>
    <row r="2206" customFormat="false" ht="12.75" hidden="false" customHeight="true" outlineLevel="0" collapsed="false">
      <c r="A2206" s="1" t="str">
        <f aca="false">I2206&amp;H2206</f>
        <v>  - Chapisco177</v>
      </c>
      <c r="B2206" s="93" t="s">
        <v>462</v>
      </c>
      <c r="C2206" s="93" t="s">
        <v>2296</v>
      </c>
      <c r="D2206" s="93"/>
      <c r="E2206" s="95"/>
      <c r="F2206" s="95"/>
      <c r="G2206" s="164" t="n">
        <v>20748.09</v>
      </c>
      <c r="H2206" s="94" t="n">
        <v>177</v>
      </c>
      <c r="I2206" s="93" t="s">
        <v>463</v>
      </c>
    </row>
    <row r="2207" customFormat="false" ht="12.75" hidden="false" customHeight="true" outlineLevel="0" collapsed="false">
      <c r="A2207" s="1" t="str">
        <f aca="false">I2207&amp;H2207</f>
        <v>    Chapisco interno com argamassa178</v>
      </c>
      <c r="B2207" s="97" t="s">
        <v>465</v>
      </c>
      <c r="C2207" s="97" t="s">
        <v>2099</v>
      </c>
      <c r="D2207" s="97" t="s">
        <v>1098</v>
      </c>
      <c r="E2207" s="119" t="n">
        <v>2510.74</v>
      </c>
      <c r="F2207" s="100" t="n">
        <v>4.8306</v>
      </c>
      <c r="G2207" s="162" t="n">
        <v>12128.38</v>
      </c>
      <c r="H2207" s="115" t="n">
        <v>178</v>
      </c>
      <c r="I2207" s="97" t="s">
        <v>466</v>
      </c>
    </row>
    <row r="2208" customFormat="false" ht="12.75" hidden="false" customHeight="true" outlineLevel="0" collapsed="false">
      <c r="A2208" s="1" t="str">
        <f aca="false">I2208&amp;H2208</f>
        <v>    Chapisco rolado - Parede179</v>
      </c>
      <c r="B2208" s="97" t="s">
        <v>468</v>
      </c>
      <c r="C2208" s="97" t="s">
        <v>1798</v>
      </c>
      <c r="D2208" s="97" t="s">
        <v>1098</v>
      </c>
      <c r="E2208" s="119" t="n">
        <v>1448.69</v>
      </c>
      <c r="F2208" s="100" t="n">
        <v>5.95</v>
      </c>
      <c r="G2208" s="163" t="n">
        <v>8619.71</v>
      </c>
      <c r="H2208" s="115" t="n">
        <v>179</v>
      </c>
      <c r="I2208" s="97" t="s">
        <v>469</v>
      </c>
    </row>
    <row r="2209" customFormat="false" ht="12.75" hidden="false" customHeight="true" outlineLevel="0" collapsed="false">
      <c r="A2209" s="1" t="str">
        <f aca="false">I2209&amp;H2209</f>
        <v>  - Emboço180</v>
      </c>
      <c r="B2209" s="93" t="s">
        <v>471</v>
      </c>
      <c r="C2209" s="93" t="s">
        <v>2297</v>
      </c>
      <c r="D2209" s="93"/>
      <c r="E2209" s="95"/>
      <c r="F2209" s="95"/>
      <c r="G2209" s="164" t="n">
        <v>32794.64</v>
      </c>
      <c r="H2209" s="94" t="n">
        <v>180</v>
      </c>
      <c r="I2209" s="93" t="s">
        <v>472</v>
      </c>
    </row>
    <row r="2210" customFormat="false" ht="12.75" hidden="false" customHeight="true" outlineLevel="0" collapsed="false">
      <c r="A2210" s="1" t="str">
        <f aca="false">I2210&amp;H2210</f>
        <v>    Emboco interno usinado181</v>
      </c>
      <c r="B2210" s="97" t="s">
        <v>475</v>
      </c>
      <c r="C2210" s="97" t="s">
        <v>2298</v>
      </c>
      <c r="D2210" s="97" t="s">
        <v>1098</v>
      </c>
      <c r="E2210" s="119" t="n">
        <v>1482.58</v>
      </c>
      <c r="F2210" s="100" t="n">
        <v>6.504</v>
      </c>
      <c r="G2210" s="163" t="n">
        <v>9642.7</v>
      </c>
      <c r="H2210" s="115" t="n">
        <v>181</v>
      </c>
      <c r="I2210" s="97" t="s">
        <v>476</v>
      </c>
    </row>
    <row r="2211" customFormat="false" ht="12.75" hidden="false" customHeight="true" outlineLevel="0" collapsed="false">
      <c r="A2211" s="1" t="str">
        <f aca="false">I2211&amp;H2211</f>
        <v>    Mão de obra emboço interno182</v>
      </c>
      <c r="B2211" s="97" t="s">
        <v>477</v>
      </c>
      <c r="C2211" s="97" t="s">
        <v>2299</v>
      </c>
      <c r="D2211" s="97" t="s">
        <v>1098</v>
      </c>
      <c r="E2211" s="119" t="n">
        <v>1624.11</v>
      </c>
      <c r="F2211" s="117" t="n">
        <v>13.1</v>
      </c>
      <c r="G2211" s="162" t="n">
        <v>21275.84</v>
      </c>
      <c r="H2211" s="115" t="n">
        <v>182</v>
      </c>
      <c r="I2211" s="97" t="s">
        <v>478</v>
      </c>
    </row>
    <row r="2212" customFormat="false" ht="12.75" hidden="false" customHeight="true" outlineLevel="0" collapsed="false">
      <c r="A2212" s="1" t="str">
        <f aca="false">I2212&amp;H2212</f>
        <v>    Espala em emboço interno183</v>
      </c>
      <c r="B2212" s="97" t="s">
        <v>479</v>
      </c>
      <c r="C2212" s="97" t="s">
        <v>1681</v>
      </c>
      <c r="D2212" s="97" t="s">
        <v>1101</v>
      </c>
      <c r="E2212" s="118" t="n">
        <v>191.4</v>
      </c>
      <c r="F2212" s="100" t="n">
        <v>9.802</v>
      </c>
      <c r="G2212" s="163" t="n">
        <v>1876.1</v>
      </c>
      <c r="H2212" s="115" t="n">
        <v>183</v>
      </c>
      <c r="I2212" s="97" t="s">
        <v>480</v>
      </c>
    </row>
    <row r="2213" customFormat="false" ht="12.75" hidden="false" customHeight="true" outlineLevel="0" collapsed="false">
      <c r="A2213" s="1" t="str">
        <f aca="false">I2213&amp;H2213</f>
        <v>  - Reboco184</v>
      </c>
      <c r="B2213" s="93" t="s">
        <v>481</v>
      </c>
      <c r="C2213" s="93" t="s">
        <v>2300</v>
      </c>
      <c r="D2213" s="93"/>
      <c r="E2213" s="95"/>
      <c r="F2213" s="95"/>
      <c r="G2213" s="164" t="n">
        <v>20291.1</v>
      </c>
      <c r="H2213" s="94" t="n">
        <v>184</v>
      </c>
      <c r="I2213" s="93" t="s">
        <v>482</v>
      </c>
    </row>
    <row r="2214" customFormat="false" ht="12.75" hidden="false" customHeight="true" outlineLevel="0" collapsed="false">
      <c r="A2214" s="1" t="str">
        <f aca="false">I2214&amp;H2214</f>
        <v>    Reboco interno  em argamassa185</v>
      </c>
      <c r="B2214" s="97" t="s">
        <v>483</v>
      </c>
      <c r="C2214" s="97" t="s">
        <v>2301</v>
      </c>
      <c r="D2214" s="97" t="s">
        <v>1098</v>
      </c>
      <c r="E2214" s="118" t="n">
        <v>919.29</v>
      </c>
      <c r="F2214" s="100" t="n">
        <v>7.8048</v>
      </c>
      <c r="G2214" s="163" t="n">
        <v>7174.87</v>
      </c>
      <c r="H2214" s="115" t="n">
        <v>185</v>
      </c>
      <c r="I2214" s="97" t="s">
        <v>484</v>
      </c>
    </row>
    <row r="2215" customFormat="false" ht="12.75" hidden="false" customHeight="true" outlineLevel="0" collapsed="false">
      <c r="A2215" s="1" t="str">
        <f aca="false">I2215&amp;H2215</f>
        <v>    Mão de obra reboco interno186</v>
      </c>
      <c r="B2215" s="97" t="s">
        <v>485</v>
      </c>
      <c r="C2215" s="97" t="s">
        <v>2302</v>
      </c>
      <c r="D2215" s="97" t="s">
        <v>1098</v>
      </c>
      <c r="E2215" s="118" t="n">
        <v>926.01</v>
      </c>
      <c r="F2215" s="117" t="n">
        <v>13.1</v>
      </c>
      <c r="G2215" s="162" t="n">
        <v>12130.73</v>
      </c>
      <c r="H2215" s="115" t="n">
        <v>186</v>
      </c>
      <c r="I2215" s="97" t="s">
        <v>486</v>
      </c>
    </row>
    <row r="2216" customFormat="false" ht="12.75" hidden="false" customHeight="true" outlineLevel="0" collapsed="false">
      <c r="A2216" s="1" t="str">
        <f aca="false">I2216&amp;H2216</f>
        <v>    Espala em reboco interno187</v>
      </c>
      <c r="B2216" s="97" t="s">
        <v>487</v>
      </c>
      <c r="C2216" s="97" t="s">
        <v>2303</v>
      </c>
      <c r="D2216" s="97" t="s">
        <v>1101</v>
      </c>
      <c r="E2216" s="118" t="n">
        <v>100.54</v>
      </c>
      <c r="F2216" s="100" t="n">
        <v>9.802</v>
      </c>
      <c r="G2216" s="101" t="n">
        <v>985.5</v>
      </c>
      <c r="H2216" s="115" t="n">
        <v>187</v>
      </c>
      <c r="I2216" s="97" t="s">
        <v>488</v>
      </c>
    </row>
    <row r="2217" customFormat="false" ht="12.75" hidden="false" customHeight="true" outlineLevel="0" collapsed="false">
      <c r="A2217" s="1" t="str">
        <f aca="false">I2217&amp;H2217</f>
        <v>  - Revestimento de Gesso188</v>
      </c>
      <c r="B2217" s="93" t="s">
        <v>489</v>
      </c>
      <c r="C2217" s="93" t="s">
        <v>2304</v>
      </c>
      <c r="D2217" s="93"/>
      <c r="E2217" s="95"/>
      <c r="F2217" s="95"/>
      <c r="G2217" s="161" t="n">
        <v>100807.14</v>
      </c>
      <c r="H2217" s="94" t="n">
        <v>188</v>
      </c>
      <c r="I2217" s="93" t="s">
        <v>490</v>
      </c>
    </row>
    <row r="2218" customFormat="false" ht="12.75" hidden="false" customHeight="true" outlineLevel="0" collapsed="false">
      <c r="A2218" s="1" t="str">
        <f aca="false">I2218&amp;H2218</f>
        <v>    Gesso liso parede189</v>
      </c>
      <c r="B2218" s="97" t="s">
        <v>491</v>
      </c>
      <c r="C2218" s="97" t="s">
        <v>2110</v>
      </c>
      <c r="D2218" s="97" t="s">
        <v>1098</v>
      </c>
      <c r="E2218" s="119" t="n">
        <v>4800.34</v>
      </c>
      <c r="F2218" s="117" t="n">
        <v>21</v>
      </c>
      <c r="G2218" s="165" t="n">
        <v>100807.14</v>
      </c>
      <c r="H2218" s="115" t="n">
        <v>189</v>
      </c>
      <c r="I2218" s="97" t="s">
        <v>492</v>
      </c>
    </row>
    <row r="2219" customFormat="false" ht="12.75" hidden="false" customHeight="true" outlineLevel="0" collapsed="false">
      <c r="A2219" s="1" t="str">
        <f aca="false">I2219&amp;H2219</f>
        <v>  - Cerâmica/Porcelanato190</v>
      </c>
      <c r="B2219" s="93" t="s">
        <v>493</v>
      </c>
      <c r="C2219" s="93" t="s">
        <v>2305</v>
      </c>
      <c r="D2219" s="93"/>
      <c r="E2219" s="95"/>
      <c r="F2219" s="95"/>
      <c r="G2219" s="161" t="n">
        <v>105042.48</v>
      </c>
      <c r="H2219" s="94" t="n">
        <v>190</v>
      </c>
      <c r="I2219" s="93" t="s">
        <v>494</v>
      </c>
    </row>
    <row r="2220" customFormat="false" ht="12.75" hidden="false" customHeight="true" outlineLevel="0" collapsed="false">
      <c r="A2220" s="1" t="str">
        <f aca="false">I2220&amp;H2220</f>
        <v>    - Revestimento parede Cerâmica/Porcelanato191</v>
      </c>
      <c r="B2220" s="93" t="s">
        <v>496</v>
      </c>
      <c r="C2220" s="93" t="s">
        <v>2306</v>
      </c>
      <c r="D2220" s="93"/>
      <c r="E2220" s="95"/>
      <c r="F2220" s="95"/>
      <c r="G2220" s="164" t="n">
        <v>87028.33</v>
      </c>
      <c r="H2220" s="94" t="n">
        <v>191</v>
      </c>
      <c r="I2220" s="93" t="s">
        <v>497</v>
      </c>
    </row>
    <row r="2221" customFormat="false" ht="12.75" hidden="false" customHeight="true" outlineLevel="0" collapsed="false">
      <c r="A2221" s="1" t="str">
        <f aca="false">I2221&amp;H2221</f>
        <v>      Revestimento parede em Porcelanato 32x60 cm - Biancogrês Originale192</v>
      </c>
      <c r="B2221" s="97" t="s">
        <v>499</v>
      </c>
      <c r="C2221" s="97" t="s">
        <v>2307</v>
      </c>
      <c r="D2221" s="97" t="s">
        <v>1098</v>
      </c>
      <c r="E2221" s="119" t="n">
        <v>1567.33</v>
      </c>
      <c r="F2221" s="117" t="n">
        <v>27.3702</v>
      </c>
      <c r="G2221" s="162" t="n">
        <v>42898.14</v>
      </c>
      <c r="H2221" s="115" t="n">
        <v>192</v>
      </c>
      <c r="I2221" s="97" t="s">
        <v>500</v>
      </c>
    </row>
    <row r="2222" customFormat="false" ht="12.75" hidden="false" customHeight="true" outlineLevel="0" collapsed="false">
      <c r="A2222" s="1" t="str">
        <f aca="false">I2222&amp;H2222</f>
        <v>      Revestimento parede em Porcelanato 120x20 cm - Castelatto Painel Apparente Cinza193</v>
      </c>
      <c r="B2222" s="97" t="s">
        <v>502</v>
      </c>
      <c r="C2222" s="97" t="s">
        <v>2308</v>
      </c>
      <c r="D2222" s="97" t="s">
        <v>1098</v>
      </c>
      <c r="E2222" s="117" t="n">
        <v>12.68</v>
      </c>
      <c r="F2222" s="118" t="n">
        <v>263.2672</v>
      </c>
      <c r="G2222" s="163" t="n">
        <v>3338.23</v>
      </c>
      <c r="H2222" s="115" t="n">
        <v>193</v>
      </c>
      <c r="I2222" s="97" t="s">
        <v>503</v>
      </c>
    </row>
    <row r="2223" customFormat="false" ht="12.75" hidden="false" customHeight="true" outlineLevel="0" collapsed="false">
      <c r="A2223" s="1" t="str">
        <f aca="false">I2223&amp;H2223</f>
        <v>      Mão de obra de revestimento cerâmico/azulejado194</v>
      </c>
      <c r="B2223" s="97" t="s">
        <v>504</v>
      </c>
      <c r="C2223" s="97" t="s">
        <v>2115</v>
      </c>
      <c r="D2223" s="97" t="s">
        <v>1098</v>
      </c>
      <c r="E2223" s="119" t="n">
        <v>1711.79</v>
      </c>
      <c r="F2223" s="117" t="n">
        <v>23.83</v>
      </c>
      <c r="G2223" s="162" t="n">
        <v>40791.96</v>
      </c>
      <c r="H2223" s="115" t="n">
        <v>194</v>
      </c>
      <c r="I2223" s="97" t="s">
        <v>505</v>
      </c>
    </row>
    <row r="2224" customFormat="false" ht="12.75" hidden="false" customHeight="true" outlineLevel="0" collapsed="false">
      <c r="A2224" s="1" t="str">
        <f aca="false">I2224&amp;H2224</f>
        <v>    - Espala parede Cerâmica/Porcelanato195</v>
      </c>
      <c r="B2224" s="93" t="s">
        <v>506</v>
      </c>
      <c r="C2224" s="93" t="s">
        <v>2309</v>
      </c>
      <c r="D2224" s="93"/>
      <c r="E2224" s="95"/>
      <c r="F2224" s="95"/>
      <c r="G2224" s="168" t="n">
        <v>6154.99</v>
      </c>
      <c r="H2224" s="94" t="n">
        <v>195</v>
      </c>
      <c r="I2224" s="93" t="s">
        <v>507</v>
      </c>
    </row>
    <row r="2225" customFormat="false" ht="12.75" hidden="false" customHeight="true" outlineLevel="0" collapsed="false">
      <c r="A2225" s="1" t="str">
        <f aca="false">I2225&amp;H2225</f>
        <v>      Espala em Porcelanato 32x60 cm - Biancogrês Originale196</v>
      </c>
      <c r="B2225" s="97" t="s">
        <v>508</v>
      </c>
      <c r="C2225" s="97" t="s">
        <v>2310</v>
      </c>
      <c r="D2225" s="97" t="s">
        <v>1098</v>
      </c>
      <c r="E2225" s="118" t="n">
        <v>273.7</v>
      </c>
      <c r="F2225" s="117" t="n">
        <v>22.4881</v>
      </c>
      <c r="G2225" s="163" t="n">
        <v>6154.99</v>
      </c>
      <c r="H2225" s="115" t="n">
        <v>196</v>
      </c>
      <c r="I2225" s="97" t="s">
        <v>509</v>
      </c>
    </row>
    <row r="2226" customFormat="false" ht="12.75" hidden="false" customHeight="true" outlineLevel="0" collapsed="false">
      <c r="A2226" s="1" t="str">
        <f aca="false">I2226&amp;H2226</f>
        <v>    - Rejunte parede Cerâmica/Porcelanato197</v>
      </c>
      <c r="B2226" s="93" t="s">
        <v>510</v>
      </c>
      <c r="C2226" s="93" t="s">
        <v>2311</v>
      </c>
      <c r="D2226" s="93"/>
      <c r="E2226" s="95"/>
      <c r="F2226" s="95"/>
      <c r="G2226" s="168" t="n">
        <v>8586.06</v>
      </c>
      <c r="H2226" s="94" t="n">
        <v>197</v>
      </c>
      <c r="I2226" s="93" t="s">
        <v>511</v>
      </c>
    </row>
    <row r="2227" customFormat="false" ht="12.75" hidden="false" customHeight="true" outlineLevel="0" collapsed="false">
      <c r="A2227" s="1" t="str">
        <f aca="false">I2227&amp;H2227</f>
        <v>      Rejunte de cerâmica 32x60 cm198</v>
      </c>
      <c r="B2227" s="97" t="s">
        <v>512</v>
      </c>
      <c r="C2227" s="97" t="s">
        <v>2312</v>
      </c>
      <c r="D2227" s="97" t="s">
        <v>1098</v>
      </c>
      <c r="E2227" s="119" t="n">
        <v>1567.09</v>
      </c>
      <c r="F2227" s="100" t="n">
        <v>5.435</v>
      </c>
      <c r="G2227" s="163" t="n">
        <v>8517.14</v>
      </c>
      <c r="H2227" s="115" t="n">
        <v>198</v>
      </c>
      <c r="I2227" s="97" t="s">
        <v>513</v>
      </c>
    </row>
    <row r="2228" customFormat="false" ht="12.75" hidden="false" customHeight="true" outlineLevel="0" collapsed="false">
      <c r="A2228" s="1" t="str">
        <f aca="false">I2228&amp;H2228</f>
        <v>      Rejunte de Porcelanato 120x20 cm199</v>
      </c>
      <c r="B2228" s="97" t="s">
        <v>514</v>
      </c>
      <c r="C2228" s="97" t="s">
        <v>2313</v>
      </c>
      <c r="D2228" s="97" t="s">
        <v>1098</v>
      </c>
      <c r="E2228" s="117" t="n">
        <v>12.68</v>
      </c>
      <c r="F2228" s="100" t="n">
        <v>5.435</v>
      </c>
      <c r="G2228" s="114" t="n">
        <v>68.92</v>
      </c>
      <c r="H2228" s="115" t="n">
        <v>199</v>
      </c>
      <c r="I2228" s="97" t="s">
        <v>515</v>
      </c>
    </row>
    <row r="2229" customFormat="false" ht="12.75" hidden="false" customHeight="true" outlineLevel="0" collapsed="false">
      <c r="A2229" s="1" t="str">
        <f aca="false">I2229&amp;H2229</f>
        <v>    - Outros parede Cerâmica/Porcelanato200</v>
      </c>
      <c r="B2229" s="93" t="s">
        <v>516</v>
      </c>
      <c r="C2229" s="93" t="s">
        <v>2314</v>
      </c>
      <c r="D2229" s="93"/>
      <c r="E2229" s="95"/>
      <c r="F2229" s="95"/>
      <c r="G2229" s="168" t="n">
        <v>3273.1</v>
      </c>
      <c r="H2229" s="94" t="n">
        <v>200</v>
      </c>
      <c r="I2229" s="93" t="s">
        <v>517</v>
      </c>
    </row>
    <row r="2230" customFormat="false" ht="12.75" hidden="false" customHeight="true" outlineLevel="0" collapsed="false">
      <c r="A2230" s="1" t="str">
        <f aca="false">I2230&amp;H2230</f>
        <v>      Cantoneira em PVC para quinas vivas201</v>
      </c>
      <c r="B2230" s="97" t="s">
        <v>518</v>
      </c>
      <c r="C2230" s="97" t="s">
        <v>1906</v>
      </c>
      <c r="D2230" s="97" t="s">
        <v>1101</v>
      </c>
      <c r="E2230" s="118" t="n">
        <v>441</v>
      </c>
      <c r="F2230" s="100" t="n">
        <v>7.422</v>
      </c>
      <c r="G2230" s="163" t="n">
        <v>3273.1</v>
      </c>
      <c r="H2230" s="115" t="n">
        <v>201</v>
      </c>
      <c r="I2230" s="97" t="s">
        <v>519</v>
      </c>
    </row>
    <row r="2231" customFormat="false" ht="12.75" hidden="false" customHeight="true" outlineLevel="0" collapsed="false">
      <c r="A2231" s="1" t="str">
        <f aca="false">I2231&amp;H2231</f>
        <v>  - Mármore/ Granito202</v>
      </c>
      <c r="B2231" s="93" t="s">
        <v>520</v>
      </c>
      <c r="C2231" s="93" t="s">
        <v>2315</v>
      </c>
      <c r="D2231" s="93"/>
      <c r="E2231" s="95"/>
      <c r="F2231" s="95"/>
      <c r="G2231" s="164" t="n">
        <v>31814.84</v>
      </c>
      <c r="H2231" s="94" t="n">
        <v>202</v>
      </c>
      <c r="I2231" s="93" t="s">
        <v>521</v>
      </c>
    </row>
    <row r="2232" customFormat="false" ht="12.75" hidden="false" customHeight="true" outlineLevel="0" collapsed="false">
      <c r="A2232" s="1" t="str">
        <f aca="false">I2232&amp;H2232</f>
        <v>    Aduela em mármore Bege Bahia - elevador203</v>
      </c>
      <c r="B2232" s="97" t="s">
        <v>522</v>
      </c>
      <c r="C2232" s="97" t="s">
        <v>1580</v>
      </c>
      <c r="D2232" s="97" t="s">
        <v>1101</v>
      </c>
      <c r="E2232" s="118" t="n">
        <v>119.9</v>
      </c>
      <c r="F2232" s="118" t="n">
        <v>130.8714</v>
      </c>
      <c r="G2232" s="162" t="n">
        <v>15691.48</v>
      </c>
      <c r="H2232" s="115" t="n">
        <v>203</v>
      </c>
      <c r="I2232" s="97" t="s">
        <v>523</v>
      </c>
    </row>
    <row r="2233" customFormat="false" ht="12.75" hidden="false" customHeight="true" outlineLevel="0" collapsed="false">
      <c r="A2233" s="1" t="str">
        <f aca="false">I2233&amp;H2233</f>
        <v>    Moldura em mármore Bege Bahia - elevador204</v>
      </c>
      <c r="B2233" s="97" t="s">
        <v>524</v>
      </c>
      <c r="C2233" s="97" t="s">
        <v>2316</v>
      </c>
      <c r="D2233" s="97" t="s">
        <v>1101</v>
      </c>
      <c r="E2233" s="118" t="n">
        <v>123.2</v>
      </c>
      <c r="F2233" s="118" t="n">
        <v>130.8714</v>
      </c>
      <c r="G2233" s="162" t="n">
        <v>16123.36</v>
      </c>
      <c r="H2233" s="115" t="n">
        <v>204</v>
      </c>
      <c r="I2233" s="97" t="s">
        <v>525</v>
      </c>
    </row>
    <row r="2234" customFormat="false" ht="12.75" hidden="false" customHeight="true" outlineLevel="0" collapsed="false">
      <c r="A2234" s="1" t="str">
        <f aca="false">I2234&amp;H2234</f>
        <v>  - Pastilha205</v>
      </c>
      <c r="B2234" s="93" t="s">
        <v>526</v>
      </c>
      <c r="C2234" s="93" t="s">
        <v>2317</v>
      </c>
      <c r="D2234" s="93"/>
      <c r="E2234" s="95"/>
      <c r="F2234" s="95"/>
      <c r="G2234" s="168" t="n">
        <v>3928.48</v>
      </c>
      <c r="H2234" s="94" t="n">
        <v>205</v>
      </c>
      <c r="I2234" s="93" t="s">
        <v>527</v>
      </c>
    </row>
    <row r="2235" customFormat="false" ht="12.75" hidden="false" customHeight="true" outlineLevel="0" collapsed="false">
      <c r="A2235" s="1" t="str">
        <f aca="false">I2235&amp;H2235</f>
        <v>    Revestimento em pastilha 5x5 cm portobello barlavento  - piscina206</v>
      </c>
      <c r="B2235" s="97" t="s">
        <v>528</v>
      </c>
      <c r="C2235" s="97" t="s">
        <v>2318</v>
      </c>
      <c r="D2235" s="97" t="s">
        <v>1098</v>
      </c>
      <c r="E2235" s="117" t="n">
        <v>36.6</v>
      </c>
      <c r="F2235" s="117" t="n">
        <v>74.906</v>
      </c>
      <c r="G2235" s="163" t="n">
        <v>2741.56</v>
      </c>
      <c r="H2235" s="115" t="n">
        <v>206</v>
      </c>
      <c r="I2235" s="97" t="s">
        <v>529</v>
      </c>
    </row>
    <row r="2236" customFormat="false" ht="12.75" hidden="false" customHeight="true" outlineLevel="0" collapsed="false">
      <c r="A2236" s="1" t="str">
        <f aca="false">I2236&amp;H2236</f>
        <v>    Rejunte de Pastilha 5x5 cm - piscina207</v>
      </c>
      <c r="B2236" s="97" t="s">
        <v>530</v>
      </c>
      <c r="C2236" s="97" t="s">
        <v>1738</v>
      </c>
      <c r="D2236" s="97" t="s">
        <v>1098</v>
      </c>
      <c r="E2236" s="117" t="n">
        <v>36.6</v>
      </c>
      <c r="F2236" s="117" t="n">
        <v>32.4294</v>
      </c>
      <c r="G2236" s="163" t="n">
        <v>1186.92</v>
      </c>
      <c r="H2236" s="115" t="n">
        <v>207</v>
      </c>
      <c r="I2236" s="97" t="s">
        <v>452</v>
      </c>
    </row>
    <row r="2237" customFormat="false" ht="12.75" hidden="false" customHeight="true" outlineLevel="0" collapsed="false">
      <c r="A2237" s="1" t="str">
        <f aca="false">I2237&amp;H2237</f>
        <v>  - Outros revestimentos de parede 208</v>
      </c>
      <c r="B2237" s="93" t="s">
        <v>531</v>
      </c>
      <c r="C2237" s="93" t="s">
        <v>2319</v>
      </c>
      <c r="D2237" s="93"/>
      <c r="E2237" s="95"/>
      <c r="F2237" s="95"/>
      <c r="G2237" s="164" t="n">
        <v>56803.68</v>
      </c>
      <c r="H2237" s="94" t="n">
        <v>208</v>
      </c>
      <c r="I2237" s="93" t="s">
        <v>532</v>
      </c>
    </row>
    <row r="2238" customFormat="false" ht="12.75" hidden="false" customHeight="true" outlineLevel="0" collapsed="false">
      <c r="A2238" s="1" t="str">
        <f aca="false">I2238&amp;H2238</f>
        <v>    Revestimento em MDF  - Guararapes Savana209</v>
      </c>
      <c r="B2238" s="97" t="s">
        <v>533</v>
      </c>
      <c r="C2238" s="97" t="s">
        <v>2320</v>
      </c>
      <c r="D2238" s="97" t="s">
        <v>1098</v>
      </c>
      <c r="E2238" s="118" t="n">
        <v>130.08</v>
      </c>
      <c r="F2238" s="118" t="n">
        <v>396</v>
      </c>
      <c r="G2238" s="162" t="n">
        <v>51511.68</v>
      </c>
      <c r="H2238" s="115" t="n">
        <v>209</v>
      </c>
      <c r="I2238" s="97" t="s">
        <v>534</v>
      </c>
    </row>
    <row r="2239" customFormat="false" ht="12.75" hidden="false" customHeight="true" outlineLevel="0" collapsed="false">
      <c r="A2239" s="1" t="str">
        <f aca="false">I2239&amp;H2239</f>
        <v>    Espelho 4,80 x 2,45 m - Portaria210</v>
      </c>
      <c r="B2239" s="97" t="s">
        <v>535</v>
      </c>
      <c r="C2239" s="97" t="s">
        <v>2321</v>
      </c>
      <c r="D2239" s="97" t="s">
        <v>1096</v>
      </c>
      <c r="E2239" s="100" t="n">
        <v>1</v>
      </c>
      <c r="F2239" s="119" t="n">
        <v>5292</v>
      </c>
      <c r="G2239" s="163" t="n">
        <v>5292</v>
      </c>
      <c r="H2239" s="115" t="n">
        <v>210</v>
      </c>
      <c r="I2239" s="97" t="s">
        <v>536</v>
      </c>
    </row>
    <row r="2240" customFormat="false" ht="12.75" hidden="false" customHeight="true" outlineLevel="0" collapsed="false">
      <c r="A2240" s="1" t="str">
        <f aca="false">I2240&amp;H2240</f>
        <v>- REVESTIMENTO DE TETO211</v>
      </c>
      <c r="B2240" s="93" t="s">
        <v>538</v>
      </c>
      <c r="C2240" s="93" t="s">
        <v>2322</v>
      </c>
      <c r="D2240" s="93"/>
      <c r="E2240" s="95"/>
      <c r="F2240" s="95"/>
      <c r="G2240" s="161" t="n">
        <v>112875.68</v>
      </c>
      <c r="H2240" s="94" t="n">
        <v>211</v>
      </c>
      <c r="I2240" s="93" t="s">
        <v>539</v>
      </c>
    </row>
    <row r="2241" customFormat="false" ht="12.75" hidden="false" customHeight="true" outlineLevel="0" collapsed="false">
      <c r="A2241" s="1" t="str">
        <f aca="false">I2241&amp;H2241</f>
        <v>  - Gesso212</v>
      </c>
      <c r="B2241" s="93" t="s">
        <v>540</v>
      </c>
      <c r="C2241" s="93" t="s">
        <v>2323</v>
      </c>
      <c r="D2241" s="93"/>
      <c r="E2241" s="95"/>
      <c r="F2241" s="95"/>
      <c r="G2241" s="161" t="n">
        <v>112875.68</v>
      </c>
      <c r="H2241" s="94" t="n">
        <v>212</v>
      </c>
      <c r="I2241" s="93" t="s">
        <v>541</v>
      </c>
    </row>
    <row r="2242" customFormat="false" ht="12.75" hidden="false" customHeight="true" outlineLevel="0" collapsed="false">
      <c r="A2242" s="1" t="str">
        <f aca="false">I2242&amp;H2242</f>
        <v>    Forro em gesso213</v>
      </c>
      <c r="B2242" s="97" t="s">
        <v>542</v>
      </c>
      <c r="C2242" s="97" t="s">
        <v>2118</v>
      </c>
      <c r="D2242" s="97" t="s">
        <v>1098</v>
      </c>
      <c r="E2242" s="119" t="n">
        <v>1972.86</v>
      </c>
      <c r="F2242" s="117" t="n">
        <v>37</v>
      </c>
      <c r="G2242" s="162" t="n">
        <v>72995.82</v>
      </c>
      <c r="H2242" s="115" t="n">
        <v>213</v>
      </c>
      <c r="I2242" s="97" t="s">
        <v>543</v>
      </c>
    </row>
    <row r="2243" customFormat="false" ht="12.75" hidden="false" customHeight="true" outlineLevel="0" collapsed="false">
      <c r="A2243" s="1" t="str">
        <f aca="false">I2243&amp;H2243</f>
        <v>    Junta metálica para forro214</v>
      </c>
      <c r="B2243" s="97" t="s">
        <v>545</v>
      </c>
      <c r="C2243" s="97" t="s">
        <v>1691</v>
      </c>
      <c r="D2243" s="97" t="s">
        <v>1101</v>
      </c>
      <c r="E2243" s="119" t="n">
        <v>2861.7</v>
      </c>
      <c r="F2243" s="117" t="n">
        <v>10</v>
      </c>
      <c r="G2243" s="162" t="n">
        <v>28617</v>
      </c>
      <c r="H2243" s="115" t="n">
        <v>214</v>
      </c>
      <c r="I2243" s="97" t="s">
        <v>546</v>
      </c>
    </row>
    <row r="2244" customFormat="false" ht="12.75" hidden="false" customHeight="true" outlineLevel="0" collapsed="false">
      <c r="A2244" s="1" t="str">
        <f aca="false">I2244&amp;H2244</f>
        <v>    Gesso corrido teto - Escada de incêndio215</v>
      </c>
      <c r="B2244" s="97" t="s">
        <v>547</v>
      </c>
      <c r="C2244" s="97" t="s">
        <v>2007</v>
      </c>
      <c r="D2244" s="97" t="s">
        <v>1098</v>
      </c>
      <c r="E2244" s="118" t="n">
        <v>115.18</v>
      </c>
      <c r="F2244" s="117" t="n">
        <v>22.797</v>
      </c>
      <c r="G2244" s="163" t="n">
        <v>2625.76</v>
      </c>
      <c r="H2244" s="115" t="n">
        <v>215</v>
      </c>
      <c r="I2244" s="97" t="s">
        <v>548</v>
      </c>
    </row>
    <row r="2245" customFormat="false" ht="12.75" hidden="false" customHeight="true" outlineLevel="0" collapsed="false">
      <c r="A2245" s="1" t="str">
        <f aca="false">I2245&amp;H2245</f>
        <v>    Gesso liso teto216</v>
      </c>
      <c r="B2245" s="97" t="s">
        <v>550</v>
      </c>
      <c r="C2245" s="97" t="s">
        <v>2324</v>
      </c>
      <c r="D2245" s="97" t="s">
        <v>1098</v>
      </c>
      <c r="E2245" s="117" t="n">
        <v>90.91</v>
      </c>
      <c r="F2245" s="117" t="n">
        <v>25.41</v>
      </c>
      <c r="G2245" s="163" t="n">
        <v>2310.02</v>
      </c>
      <c r="H2245" s="115" t="n">
        <v>216</v>
      </c>
      <c r="I2245" s="97" t="s">
        <v>551</v>
      </c>
    </row>
    <row r="2246" customFormat="false" ht="12.75" hidden="false" customHeight="true" outlineLevel="0" collapsed="false">
      <c r="A2246" s="1" t="str">
        <f aca="false">I2246&amp;H2246</f>
        <v>    Caixote em gesso - 2 lados " L "217</v>
      </c>
      <c r="B2246" s="97" t="s">
        <v>553</v>
      </c>
      <c r="C2246" s="97" t="s">
        <v>1666</v>
      </c>
      <c r="D2246" s="97" t="s">
        <v>1101</v>
      </c>
      <c r="E2246" s="118" t="n">
        <v>108.1</v>
      </c>
      <c r="F2246" s="117" t="n">
        <v>35</v>
      </c>
      <c r="G2246" s="163" t="n">
        <v>3783.5</v>
      </c>
      <c r="H2246" s="115" t="n">
        <v>217</v>
      </c>
      <c r="I2246" s="97" t="s">
        <v>554</v>
      </c>
    </row>
    <row r="2247" customFormat="false" ht="12.75" hidden="false" customHeight="true" outlineLevel="0" collapsed="false">
      <c r="A2247" s="1" t="str">
        <f aca="false">I2247&amp;H2247</f>
        <v>    Forro metálico para receber porcelanato régua concreto - Portaria218</v>
      </c>
      <c r="B2247" s="97" t="s">
        <v>555</v>
      </c>
      <c r="C2247" s="97" t="s">
        <v>2121</v>
      </c>
      <c r="D2247" s="97" t="s">
        <v>1098</v>
      </c>
      <c r="E2247" s="117" t="n">
        <v>32.61</v>
      </c>
      <c r="F2247" s="117" t="n">
        <v>78</v>
      </c>
      <c r="G2247" s="163" t="n">
        <v>2543.58</v>
      </c>
      <c r="H2247" s="115" t="n">
        <v>218</v>
      </c>
      <c r="I2247" s="97" t="s">
        <v>556</v>
      </c>
    </row>
    <row r="2248" customFormat="false" ht="12.75" hidden="false" customHeight="true" outlineLevel="0" collapsed="false">
      <c r="A2248" s="1" t="str">
        <f aca="false">I2248&amp;H2248</f>
        <v>- REVESTIMENTO EXTERNO219</v>
      </c>
      <c r="B2248" s="93" t="s">
        <v>557</v>
      </c>
      <c r="C2248" s="93" t="s">
        <v>2325</v>
      </c>
      <c r="D2248" s="93"/>
      <c r="E2248" s="95"/>
      <c r="F2248" s="95"/>
      <c r="G2248" s="161" t="n">
        <v>343150.06</v>
      </c>
      <c r="H2248" s="94" t="n">
        <v>219</v>
      </c>
      <c r="I2248" s="93" t="s">
        <v>558</v>
      </c>
    </row>
    <row r="2249" customFormat="false" ht="12.75" hidden="false" customHeight="true" outlineLevel="0" collapsed="false">
      <c r="A2249" s="1" t="str">
        <f aca="false">I2249&amp;H2249</f>
        <v>  - Chapisco externo220</v>
      </c>
      <c r="B2249" s="93" t="s">
        <v>560</v>
      </c>
      <c r="C2249" s="93" t="s">
        <v>2102</v>
      </c>
      <c r="D2249" s="93"/>
      <c r="E2249" s="95"/>
      <c r="F2249" s="95"/>
      <c r="G2249" s="168" t="n">
        <v>9550.1</v>
      </c>
      <c r="H2249" s="94" t="n">
        <v>220</v>
      </c>
      <c r="I2249" s="93" t="s">
        <v>561</v>
      </c>
    </row>
    <row r="2250" customFormat="false" ht="12.75" hidden="false" customHeight="true" outlineLevel="0" collapsed="false">
      <c r="A2250" s="1" t="str">
        <f aca="false">I2250&amp;H2250</f>
        <v>    Chapisco externo221</v>
      </c>
      <c r="B2250" s="97" t="s">
        <v>562</v>
      </c>
      <c r="C2250" s="97" t="s">
        <v>2102</v>
      </c>
      <c r="D2250" s="97" t="s">
        <v>1098</v>
      </c>
      <c r="E2250" s="119" t="n">
        <v>1326.31</v>
      </c>
      <c r="F2250" s="100" t="n">
        <v>7.2005</v>
      </c>
      <c r="G2250" s="163" t="n">
        <v>9550.1</v>
      </c>
      <c r="H2250" s="115" t="n">
        <v>221</v>
      </c>
      <c r="I2250" s="97" t="s">
        <v>563</v>
      </c>
    </row>
    <row r="2251" customFormat="false" ht="12.75" hidden="false" customHeight="true" outlineLevel="0" collapsed="false">
      <c r="A2251" s="1" t="str">
        <f aca="false">I2251&amp;H2251</f>
        <v>  - Reboco externo222</v>
      </c>
      <c r="B2251" s="93" t="s">
        <v>564</v>
      </c>
      <c r="C2251" s="93" t="s">
        <v>2326</v>
      </c>
      <c r="D2251" s="93"/>
      <c r="E2251" s="95"/>
      <c r="F2251" s="95"/>
      <c r="G2251" s="164" t="n">
        <v>21441.97</v>
      </c>
      <c r="H2251" s="94" t="n">
        <v>222</v>
      </c>
      <c r="I2251" s="93" t="s">
        <v>565</v>
      </c>
    </row>
    <row r="2252" customFormat="false" ht="12.75" hidden="false" customHeight="true" outlineLevel="0" collapsed="false">
      <c r="A2252" s="1" t="str">
        <f aca="false">I2252&amp;H2252</f>
        <v>    Reboco externo usinado223</v>
      </c>
      <c r="B2252" s="97" t="s">
        <v>566</v>
      </c>
      <c r="C2252" s="97" t="s">
        <v>2327</v>
      </c>
      <c r="D2252" s="97" t="s">
        <v>1098</v>
      </c>
      <c r="E2252" s="118" t="n">
        <v>786.05</v>
      </c>
      <c r="F2252" s="100" t="n">
        <v>7.65</v>
      </c>
      <c r="G2252" s="163" t="n">
        <v>6013.28</v>
      </c>
      <c r="H2252" s="115" t="n">
        <v>223</v>
      </c>
      <c r="I2252" s="97" t="s">
        <v>567</v>
      </c>
    </row>
    <row r="2253" customFormat="false" ht="12.75" hidden="false" customHeight="true" outlineLevel="0" collapsed="false">
      <c r="A2253" s="1" t="str">
        <f aca="false">I2253&amp;H2253</f>
        <v>    Mão de obra reboco externo224</v>
      </c>
      <c r="B2253" s="97" t="s">
        <v>568</v>
      </c>
      <c r="C2253" s="97" t="s">
        <v>2107</v>
      </c>
      <c r="D2253" s="97" t="s">
        <v>1098</v>
      </c>
      <c r="E2253" s="118" t="n">
        <v>779.65</v>
      </c>
      <c r="F2253" s="117" t="n">
        <v>17.87</v>
      </c>
      <c r="G2253" s="162" t="n">
        <v>13932.35</v>
      </c>
      <c r="H2253" s="115" t="n">
        <v>224</v>
      </c>
      <c r="I2253" s="97" t="s">
        <v>569</v>
      </c>
    </row>
    <row r="2254" customFormat="false" ht="12.75" hidden="false" customHeight="true" outlineLevel="0" collapsed="false">
      <c r="A2254" s="1" t="str">
        <f aca="false">I2254&amp;H2254</f>
        <v>    Espala em reboco externo (parede)225</v>
      </c>
      <c r="B2254" s="97" t="s">
        <v>570</v>
      </c>
      <c r="C2254" s="97" t="s">
        <v>1694</v>
      </c>
      <c r="D2254" s="97" t="s">
        <v>1101</v>
      </c>
      <c r="E2254" s="117" t="n">
        <v>97.16</v>
      </c>
      <c r="F2254" s="117" t="n">
        <v>13.571</v>
      </c>
      <c r="G2254" s="163" t="n">
        <v>1318.56</v>
      </c>
      <c r="H2254" s="115" t="n">
        <v>225</v>
      </c>
      <c r="I2254" s="97" t="s">
        <v>571</v>
      </c>
    </row>
    <row r="2255" customFormat="false" ht="12.75" hidden="false" customHeight="true" outlineLevel="0" collapsed="false">
      <c r="A2255" s="1" t="str">
        <f aca="false">I2255&amp;H2255</f>
        <v>    Espala em reboco externo (vão)226</v>
      </c>
      <c r="B2255" s="97" t="s">
        <v>572</v>
      </c>
      <c r="C2255" s="97" t="s">
        <v>2328</v>
      </c>
      <c r="D2255" s="97" t="s">
        <v>1101</v>
      </c>
      <c r="E2255" s="117" t="n">
        <v>13.1</v>
      </c>
      <c r="F2255" s="117" t="n">
        <v>13.571</v>
      </c>
      <c r="G2255" s="101" t="n">
        <v>177.78</v>
      </c>
      <c r="H2255" s="115" t="n">
        <v>226</v>
      </c>
      <c r="I2255" s="97" t="s">
        <v>573</v>
      </c>
    </row>
    <row r="2256" customFormat="false" ht="12.75" hidden="false" customHeight="true" outlineLevel="0" collapsed="false">
      <c r="A2256" s="1" t="str">
        <f aca="false">I2256&amp;H2256</f>
        <v>  - Emboço externo227</v>
      </c>
      <c r="B2256" s="93" t="s">
        <v>574</v>
      </c>
      <c r="C2256" s="93" t="s">
        <v>2329</v>
      </c>
      <c r="D2256" s="93"/>
      <c r="E2256" s="95"/>
      <c r="F2256" s="95"/>
      <c r="G2256" s="164" t="n">
        <v>17503.15</v>
      </c>
      <c r="H2256" s="94" t="n">
        <v>227</v>
      </c>
      <c r="I2256" s="93" t="s">
        <v>575</v>
      </c>
    </row>
    <row r="2257" customFormat="false" ht="12.75" hidden="false" customHeight="true" outlineLevel="0" collapsed="false">
      <c r="A2257" s="1" t="str">
        <f aca="false">I2257&amp;H2257</f>
        <v>    Emboço externo  usinado228</v>
      </c>
      <c r="B2257" s="97" t="s">
        <v>576</v>
      </c>
      <c r="C2257" s="97" t="s">
        <v>2330</v>
      </c>
      <c r="D2257" s="97" t="s">
        <v>1098</v>
      </c>
      <c r="E2257" s="118" t="n">
        <v>548.14</v>
      </c>
      <c r="F2257" s="100" t="n">
        <v>7.65</v>
      </c>
      <c r="G2257" s="163" t="n">
        <v>4193.27</v>
      </c>
      <c r="H2257" s="115" t="n">
        <v>228</v>
      </c>
      <c r="I2257" s="97" t="s">
        <v>577</v>
      </c>
    </row>
    <row r="2258" customFormat="false" ht="12.75" hidden="false" customHeight="true" outlineLevel="0" collapsed="false">
      <c r="A2258" s="1" t="str">
        <f aca="false">I2258&amp;H2258</f>
        <v>    Mão de obra Emboço externo229</v>
      </c>
      <c r="B2258" s="97" t="s">
        <v>578</v>
      </c>
      <c r="C2258" s="97" t="s">
        <v>2331</v>
      </c>
      <c r="D2258" s="97" t="s">
        <v>1098</v>
      </c>
      <c r="E2258" s="118" t="n">
        <v>550.03</v>
      </c>
      <c r="F2258" s="117" t="n">
        <v>17.87</v>
      </c>
      <c r="G2258" s="163" t="n">
        <v>9829.04</v>
      </c>
      <c r="H2258" s="115" t="n">
        <v>229</v>
      </c>
      <c r="I2258" s="97" t="s">
        <v>579</v>
      </c>
    </row>
    <row r="2259" customFormat="false" ht="12.75" hidden="false" customHeight="true" outlineLevel="0" collapsed="false">
      <c r="A2259" s="1" t="str">
        <f aca="false">I2259&amp;H2259</f>
        <v>    Espala em Emboço externo (vão)230</v>
      </c>
      <c r="B2259" s="97" t="s">
        <v>580</v>
      </c>
      <c r="C2259" s="97" t="s">
        <v>2332</v>
      </c>
      <c r="D2259" s="97" t="s">
        <v>1101</v>
      </c>
      <c r="E2259" s="118" t="n">
        <v>153.05</v>
      </c>
      <c r="F2259" s="117" t="n">
        <v>13.571</v>
      </c>
      <c r="G2259" s="163" t="n">
        <v>2077.05</v>
      </c>
      <c r="H2259" s="115" t="n">
        <v>230</v>
      </c>
      <c r="I2259" s="97" t="s">
        <v>581</v>
      </c>
    </row>
    <row r="2260" customFormat="false" ht="12.75" hidden="false" customHeight="true" outlineLevel="0" collapsed="false">
      <c r="A2260" s="1" t="str">
        <f aca="false">I2260&amp;H2260</f>
        <v>    Espala em Emboço externo (parede)231</v>
      </c>
      <c r="B2260" s="97" t="s">
        <v>582</v>
      </c>
      <c r="C2260" s="97" t="s">
        <v>2333</v>
      </c>
      <c r="D2260" s="97" t="s">
        <v>1101</v>
      </c>
      <c r="E2260" s="118" t="n">
        <v>103.44</v>
      </c>
      <c r="F2260" s="117" t="n">
        <v>13.571</v>
      </c>
      <c r="G2260" s="163" t="n">
        <v>1403.79</v>
      </c>
      <c r="H2260" s="115" t="n">
        <v>231</v>
      </c>
      <c r="I2260" s="97" t="s">
        <v>583</v>
      </c>
    </row>
    <row r="2261" customFormat="false" ht="12.75" hidden="false" customHeight="true" outlineLevel="0" collapsed="false">
      <c r="A2261" s="1" t="str">
        <f aca="false">I2261&amp;H2261</f>
        <v>  - Revestimentos de Fachada Aerada232</v>
      </c>
      <c r="B2261" s="93" t="s">
        <v>584</v>
      </c>
      <c r="C2261" s="93" t="s">
        <v>2334</v>
      </c>
      <c r="D2261" s="93"/>
      <c r="E2261" s="95"/>
      <c r="F2261" s="95"/>
      <c r="G2261" s="161" t="n">
        <v>215359.37</v>
      </c>
      <c r="H2261" s="94" t="n">
        <v>232</v>
      </c>
      <c r="I2261" s="93" t="s">
        <v>585</v>
      </c>
    </row>
    <row r="2262" customFormat="false" ht="12.75" hidden="false" customHeight="true" outlineLevel="0" collapsed="false">
      <c r="A2262" s="1" t="str">
        <f aca="false">I2262&amp;H2262</f>
        <v>    Porcelanato Aerado Piasentina HD Portinari - 60x60 cm233</v>
      </c>
      <c r="B2262" s="97" t="s">
        <v>586</v>
      </c>
      <c r="C2262" s="97" t="s">
        <v>1925</v>
      </c>
      <c r="D2262" s="97" t="s">
        <v>1098</v>
      </c>
      <c r="E2262" s="118" t="n">
        <v>604.19</v>
      </c>
      <c r="F2262" s="117" t="n">
        <v>64.3685</v>
      </c>
      <c r="G2262" s="162" t="n">
        <v>38890.8</v>
      </c>
      <c r="H2262" s="115" t="n">
        <v>233</v>
      </c>
      <c r="I2262" s="97" t="s">
        <v>587</v>
      </c>
    </row>
    <row r="2263" customFormat="false" ht="12.75" hidden="false" customHeight="true" outlineLevel="0" collapsed="false">
      <c r="A2263" s="1" t="str">
        <f aca="false">I2263&amp;H2263</f>
        <v>    Porcelanato Aerado Biancogress - Cristallo Bianco 60x60234</v>
      </c>
      <c r="B2263" s="97" t="s">
        <v>588</v>
      </c>
      <c r="C2263" s="97" t="s">
        <v>2335</v>
      </c>
      <c r="D2263" s="97" t="s">
        <v>1098</v>
      </c>
      <c r="E2263" s="118" t="n">
        <v>631.13</v>
      </c>
      <c r="F2263" s="117" t="n">
        <v>80.3185</v>
      </c>
      <c r="G2263" s="162" t="n">
        <v>50691.41</v>
      </c>
      <c r="H2263" s="115" t="n">
        <v>234</v>
      </c>
      <c r="I2263" s="97" t="s">
        <v>589</v>
      </c>
    </row>
    <row r="2264" customFormat="false" ht="12.75" hidden="false" customHeight="true" outlineLevel="0" collapsed="false">
      <c r="A2264" s="1" t="str">
        <f aca="false">I2264&amp;H2264</f>
        <v>    Mão de Obra  Porcelanato aerado235</v>
      </c>
      <c r="B2264" s="97" t="s">
        <v>590</v>
      </c>
      <c r="C2264" s="97" t="s">
        <v>2336</v>
      </c>
      <c r="D2264" s="97" t="s">
        <v>1098</v>
      </c>
      <c r="E2264" s="119" t="n">
        <v>1235.31</v>
      </c>
      <c r="F2264" s="117" t="n">
        <v>78</v>
      </c>
      <c r="G2264" s="162" t="n">
        <v>96354.18</v>
      </c>
      <c r="H2264" s="115" t="n">
        <v>235</v>
      </c>
      <c r="I2264" s="97" t="s">
        <v>591</v>
      </c>
    </row>
    <row r="2265" customFormat="false" ht="12.75" hidden="false" customHeight="true" outlineLevel="0" collapsed="false">
      <c r="A2265" s="1" t="str">
        <f aca="false">I2265&amp;H2265</f>
        <v>    Espala Porcelanato Aerado Piasentina HD Portinari - 60x60 cm236</v>
      </c>
      <c r="B2265" s="97" t="s">
        <v>592</v>
      </c>
      <c r="C2265" s="97" t="s">
        <v>2337</v>
      </c>
      <c r="D2265" s="97" t="s">
        <v>1101</v>
      </c>
      <c r="E2265" s="118" t="n">
        <v>218.13</v>
      </c>
      <c r="F2265" s="117" t="n">
        <v>31.1585</v>
      </c>
      <c r="G2265" s="163" t="n">
        <v>6796.6</v>
      </c>
      <c r="H2265" s="115" t="n">
        <v>236</v>
      </c>
      <c r="I2265" s="97" t="s">
        <v>593</v>
      </c>
    </row>
    <row r="2266" customFormat="false" ht="12.75" hidden="false" customHeight="true" outlineLevel="0" collapsed="false">
      <c r="A2266" s="1" t="str">
        <f aca="false">I2266&amp;H2266</f>
        <v>    Espala Porcelanato Aerado Biancogress - Cristallo Bianco 60x60237</v>
      </c>
      <c r="B2266" s="97" t="s">
        <v>594</v>
      </c>
      <c r="C2266" s="97" t="s">
        <v>2338</v>
      </c>
      <c r="D2266" s="97" t="s">
        <v>1101</v>
      </c>
      <c r="E2266" s="118" t="n">
        <v>182.4</v>
      </c>
      <c r="F2266" s="117" t="n">
        <v>38.4085</v>
      </c>
      <c r="G2266" s="163" t="n">
        <v>7005.71</v>
      </c>
      <c r="H2266" s="115" t="n">
        <v>237</v>
      </c>
      <c r="I2266" s="97" t="s">
        <v>595</v>
      </c>
    </row>
    <row r="2267" customFormat="false" ht="12.75" hidden="false" customHeight="true" outlineLevel="0" collapsed="false">
      <c r="A2267" s="1" t="str">
        <f aca="false">I2267&amp;H2267</f>
        <v>    Mão de Obra Espala Porcelanato aerado238</v>
      </c>
      <c r="B2267" s="97" t="s">
        <v>596</v>
      </c>
      <c r="C2267" s="97" t="s">
        <v>1697</v>
      </c>
      <c r="D2267" s="97" t="s">
        <v>1101</v>
      </c>
      <c r="E2267" s="118" t="n">
        <v>400.53</v>
      </c>
      <c r="F2267" s="117" t="n">
        <v>39</v>
      </c>
      <c r="G2267" s="162" t="n">
        <v>15620.67</v>
      </c>
      <c r="H2267" s="115" t="n">
        <v>238</v>
      </c>
      <c r="I2267" s="97" t="s">
        <v>597</v>
      </c>
    </row>
    <row r="2268" customFormat="false" ht="12.75" hidden="false" customHeight="true" outlineLevel="0" collapsed="false">
      <c r="A2268" s="1" t="str">
        <f aca="false">I2268&amp;H2268</f>
        <v>  - Revestimentos de Fachada 239</v>
      </c>
      <c r="B2268" s="93" t="s">
        <v>598</v>
      </c>
      <c r="C2268" s="93" t="s">
        <v>2339</v>
      </c>
      <c r="D2268" s="93"/>
      <c r="E2268" s="95"/>
      <c r="F2268" s="95"/>
      <c r="G2268" s="164" t="n">
        <v>79295.47</v>
      </c>
      <c r="H2268" s="94" t="n">
        <v>239</v>
      </c>
      <c r="I2268" s="93" t="s">
        <v>599</v>
      </c>
    </row>
    <row r="2269" customFormat="false" ht="12.75" hidden="false" customHeight="true" outlineLevel="0" collapsed="false">
      <c r="A2269" s="1" t="str">
        <f aca="false">I2269&amp;H2269</f>
        <v>    Porcelanato Amadeirado - 20x120 cm (Imbuia Clara)240</v>
      </c>
      <c r="B2269" s="97" t="s">
        <v>600</v>
      </c>
      <c r="C2269" s="97" t="s">
        <v>2340</v>
      </c>
      <c r="D2269" s="97" t="s">
        <v>1098</v>
      </c>
      <c r="E2269" s="118" t="n">
        <v>357.8</v>
      </c>
      <c r="F2269" s="117" t="n">
        <v>66.415</v>
      </c>
      <c r="G2269" s="162" t="n">
        <v>23763.29</v>
      </c>
      <c r="H2269" s="115" t="n">
        <v>240</v>
      </c>
      <c r="I2269" s="97" t="s">
        <v>601</v>
      </c>
    </row>
    <row r="2270" customFormat="false" ht="12.75" hidden="false" customHeight="true" outlineLevel="0" collapsed="false">
      <c r="A2270" s="1" t="str">
        <f aca="false">I2270&amp;H2270</f>
        <v>    Espala Porcelanato  Amadeirado - 20x120 cm241</v>
      </c>
      <c r="B2270" s="97" t="s">
        <v>602</v>
      </c>
      <c r="C2270" s="97" t="s">
        <v>2341</v>
      </c>
      <c r="D2270" s="97" t="s">
        <v>1101</v>
      </c>
      <c r="E2270" s="118" t="n">
        <v>132.46</v>
      </c>
      <c r="F2270" s="117" t="n">
        <v>29.528</v>
      </c>
      <c r="G2270" s="163" t="n">
        <v>3911.28</v>
      </c>
      <c r="H2270" s="115" t="n">
        <v>241</v>
      </c>
      <c r="I2270" s="97" t="s">
        <v>603</v>
      </c>
    </row>
    <row r="2271" customFormat="false" ht="12.75" hidden="false" customHeight="true" outlineLevel="0" collapsed="false">
      <c r="A2271" s="1" t="str">
        <f aca="false">I2271&amp;H2271</f>
        <v>    Rejunte Porcelanato fachada  20x120 cm242</v>
      </c>
      <c r="B2271" s="97" t="s">
        <v>604</v>
      </c>
      <c r="C2271" s="97" t="s">
        <v>2342</v>
      </c>
      <c r="D2271" s="97" t="s">
        <v>1098</v>
      </c>
      <c r="E2271" s="118" t="n">
        <v>357.8</v>
      </c>
      <c r="F2271" s="100" t="n">
        <v>5.0684</v>
      </c>
      <c r="G2271" s="163" t="n">
        <v>1813.47</v>
      </c>
      <c r="H2271" s="115" t="n">
        <v>242</v>
      </c>
      <c r="I2271" s="97" t="s">
        <v>605</v>
      </c>
    </row>
    <row r="2272" customFormat="false" ht="12.75" hidden="false" customHeight="true" outlineLevel="0" collapsed="false">
      <c r="A2272" s="1" t="str">
        <f aca="false">I2272&amp;H2272</f>
        <v>    Porcelanato Piasentina HD Portinari - 60x60 cm243</v>
      </c>
      <c r="B2272" s="97" t="s">
        <v>606</v>
      </c>
      <c r="C2272" s="97" t="s">
        <v>2343</v>
      </c>
      <c r="D2272" s="97" t="s">
        <v>1098</v>
      </c>
      <c r="E2272" s="118" t="n">
        <v>116.8</v>
      </c>
      <c r="F2272" s="117" t="n">
        <v>28.465</v>
      </c>
      <c r="G2272" s="163" t="n">
        <v>3324.71</v>
      </c>
      <c r="H2272" s="115" t="n">
        <v>243</v>
      </c>
      <c r="I2272" s="97" t="s">
        <v>607</v>
      </c>
    </row>
    <row r="2273" customFormat="false" ht="12.75" hidden="false" customHeight="true" outlineLevel="0" collapsed="false">
      <c r="A2273" s="1" t="str">
        <f aca="false">I2273&amp;H2273</f>
        <v>    Porcelanato Cetim Bianco Portobello - 60x60 cm244</v>
      </c>
      <c r="B2273" s="97" t="s">
        <v>608</v>
      </c>
      <c r="C2273" s="97" t="s">
        <v>2344</v>
      </c>
      <c r="D2273" s="97" t="s">
        <v>1098</v>
      </c>
      <c r="E2273" s="117" t="n">
        <v>51.54</v>
      </c>
      <c r="F2273" s="117" t="n">
        <v>28.465</v>
      </c>
      <c r="G2273" s="163" t="n">
        <v>1467.09</v>
      </c>
      <c r="H2273" s="115" t="n">
        <v>244</v>
      </c>
      <c r="I2273" s="97" t="s">
        <v>609</v>
      </c>
    </row>
    <row r="2274" customFormat="false" ht="12.75" hidden="false" customHeight="true" outlineLevel="0" collapsed="false">
      <c r="A2274" s="1" t="str">
        <f aca="false">I2274&amp;H2274</f>
        <v>    Rejunte Porcelanato fachada 60x60 cm245</v>
      </c>
      <c r="B2274" s="97" t="s">
        <v>610</v>
      </c>
      <c r="C2274" s="97" t="s">
        <v>2345</v>
      </c>
      <c r="D2274" s="97" t="s">
        <v>1098</v>
      </c>
      <c r="E2274" s="118" t="n">
        <v>212.11</v>
      </c>
      <c r="F2274" s="100" t="n">
        <v>4.918</v>
      </c>
      <c r="G2274" s="163" t="n">
        <v>1043.16</v>
      </c>
      <c r="H2274" s="115" t="n">
        <v>245</v>
      </c>
      <c r="I2274" s="97" t="s">
        <v>611</v>
      </c>
    </row>
    <row r="2275" customFormat="false" ht="12.75" hidden="false" customHeight="true" outlineLevel="0" collapsed="false">
      <c r="A2275" s="1" t="str">
        <f aca="false">I2275&amp;H2275</f>
        <v>    Mão de Obra Porcelanato fachada246</v>
      </c>
      <c r="B2275" s="97" t="s">
        <v>612</v>
      </c>
      <c r="C2275" s="97" t="s">
        <v>2148</v>
      </c>
      <c r="D2275" s="97" t="s">
        <v>1098</v>
      </c>
      <c r="E2275" s="118" t="n">
        <v>526.13</v>
      </c>
      <c r="F2275" s="117" t="n">
        <v>40</v>
      </c>
      <c r="G2275" s="162" t="n">
        <v>21045.2</v>
      </c>
      <c r="H2275" s="115" t="n">
        <v>246</v>
      </c>
      <c r="I2275" s="97" t="s">
        <v>613</v>
      </c>
    </row>
    <row r="2276" customFormat="false" ht="12.75" hidden="false" customHeight="true" outlineLevel="0" collapsed="false">
      <c r="A2276" s="1" t="str">
        <f aca="false">I2276&amp;H2276</f>
        <v>    Espala Porcelanato Piasentina HD Portinari - 60x60 cm247</v>
      </c>
      <c r="B2276" s="97" t="s">
        <v>614</v>
      </c>
      <c r="C2276" s="97" t="s">
        <v>2346</v>
      </c>
      <c r="D2276" s="97" t="s">
        <v>1101</v>
      </c>
      <c r="E2276" s="117" t="n">
        <v>34.85</v>
      </c>
      <c r="F2276" s="117" t="n">
        <v>12.616</v>
      </c>
      <c r="G2276" s="101" t="n">
        <v>439.67</v>
      </c>
      <c r="H2276" s="115" t="n">
        <v>247</v>
      </c>
      <c r="I2276" s="97" t="s">
        <v>615</v>
      </c>
    </row>
    <row r="2277" customFormat="false" ht="12.75" hidden="false" customHeight="true" outlineLevel="0" collapsed="false">
      <c r="A2277" s="1" t="str">
        <f aca="false">I2277&amp;H2277</f>
        <v>    Espala Porcelanato Cetim Bianco Portobello - 60x60 cm248</v>
      </c>
      <c r="B2277" s="97" t="s">
        <v>616</v>
      </c>
      <c r="C2277" s="97" t="s">
        <v>2347</v>
      </c>
      <c r="D2277" s="97" t="s">
        <v>1101</v>
      </c>
      <c r="E2277" s="117" t="n">
        <v>59.1</v>
      </c>
      <c r="F2277" s="117" t="n">
        <v>12.616</v>
      </c>
      <c r="G2277" s="101" t="n">
        <v>745.61</v>
      </c>
      <c r="H2277" s="115" t="n">
        <v>248</v>
      </c>
      <c r="I2277" s="97" t="s">
        <v>617</v>
      </c>
    </row>
    <row r="2278" customFormat="false" ht="12.75" hidden="false" customHeight="true" outlineLevel="0" collapsed="false">
      <c r="A2278" s="1" t="str">
        <f aca="false">I2278&amp;H2278</f>
        <v>    Mão de Obra Espala Porcelanato fachada249</v>
      </c>
      <c r="B2278" s="97" t="s">
        <v>618</v>
      </c>
      <c r="C2278" s="97" t="s">
        <v>1686</v>
      </c>
      <c r="D2278" s="97" t="s">
        <v>1101</v>
      </c>
      <c r="E2278" s="118" t="n">
        <v>226.41</v>
      </c>
      <c r="F2278" s="117" t="n">
        <v>20</v>
      </c>
      <c r="G2278" s="163" t="n">
        <v>4528.2</v>
      </c>
      <c r="H2278" s="115" t="n">
        <v>249</v>
      </c>
      <c r="I2278" s="97" t="s">
        <v>619</v>
      </c>
    </row>
    <row r="2279" customFormat="false" ht="12.75" hidden="false" customHeight="true" outlineLevel="0" collapsed="false">
      <c r="A2279" s="1" t="str">
        <f aca="false">I2279&amp;H2279</f>
        <v>    Pastilha cerâmica 5x5 cm cor grafite250</v>
      </c>
      <c r="B2279" s="97" t="s">
        <v>620</v>
      </c>
      <c r="C2279" s="97" t="s">
        <v>1570</v>
      </c>
      <c r="D2279" s="97" t="s">
        <v>1098</v>
      </c>
      <c r="E2279" s="117" t="n">
        <v>98.47</v>
      </c>
      <c r="F2279" s="118" t="n">
        <v>136.76</v>
      </c>
      <c r="G2279" s="162" t="n">
        <v>13466.76</v>
      </c>
      <c r="H2279" s="115" t="n">
        <v>250</v>
      </c>
      <c r="I2279" s="97" t="s">
        <v>621</v>
      </c>
    </row>
    <row r="2280" customFormat="false" ht="12.75" hidden="false" customHeight="true" outlineLevel="0" collapsed="false">
      <c r="A2280" s="1" t="str">
        <f aca="false">I2280&amp;H2280</f>
        <v>    Espala Pastilha cerâmica 5x5 cm cor grafite251</v>
      </c>
      <c r="B2280" s="97" t="s">
        <v>622</v>
      </c>
      <c r="C2280" s="97" t="s">
        <v>2348</v>
      </c>
      <c r="D2280" s="97" t="s">
        <v>1101</v>
      </c>
      <c r="E2280" s="100" t="n">
        <v>8.6</v>
      </c>
      <c r="F2280" s="117" t="n">
        <v>64.385</v>
      </c>
      <c r="G2280" s="101" t="n">
        <v>553.71</v>
      </c>
      <c r="H2280" s="115" t="n">
        <v>251</v>
      </c>
      <c r="I2280" s="97" t="s">
        <v>623</v>
      </c>
    </row>
    <row r="2281" customFormat="false" ht="12.75" hidden="false" customHeight="true" outlineLevel="0" collapsed="false">
      <c r="A2281" s="1" t="str">
        <f aca="false">I2281&amp;H2281</f>
        <v>    Rejunte Pastilha cerâmica 5x5 cm252</v>
      </c>
      <c r="B2281" s="97" t="s">
        <v>624</v>
      </c>
      <c r="C2281" s="97" t="s">
        <v>2349</v>
      </c>
      <c r="D2281" s="97" t="s">
        <v>1098</v>
      </c>
      <c r="E2281" s="117" t="n">
        <v>98.47</v>
      </c>
      <c r="F2281" s="117" t="n">
        <v>32.4294</v>
      </c>
      <c r="G2281" s="163" t="n">
        <v>3193.32</v>
      </c>
      <c r="H2281" s="115" t="n">
        <v>252</v>
      </c>
      <c r="I2281" s="97" t="s">
        <v>625</v>
      </c>
    </row>
    <row r="2282" customFormat="false" ht="12.75" hidden="false" customHeight="true" outlineLevel="0" collapsed="false">
      <c r="A2282" s="1" t="str">
        <f aca="false">I2282&amp;H2282</f>
        <v>- ESQUADRIAS DE ALUMÍNIO253</v>
      </c>
      <c r="B2282" s="93" t="s">
        <v>626</v>
      </c>
      <c r="C2282" s="93" t="s">
        <v>2350</v>
      </c>
      <c r="D2282" s="93"/>
      <c r="E2282" s="95"/>
      <c r="F2282" s="95"/>
      <c r="G2282" s="161" t="n">
        <v>734704.32</v>
      </c>
      <c r="H2282" s="94" t="n">
        <v>253</v>
      </c>
      <c r="I2282" s="93" t="s">
        <v>627</v>
      </c>
    </row>
    <row r="2283" customFormat="false" ht="12.75" hidden="false" customHeight="true" outlineLevel="0" collapsed="false">
      <c r="A2283" s="1" t="str">
        <f aca="false">I2283&amp;H2283</f>
        <v>  Esquadrias de alumínio Anodizado Fosco 1000 / Vidros254</v>
      </c>
      <c r="B2283" s="97" t="s">
        <v>629</v>
      </c>
      <c r="C2283" s="97" t="s">
        <v>1623</v>
      </c>
      <c r="D2283" s="97" t="s">
        <v>1095</v>
      </c>
      <c r="E2283" s="100" t="n">
        <v>1</v>
      </c>
      <c r="F2283" s="133" t="n">
        <v>719500</v>
      </c>
      <c r="G2283" s="165" t="n">
        <v>719500</v>
      </c>
      <c r="H2283" s="115" t="n">
        <v>254</v>
      </c>
      <c r="I2283" s="97" t="s">
        <v>630</v>
      </c>
    </row>
    <row r="2284" customFormat="false" ht="12.75" hidden="false" customHeight="true" outlineLevel="0" collapsed="false">
      <c r="A2284" s="1" t="str">
        <f aca="false">I2284&amp;H2284</f>
        <v>  Instalação de contramarco255</v>
      </c>
      <c r="B2284" s="97" t="s">
        <v>631</v>
      </c>
      <c r="C2284" s="97" t="s">
        <v>2074</v>
      </c>
      <c r="D2284" s="97" t="s">
        <v>1098</v>
      </c>
      <c r="E2284" s="118" t="n">
        <v>366.31</v>
      </c>
      <c r="F2284" s="117" t="n">
        <v>41.5067</v>
      </c>
      <c r="G2284" s="162" t="n">
        <v>15204.32</v>
      </c>
      <c r="H2284" s="115" t="n">
        <v>255</v>
      </c>
      <c r="I2284" s="97" t="s">
        <v>632</v>
      </c>
    </row>
    <row r="2285" customFormat="false" ht="12.75" hidden="false" customHeight="true" outlineLevel="0" collapsed="false">
      <c r="A2285" s="1" t="str">
        <f aca="false">I2285&amp;H2285</f>
        <v>- ESQUADRIAS EM METALON256</v>
      </c>
      <c r="B2285" s="93" t="s">
        <v>634</v>
      </c>
      <c r="C2285" s="93" t="s">
        <v>2351</v>
      </c>
      <c r="D2285" s="93"/>
      <c r="E2285" s="95"/>
      <c r="F2285" s="95"/>
      <c r="G2285" s="164" t="n">
        <v>64916.78</v>
      </c>
      <c r="H2285" s="94" t="n">
        <v>256</v>
      </c>
      <c r="I2285" s="93" t="s">
        <v>635</v>
      </c>
    </row>
    <row r="2286" customFormat="false" ht="12.75" hidden="false" customHeight="true" outlineLevel="0" collapsed="false">
      <c r="A2286" s="1" t="str">
        <f aca="false">I2286&amp;H2286</f>
        <v>  Corrimão h= 90 cm257</v>
      </c>
      <c r="B2286" s="97" t="s">
        <v>637</v>
      </c>
      <c r="C2286" s="97" t="s">
        <v>2025</v>
      </c>
      <c r="D2286" s="97" t="s">
        <v>1101</v>
      </c>
      <c r="E2286" s="118" t="n">
        <v>169.77</v>
      </c>
      <c r="F2286" s="118" t="n">
        <v>100.618</v>
      </c>
      <c r="G2286" s="162" t="n">
        <v>17081.92</v>
      </c>
      <c r="H2286" s="115" t="n">
        <v>257</v>
      </c>
      <c r="I2286" s="97" t="s">
        <v>638</v>
      </c>
    </row>
    <row r="2287" customFormat="false" ht="12.75" hidden="false" customHeight="true" outlineLevel="0" collapsed="false">
      <c r="A2287" s="1" t="str">
        <f aca="false">I2287&amp;H2287</f>
        <v>  Escada marinheiro258</v>
      </c>
      <c r="B2287" s="97" t="s">
        <v>640</v>
      </c>
      <c r="C2287" s="97" t="s">
        <v>2046</v>
      </c>
      <c r="D2287" s="97" t="s">
        <v>1101</v>
      </c>
      <c r="E2287" s="100" t="n">
        <v>7.96</v>
      </c>
      <c r="F2287" s="118" t="n">
        <v>178.7762</v>
      </c>
      <c r="G2287" s="163" t="n">
        <v>1423.06</v>
      </c>
      <c r="H2287" s="115" t="n">
        <v>258</v>
      </c>
      <c r="I2287" s="97" t="s">
        <v>641</v>
      </c>
    </row>
    <row r="2288" customFormat="false" ht="12.75" hidden="false" customHeight="true" outlineLevel="0" collapsed="false">
      <c r="A2288" s="1" t="str">
        <f aca="false">I2288&amp;H2288</f>
        <v>  Alçapão em metalon 70 x 70 cm259</v>
      </c>
      <c r="B2288" s="97" t="s">
        <v>642</v>
      </c>
      <c r="C2288" s="97" t="s">
        <v>1564</v>
      </c>
      <c r="D2288" s="97" t="s">
        <v>1096</v>
      </c>
      <c r="E2288" s="100" t="n">
        <v>3</v>
      </c>
      <c r="F2288" s="118" t="n">
        <v>188.2006</v>
      </c>
      <c r="G2288" s="101" t="n">
        <v>564.61</v>
      </c>
      <c r="H2288" s="115" t="n">
        <v>259</v>
      </c>
      <c r="I2288" s="97" t="s">
        <v>643</v>
      </c>
    </row>
    <row r="2289" customFormat="false" ht="12.75" hidden="false" customHeight="true" outlineLevel="0" collapsed="false">
      <c r="A2289" s="1" t="str">
        <f aca="false">I2289&amp;H2289</f>
        <v>  Porta corta fogo 80 x 210 cm260</v>
      </c>
      <c r="B2289" s="97" t="s">
        <v>644</v>
      </c>
      <c r="C2289" s="97" t="s">
        <v>1652</v>
      </c>
      <c r="D2289" s="97" t="s">
        <v>1096</v>
      </c>
      <c r="E2289" s="117" t="n">
        <v>14</v>
      </c>
      <c r="F2289" s="118" t="n">
        <v>821.6878</v>
      </c>
      <c r="G2289" s="162" t="n">
        <v>11503.63</v>
      </c>
      <c r="H2289" s="115" t="n">
        <v>260</v>
      </c>
      <c r="I2289" s="97" t="s">
        <v>645</v>
      </c>
    </row>
    <row r="2290" customFormat="false" ht="12.75" hidden="false" customHeight="true" outlineLevel="0" collapsed="false">
      <c r="A2290" s="1" t="str">
        <f aca="false">I2290&amp;H2290</f>
        <v>  Guarda corpo em inox261</v>
      </c>
      <c r="B2290" s="97" t="s">
        <v>646</v>
      </c>
      <c r="C2290" s="97" t="s">
        <v>2069</v>
      </c>
      <c r="D2290" s="97" t="s">
        <v>1098</v>
      </c>
      <c r="E2290" s="117" t="n">
        <v>22.57</v>
      </c>
      <c r="F2290" s="118" t="n">
        <v>359.28</v>
      </c>
      <c r="G2290" s="163" t="n">
        <v>8108.95</v>
      </c>
      <c r="H2290" s="115" t="n">
        <v>261</v>
      </c>
      <c r="I2290" s="97" t="s">
        <v>647</v>
      </c>
    </row>
    <row r="2291" customFormat="false" ht="12.75" hidden="false" customHeight="true" outlineLevel="0" collapsed="false">
      <c r="A2291" s="1" t="str">
        <f aca="false">I2291&amp;H2291</f>
        <v>  Fechamento em chapa vazada Corten c/ portões de abrir 330x230 cm + 380x230 cm262</v>
      </c>
      <c r="B2291" s="97" t="s">
        <v>649</v>
      </c>
      <c r="C2291" s="97" t="s">
        <v>1723</v>
      </c>
      <c r="D2291" s="97" t="s">
        <v>1098</v>
      </c>
      <c r="E2291" s="117" t="n">
        <v>29.8</v>
      </c>
      <c r="F2291" s="118" t="n">
        <v>750</v>
      </c>
      <c r="G2291" s="162" t="n">
        <v>22350</v>
      </c>
      <c r="H2291" s="115" t="n">
        <v>262</v>
      </c>
      <c r="I2291" s="97" t="s">
        <v>650</v>
      </c>
    </row>
    <row r="2292" customFormat="false" ht="12.75" hidden="false" customHeight="true" outlineLevel="0" collapsed="false">
      <c r="A2292" s="1" t="str">
        <f aca="false">I2292&amp;H2292</f>
        <v>  Guarda corpo tubular em inox263</v>
      </c>
      <c r="B2292" s="97" t="s">
        <v>651</v>
      </c>
      <c r="C2292" s="97" t="s">
        <v>1750</v>
      </c>
      <c r="D2292" s="97" t="s">
        <v>1098</v>
      </c>
      <c r="E2292" s="100" t="n">
        <v>6.93</v>
      </c>
      <c r="F2292" s="118" t="n">
        <v>560.55</v>
      </c>
      <c r="G2292" s="163" t="n">
        <v>3884.61</v>
      </c>
      <c r="H2292" s="115" t="n">
        <v>263</v>
      </c>
      <c r="I2292" s="97" t="s">
        <v>652</v>
      </c>
    </row>
    <row r="2293" customFormat="false" ht="12.75" hidden="false" customHeight="true" outlineLevel="0" collapsed="false">
      <c r="A2293" s="1" t="str">
        <f aca="false">I2293&amp;H2293</f>
        <v>- ESQUADRIAS EM MADEIRA264</v>
      </c>
      <c r="B2293" s="93" t="s">
        <v>654</v>
      </c>
      <c r="C2293" s="93" t="s">
        <v>2352</v>
      </c>
      <c r="D2293" s="93"/>
      <c r="E2293" s="95"/>
      <c r="F2293" s="95"/>
      <c r="G2293" s="161" t="n">
        <v>100435.77</v>
      </c>
      <c r="H2293" s="94" t="n">
        <v>264</v>
      </c>
      <c r="I2293" s="93" t="s">
        <v>655</v>
      </c>
    </row>
    <row r="2294" customFormat="false" ht="12.75" hidden="false" customHeight="true" outlineLevel="0" collapsed="false">
      <c r="A2294" s="1" t="str">
        <f aca="false">I2294&amp;H2294</f>
        <v>  - Portas265</v>
      </c>
      <c r="B2294" s="93" t="s">
        <v>657</v>
      </c>
      <c r="C2294" s="93" t="s">
        <v>2353</v>
      </c>
      <c r="D2294" s="93"/>
      <c r="E2294" s="95"/>
      <c r="F2294" s="95"/>
      <c r="G2294" s="164" t="n">
        <v>89530.52</v>
      </c>
      <c r="H2294" s="94" t="n">
        <v>265</v>
      </c>
      <c r="I2294" s="93" t="s">
        <v>658</v>
      </c>
    </row>
    <row r="2295" customFormat="false" ht="12.75" hidden="false" customHeight="true" outlineLevel="0" collapsed="false">
      <c r="A2295" s="1" t="str">
        <f aca="false">I2295&amp;H2295</f>
        <v>    Kit Porta pronta em madeira branca 60 x 210 cm - Pormade266</v>
      </c>
      <c r="B2295" s="97" t="s">
        <v>659</v>
      </c>
      <c r="C2295" s="97" t="s">
        <v>1655</v>
      </c>
      <c r="D2295" s="97" t="s">
        <v>1096</v>
      </c>
      <c r="E2295" s="117" t="n">
        <v>26</v>
      </c>
      <c r="F2295" s="118" t="n">
        <v>501.36</v>
      </c>
      <c r="G2295" s="162" t="n">
        <v>13035.36</v>
      </c>
      <c r="H2295" s="115" t="n">
        <v>266</v>
      </c>
      <c r="I2295" s="97" t="s">
        <v>660</v>
      </c>
    </row>
    <row r="2296" customFormat="false" ht="12.75" hidden="false" customHeight="true" outlineLevel="0" collapsed="false">
      <c r="A2296" s="1" t="str">
        <f aca="false">I2296&amp;H2296</f>
        <v>    Kit Porta pronta em madeira branca 70 x 210 cm - Pormade267</v>
      </c>
      <c r="B2296" s="97" t="s">
        <v>661</v>
      </c>
      <c r="C2296" s="97" t="s">
        <v>1952</v>
      </c>
      <c r="D2296" s="97" t="s">
        <v>1096</v>
      </c>
      <c r="E2296" s="117" t="n">
        <v>99</v>
      </c>
      <c r="F2296" s="118" t="n">
        <v>505.61</v>
      </c>
      <c r="G2296" s="162" t="n">
        <v>50055.39</v>
      </c>
      <c r="H2296" s="115" t="n">
        <v>267</v>
      </c>
      <c r="I2296" s="97" t="s">
        <v>662</v>
      </c>
    </row>
    <row r="2297" customFormat="false" ht="12.75" hidden="false" customHeight="true" outlineLevel="0" collapsed="false">
      <c r="A2297" s="1" t="str">
        <f aca="false">I2297&amp;H2297</f>
        <v>    Kit Porta pronta em madeira branca 80 x 210 cm - Pormade268</v>
      </c>
      <c r="B2297" s="97" t="s">
        <v>663</v>
      </c>
      <c r="C2297" s="97" t="s">
        <v>1949</v>
      </c>
      <c r="D2297" s="97" t="s">
        <v>1096</v>
      </c>
      <c r="E2297" s="117" t="n">
        <v>31</v>
      </c>
      <c r="F2297" s="118" t="n">
        <v>628.51</v>
      </c>
      <c r="G2297" s="162" t="n">
        <v>19483.81</v>
      </c>
      <c r="H2297" s="115" t="n">
        <v>268</v>
      </c>
      <c r="I2297" s="97" t="s">
        <v>664</v>
      </c>
    </row>
    <row r="2298" customFormat="false" ht="12.75" hidden="false" customHeight="true" outlineLevel="0" collapsed="false">
      <c r="A2298" s="1" t="str">
        <f aca="false">I2298&amp;H2298</f>
        <v>    Kit Porta pronta de correr em madeira branca 80 x 210 cm - Pormade269</v>
      </c>
      <c r="B2298" s="97" t="s">
        <v>665</v>
      </c>
      <c r="C2298" s="97" t="s">
        <v>1558</v>
      </c>
      <c r="D2298" s="97" t="s">
        <v>1096</v>
      </c>
      <c r="E2298" s="100" t="n">
        <v>2</v>
      </c>
      <c r="F2298" s="118" t="n">
        <v>632.36</v>
      </c>
      <c r="G2298" s="163" t="n">
        <v>1264.72</v>
      </c>
      <c r="H2298" s="115" t="n">
        <v>269</v>
      </c>
      <c r="I2298" s="97" t="s">
        <v>666</v>
      </c>
    </row>
    <row r="2299" customFormat="false" ht="12.75" hidden="false" customHeight="true" outlineLevel="0" collapsed="false">
      <c r="A2299" s="1" t="str">
        <f aca="false">I2299&amp;H2299</f>
        <v>    Kit Porta pronta de correr em madeira branca 60 x 210 cm - Pormade270</v>
      </c>
      <c r="B2299" s="97" t="s">
        <v>667</v>
      </c>
      <c r="C2299" s="97" t="s">
        <v>1955</v>
      </c>
      <c r="D2299" s="97" t="s">
        <v>1096</v>
      </c>
      <c r="E2299" s="100" t="n">
        <v>9</v>
      </c>
      <c r="F2299" s="118" t="n">
        <v>632.36</v>
      </c>
      <c r="G2299" s="163" t="n">
        <v>5691.24</v>
      </c>
      <c r="H2299" s="115" t="n">
        <v>270</v>
      </c>
      <c r="I2299" s="97" t="s">
        <v>668</v>
      </c>
    </row>
    <row r="2300" customFormat="false" ht="12.75" hidden="false" customHeight="true" outlineLevel="0" collapsed="false">
      <c r="A2300" s="1" t="str">
        <f aca="false">I2300&amp;H2300</f>
        <v>  - Ferragens271</v>
      </c>
      <c r="B2300" s="93" t="s">
        <v>670</v>
      </c>
      <c r="C2300" s="93" t="s">
        <v>2354</v>
      </c>
      <c r="D2300" s="93"/>
      <c r="E2300" s="95"/>
      <c r="F2300" s="95"/>
      <c r="G2300" s="164" t="n">
        <v>10905.25</v>
      </c>
      <c r="H2300" s="94" t="n">
        <v>271</v>
      </c>
      <c r="I2300" s="93" t="s">
        <v>671</v>
      </c>
    </row>
    <row r="2301" customFormat="false" ht="12.75" hidden="false" customHeight="true" outlineLevel="0" collapsed="false">
      <c r="A2301" s="1" t="str">
        <f aca="false">I2301&amp;H2301</f>
        <v>    Fechadura porta social  - Imab ou similar272</v>
      </c>
      <c r="B2301" s="97" t="s">
        <v>672</v>
      </c>
      <c r="C2301" s="97" t="s">
        <v>1978</v>
      </c>
      <c r="D2301" s="97" t="s">
        <v>1096</v>
      </c>
      <c r="E2301" s="117" t="n">
        <v>26</v>
      </c>
      <c r="F2301" s="117" t="n">
        <v>67.2416</v>
      </c>
      <c r="G2301" s="163" t="n">
        <v>1748.28</v>
      </c>
      <c r="H2301" s="115" t="n">
        <v>272</v>
      </c>
      <c r="I2301" s="97" t="s">
        <v>673</v>
      </c>
    </row>
    <row r="2302" customFormat="false" ht="12.75" hidden="false" customHeight="true" outlineLevel="0" collapsed="false">
      <c r="A2302" s="1" t="str">
        <f aca="false">I2302&amp;H2302</f>
        <v>    Fechadura porta interna - Imab ou similar273</v>
      </c>
      <c r="B2302" s="97" t="s">
        <v>674</v>
      </c>
      <c r="C2302" s="97" t="s">
        <v>1981</v>
      </c>
      <c r="D2302" s="97" t="s">
        <v>1096</v>
      </c>
      <c r="E2302" s="117" t="n">
        <v>84</v>
      </c>
      <c r="F2302" s="117" t="n">
        <v>38.8549</v>
      </c>
      <c r="G2302" s="163" t="n">
        <v>3263.81</v>
      </c>
      <c r="H2302" s="115" t="n">
        <v>273</v>
      </c>
      <c r="I2302" s="97" t="s">
        <v>675</v>
      </c>
    </row>
    <row r="2303" customFormat="false" ht="12.75" hidden="false" customHeight="true" outlineLevel="0" collapsed="false">
      <c r="A2303" s="1" t="str">
        <f aca="false">I2303&amp;H2303</f>
        <v>    Fechadura porta banheiro - Imab ou similar274</v>
      </c>
      <c r="B2303" s="97" t="s">
        <v>676</v>
      </c>
      <c r="C2303" s="97" t="s">
        <v>1984</v>
      </c>
      <c r="D2303" s="97" t="s">
        <v>1096</v>
      </c>
      <c r="E2303" s="117" t="n">
        <v>46</v>
      </c>
      <c r="F2303" s="117" t="n">
        <v>41.452</v>
      </c>
      <c r="G2303" s="163" t="n">
        <v>1906.79</v>
      </c>
      <c r="H2303" s="115" t="n">
        <v>274</v>
      </c>
      <c r="I2303" s="97" t="s">
        <v>677</v>
      </c>
    </row>
    <row r="2304" customFormat="false" ht="12.75" hidden="false" customHeight="true" outlineLevel="0" collapsed="false">
      <c r="A2304" s="1" t="str">
        <f aca="false">I2304&amp;H2304</f>
        <v>    Fechadura para porta de correr - Imab ou similar275</v>
      </c>
      <c r="B2304" s="97" t="s">
        <v>678</v>
      </c>
      <c r="C2304" s="97" t="s">
        <v>1604</v>
      </c>
      <c r="D2304" s="97" t="s">
        <v>1096</v>
      </c>
      <c r="E2304" s="117" t="n">
        <v>11</v>
      </c>
      <c r="F2304" s="117" t="n">
        <v>44.9</v>
      </c>
      <c r="G2304" s="101" t="n">
        <v>493.9</v>
      </c>
      <c r="H2304" s="115" t="n">
        <v>275</v>
      </c>
      <c r="I2304" s="97" t="s">
        <v>679</v>
      </c>
    </row>
    <row r="2305" customFormat="false" ht="12.75" hidden="false" customHeight="true" outlineLevel="0" collapsed="false">
      <c r="A2305" s="1" t="str">
        <f aca="false">I2305&amp;H2305</f>
        <v>    Puxador cromado H= 60 cm276</v>
      </c>
      <c r="B2305" s="97" t="s">
        <v>680</v>
      </c>
      <c r="C2305" s="97" t="s">
        <v>1765</v>
      </c>
      <c r="D2305" s="97" t="s">
        <v>1096</v>
      </c>
      <c r="E2305" s="117" t="n">
        <v>24</v>
      </c>
      <c r="F2305" s="118" t="n">
        <v>145.5195</v>
      </c>
      <c r="G2305" s="163" t="n">
        <v>3492.47</v>
      </c>
      <c r="H2305" s="115" t="n">
        <v>276</v>
      </c>
      <c r="I2305" s="97" t="s">
        <v>681</v>
      </c>
    </row>
    <row r="2306" customFormat="false" ht="12.75" hidden="false" customHeight="true" outlineLevel="0" collapsed="false">
      <c r="A2306" s="1" t="str">
        <f aca="false">I2306&amp;H2306</f>
        <v>- INSTALAÇÕES277</v>
      </c>
      <c r="B2306" s="93" t="s">
        <v>682</v>
      </c>
      <c r="C2306" s="93" t="s">
        <v>2355</v>
      </c>
      <c r="D2306" s="93"/>
      <c r="E2306" s="95"/>
      <c r="F2306" s="95"/>
      <c r="G2306" s="166" t="n">
        <v>1251657.34</v>
      </c>
      <c r="H2306" s="94" t="n">
        <v>277</v>
      </c>
      <c r="I2306" s="93" t="s">
        <v>683</v>
      </c>
    </row>
    <row r="2307" customFormat="false" ht="12.75" hidden="false" customHeight="true" outlineLevel="0" collapsed="false">
      <c r="A2307" s="1" t="str">
        <f aca="false">I2307&amp;H2307</f>
        <v>  Instalação elétrica/telefonia278</v>
      </c>
      <c r="B2307" s="97" t="s">
        <v>684</v>
      </c>
      <c r="C2307" s="97" t="s">
        <v>1592</v>
      </c>
      <c r="D2307" s="97" t="s">
        <v>1095</v>
      </c>
      <c r="E2307" s="100" t="n">
        <v>1</v>
      </c>
      <c r="F2307" s="133" t="n">
        <v>168281.6243</v>
      </c>
      <c r="G2307" s="165" t="n">
        <v>168281.62</v>
      </c>
      <c r="H2307" s="115" t="n">
        <v>278</v>
      </c>
      <c r="I2307" s="97" t="s">
        <v>685</v>
      </c>
    </row>
    <row r="2308" customFormat="false" ht="12.75" hidden="false" customHeight="true" outlineLevel="0" collapsed="false">
      <c r="A2308" s="1" t="str">
        <f aca="false">I2308&amp;H2308</f>
        <v>  Mão de Obra Instalação elétrica/telefonia279</v>
      </c>
      <c r="B2308" s="97" t="s">
        <v>687</v>
      </c>
      <c r="C2308" s="97" t="s">
        <v>2356</v>
      </c>
      <c r="D2308" s="97" t="s">
        <v>1095</v>
      </c>
      <c r="E2308" s="100" t="n">
        <v>1</v>
      </c>
      <c r="F2308" s="133" t="n">
        <v>156215.256</v>
      </c>
      <c r="G2308" s="165" t="n">
        <v>156215.26</v>
      </c>
      <c r="H2308" s="115" t="n">
        <v>279</v>
      </c>
      <c r="I2308" s="97" t="s">
        <v>688</v>
      </c>
    </row>
    <row r="2309" customFormat="false" ht="12.75" hidden="false" customHeight="true" outlineLevel="0" collapsed="false">
      <c r="A2309" s="1" t="str">
        <f aca="false">I2309&amp;H2309</f>
        <v>  Instalação hidráulica água fria/ esgoto/aguas pluviais280</v>
      </c>
      <c r="B2309" s="97" t="s">
        <v>689</v>
      </c>
      <c r="C2309" s="97" t="s">
        <v>1609</v>
      </c>
      <c r="D2309" s="97" t="s">
        <v>1095</v>
      </c>
      <c r="E2309" s="100" t="n">
        <v>1</v>
      </c>
      <c r="F2309" s="133" t="n">
        <v>200044.5768</v>
      </c>
      <c r="G2309" s="165" t="n">
        <v>200044.58</v>
      </c>
      <c r="H2309" s="115" t="n">
        <v>280</v>
      </c>
      <c r="I2309" s="97" t="s">
        <v>690</v>
      </c>
    </row>
    <row r="2310" customFormat="false" ht="12.75" hidden="false" customHeight="true" outlineLevel="0" collapsed="false">
      <c r="A2310" s="1" t="str">
        <f aca="false">I2310&amp;H2310</f>
        <v>  Mão de Obra Instalação hidráulica água fria/ esgoto/aguas pluviais281</v>
      </c>
      <c r="B2310" s="97" t="s">
        <v>692</v>
      </c>
      <c r="C2310" s="97" t="s">
        <v>2357</v>
      </c>
      <c r="D2310" s="97" t="s">
        <v>1095</v>
      </c>
      <c r="E2310" s="100" t="n">
        <v>1</v>
      </c>
      <c r="F2310" s="133" t="n">
        <v>134163.526</v>
      </c>
      <c r="G2310" s="165" t="n">
        <v>134163.53</v>
      </c>
      <c r="H2310" s="115" t="n">
        <v>281</v>
      </c>
      <c r="I2310" s="97" t="s">
        <v>693</v>
      </c>
    </row>
    <row r="2311" customFormat="false" ht="12.75" hidden="false" customHeight="true" outlineLevel="0" collapsed="false">
      <c r="A2311" s="1" t="str">
        <f aca="false">I2311&amp;H2311</f>
        <v>  Furação hidraulica282</v>
      </c>
      <c r="B2311" s="97" t="s">
        <v>694</v>
      </c>
      <c r="C2311" s="97" t="s">
        <v>2052</v>
      </c>
      <c r="D2311" s="97" t="s">
        <v>1095</v>
      </c>
      <c r="E2311" s="100" t="n">
        <v>1</v>
      </c>
      <c r="F2311" s="120" t="n">
        <v>15503.675</v>
      </c>
      <c r="G2311" s="162" t="n">
        <v>15503.68</v>
      </c>
      <c r="H2311" s="115" t="n">
        <v>282</v>
      </c>
      <c r="I2311" s="97" t="s">
        <v>695</v>
      </c>
    </row>
    <row r="2312" customFormat="false" ht="12.75" hidden="false" customHeight="true" outlineLevel="0" collapsed="false">
      <c r="A2312" s="1" t="str">
        <f aca="false">I2312&amp;H2312</f>
        <v>  Fornecimento e Instalação de Gás283</v>
      </c>
      <c r="B2312" s="97" t="s">
        <v>698</v>
      </c>
      <c r="C2312" s="97" t="s">
        <v>1649</v>
      </c>
      <c r="D2312" s="97" t="s">
        <v>1096</v>
      </c>
      <c r="E2312" s="117" t="n">
        <v>22</v>
      </c>
      <c r="F2312" s="118" t="n">
        <v>877.5</v>
      </c>
      <c r="G2312" s="162" t="n">
        <v>19305</v>
      </c>
      <c r="H2312" s="115" t="n">
        <v>283</v>
      </c>
      <c r="I2312" s="97" t="s">
        <v>699</v>
      </c>
    </row>
    <row r="2313" customFormat="false" ht="12.75" hidden="false" customHeight="true" outlineLevel="0" collapsed="false">
      <c r="A2313" s="1" t="str">
        <f aca="false">I2313&amp;H2313</f>
        <v>  Instalações de incêndio284</v>
      </c>
      <c r="B2313" s="97" t="s">
        <v>701</v>
      </c>
      <c r="C2313" s="97" t="s">
        <v>1595</v>
      </c>
      <c r="D2313" s="97" t="s">
        <v>1095</v>
      </c>
      <c r="E2313" s="100" t="n">
        <v>1</v>
      </c>
      <c r="F2313" s="120" t="n">
        <v>70590.1424</v>
      </c>
      <c r="G2313" s="162" t="n">
        <v>70590.14</v>
      </c>
      <c r="H2313" s="115" t="n">
        <v>284</v>
      </c>
      <c r="I2313" s="97" t="s">
        <v>702</v>
      </c>
    </row>
    <row r="2314" customFormat="false" ht="12.75" hidden="false" customHeight="true" outlineLevel="0" collapsed="false">
      <c r="A2314" s="1" t="str">
        <f aca="false">I2314&amp;H2314</f>
        <v>  Portão eletrônico285</v>
      </c>
      <c r="B2314" s="97" t="s">
        <v>704</v>
      </c>
      <c r="C2314" s="97" t="s">
        <v>1783</v>
      </c>
      <c r="D2314" s="97" t="s">
        <v>1095</v>
      </c>
      <c r="E2314" s="100" t="n">
        <v>1</v>
      </c>
      <c r="F2314" s="119" t="n">
        <v>5385.5</v>
      </c>
      <c r="G2314" s="163" t="n">
        <v>5385.5</v>
      </c>
      <c r="H2314" s="115" t="n">
        <v>285</v>
      </c>
      <c r="I2314" s="97" t="s">
        <v>705</v>
      </c>
    </row>
    <row r="2315" customFormat="false" ht="12.75" hidden="false" customHeight="true" outlineLevel="0" collapsed="false">
      <c r="A2315" s="1" t="str">
        <f aca="false">I2315&amp;H2315</f>
        <v>  Interfone286</v>
      </c>
      <c r="B2315" s="97" t="s">
        <v>706</v>
      </c>
      <c r="C2315" s="97" t="s">
        <v>2060</v>
      </c>
      <c r="D2315" s="97" t="s">
        <v>1096</v>
      </c>
      <c r="E2315" s="117" t="n">
        <v>22</v>
      </c>
      <c r="F2315" s="118" t="n">
        <v>396</v>
      </c>
      <c r="G2315" s="163" t="n">
        <v>8712</v>
      </c>
      <c r="H2315" s="115" t="n">
        <v>286</v>
      </c>
      <c r="I2315" s="97" t="s">
        <v>707</v>
      </c>
    </row>
    <row r="2316" customFormat="false" ht="12.75" hidden="false" customHeight="true" outlineLevel="0" collapsed="false">
      <c r="A2316" s="1" t="str">
        <f aca="false">I2316&amp;H2316</f>
        <v>  Elevador codificado - 9 paradas287</v>
      </c>
      <c r="B2316" s="97" t="s">
        <v>709</v>
      </c>
      <c r="C2316" s="97" t="s">
        <v>1775</v>
      </c>
      <c r="D2316" s="97" t="s">
        <v>1096</v>
      </c>
      <c r="E2316" s="100" t="n">
        <v>2</v>
      </c>
      <c r="F2316" s="133" t="n">
        <v>132695.4255</v>
      </c>
      <c r="G2316" s="165" t="n">
        <v>265390.85</v>
      </c>
      <c r="H2316" s="115" t="n">
        <v>287</v>
      </c>
      <c r="I2316" s="97" t="s">
        <v>710</v>
      </c>
    </row>
    <row r="2317" customFormat="false" ht="12.75" hidden="false" customHeight="true" outlineLevel="0" collapsed="false">
      <c r="A2317" s="1" t="str">
        <f aca="false">I2317&amp;H2317</f>
        <v>  Instalação SPDA288</v>
      </c>
      <c r="B2317" s="97" t="s">
        <v>711</v>
      </c>
      <c r="C2317" s="97" t="s">
        <v>1337</v>
      </c>
      <c r="D2317" s="97" t="s">
        <v>1095</v>
      </c>
      <c r="E2317" s="100" t="n">
        <v>1</v>
      </c>
      <c r="F2317" s="120" t="n">
        <v>13726.177</v>
      </c>
      <c r="G2317" s="162" t="n">
        <v>13726.18</v>
      </c>
      <c r="H2317" s="115" t="n">
        <v>288</v>
      </c>
      <c r="I2317" s="97" t="s">
        <v>712</v>
      </c>
    </row>
    <row r="2318" customFormat="false" ht="12.75" hidden="false" customHeight="true" outlineLevel="0" collapsed="false">
      <c r="A2318" s="1" t="str">
        <f aca="false">I2318&amp;H2318</f>
        <v>  Serviço de telefonia289</v>
      </c>
      <c r="B2318" s="97" t="s">
        <v>713</v>
      </c>
      <c r="C2318" s="97" t="s">
        <v>1611</v>
      </c>
      <c r="D2318" s="97" t="s">
        <v>1096</v>
      </c>
      <c r="E2318" s="117" t="n">
        <v>22</v>
      </c>
      <c r="F2318" s="118" t="n">
        <v>250</v>
      </c>
      <c r="G2318" s="163" t="n">
        <v>5500</v>
      </c>
      <c r="H2318" s="115" t="n">
        <v>289</v>
      </c>
      <c r="I2318" s="97" t="s">
        <v>714</v>
      </c>
    </row>
    <row r="2319" customFormat="false" ht="12.75" hidden="false" customHeight="true" outlineLevel="0" collapsed="false">
      <c r="A2319" s="1" t="str">
        <f aca="false">I2319&amp;H2319</f>
        <v>  Automatização e Segurança290</v>
      </c>
      <c r="B2319" s="97" t="s">
        <v>717</v>
      </c>
      <c r="C2319" s="97" t="s">
        <v>1632</v>
      </c>
      <c r="D2319" s="97" t="s">
        <v>1095</v>
      </c>
      <c r="E2319" s="100" t="n">
        <v>1</v>
      </c>
      <c r="F2319" s="120" t="n">
        <v>30000</v>
      </c>
      <c r="G2319" s="162" t="n">
        <v>30000</v>
      </c>
      <c r="H2319" s="115" t="n">
        <v>290</v>
      </c>
      <c r="I2319" s="97" t="s">
        <v>718</v>
      </c>
    </row>
    <row r="2320" customFormat="false" ht="12.75" hidden="false" customHeight="true" outlineLevel="0" collapsed="false">
      <c r="A2320" s="1" t="str">
        <f aca="false">I2320&amp;H2320</f>
        <v>  Infra estrutura dos sistemas de climatização e ventilação291</v>
      </c>
      <c r="B2320" s="97" t="s">
        <v>719</v>
      </c>
      <c r="C2320" s="97" t="s">
        <v>1598</v>
      </c>
      <c r="D2320" s="97" t="s">
        <v>1095</v>
      </c>
      <c r="E2320" s="100" t="n">
        <v>1</v>
      </c>
      <c r="F2320" s="133" t="n">
        <v>120000</v>
      </c>
      <c r="G2320" s="165" t="n">
        <v>120000</v>
      </c>
      <c r="H2320" s="115" t="n">
        <v>291</v>
      </c>
      <c r="I2320" s="97" t="s">
        <v>720</v>
      </c>
    </row>
    <row r="2321" customFormat="false" ht="12.75" hidden="false" customHeight="true" outlineLevel="0" collapsed="false">
      <c r="A2321" s="1" t="str">
        <f aca="false">I2321&amp;H2321</f>
        <v>  Ventilação mecânica - Áreas comuns292</v>
      </c>
      <c r="B2321" s="97" t="s">
        <v>721</v>
      </c>
      <c r="C2321" s="97" t="s">
        <v>2066</v>
      </c>
      <c r="D2321" s="97" t="s">
        <v>1096</v>
      </c>
      <c r="E2321" s="117" t="n">
        <v>12</v>
      </c>
      <c r="F2321" s="118" t="n">
        <v>360</v>
      </c>
      <c r="G2321" s="163" t="n">
        <v>4320</v>
      </c>
      <c r="H2321" s="115" t="n">
        <v>292</v>
      </c>
      <c r="I2321" s="97" t="s">
        <v>722</v>
      </c>
    </row>
    <row r="2322" customFormat="false" ht="12.75" hidden="false" customHeight="true" outlineLevel="0" collapsed="false">
      <c r="A2322" s="1" t="str">
        <f aca="false">I2322&amp;H2322</f>
        <v>  Sistema de aquecimento a gás com Recirculação293</v>
      </c>
      <c r="B2322" s="97" t="s">
        <v>724</v>
      </c>
      <c r="C2322" s="97" t="s">
        <v>1626</v>
      </c>
      <c r="D2322" s="97" t="s">
        <v>1095</v>
      </c>
      <c r="E2322" s="100" t="n">
        <v>1</v>
      </c>
      <c r="F2322" s="120" t="n">
        <v>25000</v>
      </c>
      <c r="G2322" s="162" t="n">
        <v>25000</v>
      </c>
      <c r="H2322" s="115" t="n">
        <v>293</v>
      </c>
      <c r="I2322" s="97" t="s">
        <v>725</v>
      </c>
    </row>
    <row r="2323" customFormat="false" ht="12.75" hidden="false" customHeight="true" outlineLevel="0" collapsed="false">
      <c r="A2323" s="1" t="str">
        <f aca="false">I2323&amp;H2323</f>
        <v>  Carregador Carro Elétrico EVlink Smart -1 saída- Configurável de 3,5kW a 22kW294</v>
      </c>
      <c r="B2323" s="97" t="s">
        <v>726</v>
      </c>
      <c r="C2323" s="97" t="s">
        <v>1753</v>
      </c>
      <c r="D2323" s="97" t="s">
        <v>1096</v>
      </c>
      <c r="E2323" s="100" t="n">
        <v>1</v>
      </c>
      <c r="F2323" s="119" t="n">
        <v>9519</v>
      </c>
      <c r="G2323" s="163" t="n">
        <v>9519</v>
      </c>
      <c r="H2323" s="115" t="n">
        <v>294</v>
      </c>
      <c r="I2323" s="97" t="s">
        <v>727</v>
      </c>
    </row>
    <row r="2324" customFormat="false" ht="12.75" hidden="false" customHeight="true" outlineLevel="0" collapsed="false">
      <c r="A2324" s="1" t="str">
        <f aca="false">I2324&amp;H2324</f>
        <v>- BANCADAS295</v>
      </c>
      <c r="B2324" s="93" t="s">
        <v>728</v>
      </c>
      <c r="C2324" s="93" t="s">
        <v>2358</v>
      </c>
      <c r="D2324" s="93"/>
      <c r="E2324" s="95"/>
      <c r="F2324" s="95"/>
      <c r="G2324" s="164" t="n">
        <v>98386.02</v>
      </c>
      <c r="H2324" s="94" t="n">
        <v>295</v>
      </c>
      <c r="I2324" s="93" t="s">
        <v>729</v>
      </c>
    </row>
    <row r="2325" customFormat="false" ht="12.75" hidden="false" customHeight="true" outlineLevel="0" collapsed="false">
      <c r="A2325" s="1" t="str">
        <f aca="false">I2325&amp;H2325</f>
        <v>  Bancada em granito Preto São Gabriel (cozinha)296</v>
      </c>
      <c r="B2325" s="97" t="s">
        <v>731</v>
      </c>
      <c r="C2325" s="97" t="s">
        <v>1744</v>
      </c>
      <c r="D2325" s="97" t="s">
        <v>1098</v>
      </c>
      <c r="E2325" s="117" t="n">
        <v>68.1</v>
      </c>
      <c r="F2325" s="118" t="n">
        <v>610.8828</v>
      </c>
      <c r="G2325" s="162" t="n">
        <v>41601.11</v>
      </c>
      <c r="H2325" s="115" t="n">
        <v>296</v>
      </c>
      <c r="I2325" s="97" t="s">
        <v>732</v>
      </c>
    </row>
    <row r="2326" customFormat="false" ht="12.75" hidden="false" customHeight="true" outlineLevel="0" collapsed="false">
      <c r="A2326" s="1" t="str">
        <f aca="false">I2326&amp;H2326</f>
        <v>  Bancada em granito Branco Siena  (banho)297</v>
      </c>
      <c r="B2326" s="97" t="s">
        <v>734</v>
      </c>
      <c r="C2326" s="97" t="s">
        <v>1741</v>
      </c>
      <c r="D2326" s="97" t="s">
        <v>1098</v>
      </c>
      <c r="E2326" s="117" t="n">
        <v>34.7</v>
      </c>
      <c r="F2326" s="118" t="n">
        <v>757.2583</v>
      </c>
      <c r="G2326" s="162" t="n">
        <v>26276.86</v>
      </c>
      <c r="H2326" s="115" t="n">
        <v>297</v>
      </c>
      <c r="I2326" s="97" t="s">
        <v>735</v>
      </c>
    </row>
    <row r="2327" customFormat="false" ht="12.75" hidden="false" customHeight="true" outlineLevel="0" collapsed="false">
      <c r="A2327" s="1" t="str">
        <f aca="false">I2327&amp;H2327</f>
        <v>  Balcão em granito Preto São Gabriel (alvenaria)298</v>
      </c>
      <c r="B2327" s="97" t="s">
        <v>736</v>
      </c>
      <c r="C2327" s="97" t="s">
        <v>2359</v>
      </c>
      <c r="D2327" s="97" t="s">
        <v>1098</v>
      </c>
      <c r="E2327" s="117" t="n">
        <v>24.14</v>
      </c>
      <c r="F2327" s="118" t="n">
        <v>610.8828</v>
      </c>
      <c r="G2327" s="162" t="n">
        <v>14746.71</v>
      </c>
      <c r="H2327" s="115" t="n">
        <v>298</v>
      </c>
      <c r="I2327" s="97" t="s">
        <v>737</v>
      </c>
    </row>
    <row r="2328" customFormat="false" ht="12.75" hidden="false" customHeight="true" outlineLevel="0" collapsed="false">
      <c r="A2328" s="1" t="str">
        <f aca="false">I2328&amp;H2328</f>
        <v>  Mão de obra para instalação de bancada299</v>
      </c>
      <c r="B2328" s="97" t="s">
        <v>738</v>
      </c>
      <c r="C2328" s="97" t="s">
        <v>1660</v>
      </c>
      <c r="D2328" s="97" t="s">
        <v>1096</v>
      </c>
      <c r="E2328" s="118" t="n">
        <v>147</v>
      </c>
      <c r="F2328" s="118" t="n">
        <v>107.22</v>
      </c>
      <c r="G2328" s="162" t="n">
        <v>15761.34</v>
      </c>
      <c r="H2328" s="115" t="n">
        <v>299</v>
      </c>
      <c r="I2328" s="97" t="s">
        <v>739</v>
      </c>
    </row>
    <row r="2329" customFormat="false" ht="12.75" hidden="false" customHeight="true" outlineLevel="0" collapsed="false">
      <c r="A2329" s="1" t="str">
        <f aca="false">I2329&amp;H2329</f>
        <v>- LOUÇAS E METAIS300</v>
      </c>
      <c r="B2329" s="93" t="s">
        <v>740</v>
      </c>
      <c r="C2329" s="93" t="s">
        <v>2360</v>
      </c>
      <c r="D2329" s="93"/>
      <c r="E2329" s="95"/>
      <c r="F2329" s="95"/>
      <c r="G2329" s="164" t="n">
        <v>95987.23</v>
      </c>
      <c r="H2329" s="94" t="n">
        <v>300</v>
      </c>
      <c r="I2329" s="93" t="s">
        <v>741</v>
      </c>
    </row>
    <row r="2330" customFormat="false" ht="12.75" hidden="false" customHeight="true" outlineLevel="0" collapsed="false">
      <c r="A2330" s="1" t="str">
        <f aca="false">I2330&amp;H2330</f>
        <v>  - Bacia Sanitária301</v>
      </c>
      <c r="B2330" s="93" t="s">
        <v>742</v>
      </c>
      <c r="C2330" s="93" t="s">
        <v>2361</v>
      </c>
      <c r="D2330" s="93"/>
      <c r="E2330" s="95"/>
      <c r="F2330" s="95"/>
      <c r="G2330" s="164" t="n">
        <v>25872.31</v>
      </c>
      <c r="H2330" s="94" t="n">
        <v>301</v>
      </c>
      <c r="I2330" s="93" t="s">
        <v>743</v>
      </c>
    </row>
    <row r="2331" customFormat="false" ht="12.75" hidden="false" customHeight="true" outlineLevel="0" collapsed="false">
      <c r="A2331" s="1" t="str">
        <f aca="false">I2331&amp;H2331</f>
        <v>    Bacia sanitária com caixa acoplada Monte Carlo302</v>
      </c>
      <c r="B2331" s="97" t="s">
        <v>744</v>
      </c>
      <c r="C2331" s="97" t="s">
        <v>2362</v>
      </c>
      <c r="D2331" s="97" t="s">
        <v>1096</v>
      </c>
      <c r="E2331" s="117" t="n">
        <v>74</v>
      </c>
      <c r="F2331" s="118" t="n">
        <v>323.2214</v>
      </c>
      <c r="G2331" s="162" t="n">
        <v>23918.38</v>
      </c>
      <c r="H2331" s="115" t="n">
        <v>302</v>
      </c>
      <c r="I2331" s="97" t="s">
        <v>745</v>
      </c>
    </row>
    <row r="2332" customFormat="false" ht="12.75" hidden="false" customHeight="true" outlineLevel="0" collapsed="false">
      <c r="A2332" s="1" t="str">
        <f aca="false">I2332&amp;H2332</f>
        <v>    Bacia sanitária com caixa acoplada Izy303</v>
      </c>
      <c r="B2332" s="97" t="s">
        <v>746</v>
      </c>
      <c r="C2332" s="97" t="s">
        <v>2363</v>
      </c>
      <c r="D2332" s="97" t="s">
        <v>1096</v>
      </c>
      <c r="E2332" s="100" t="n">
        <v>8</v>
      </c>
      <c r="F2332" s="118" t="n">
        <v>156.9514</v>
      </c>
      <c r="G2332" s="163" t="n">
        <v>1255.61</v>
      </c>
      <c r="H2332" s="115" t="n">
        <v>303</v>
      </c>
      <c r="I2332" s="97" t="s">
        <v>747</v>
      </c>
    </row>
    <row r="2333" customFormat="false" ht="12.75" hidden="false" customHeight="true" outlineLevel="0" collapsed="false">
      <c r="A2333" s="1" t="str">
        <f aca="false">I2333&amp;H2333</f>
        <v>    Bacia sanitária com caixa acoplada PNE304</v>
      </c>
      <c r="B2333" s="97" t="s">
        <v>748</v>
      </c>
      <c r="C2333" s="97" t="s">
        <v>1720</v>
      </c>
      <c r="D2333" s="97" t="s">
        <v>1096</v>
      </c>
      <c r="E2333" s="100" t="n">
        <v>1</v>
      </c>
      <c r="F2333" s="118" t="n">
        <v>698.3214</v>
      </c>
      <c r="G2333" s="101" t="n">
        <v>698.32</v>
      </c>
      <c r="H2333" s="115" t="n">
        <v>304</v>
      </c>
      <c r="I2333" s="97" t="s">
        <v>749</v>
      </c>
    </row>
    <row r="2334" customFormat="false" ht="12.75" hidden="false" customHeight="true" outlineLevel="0" collapsed="false">
      <c r="A2334" s="1" t="str">
        <f aca="false">I2334&amp;H2334</f>
        <v>  - Cuba305</v>
      </c>
      <c r="B2334" s="93" t="s">
        <v>750</v>
      </c>
      <c r="C2334" s="93" t="s">
        <v>2364</v>
      </c>
      <c r="D2334" s="93"/>
      <c r="E2334" s="95"/>
      <c r="F2334" s="95"/>
      <c r="G2334" s="164" t="n">
        <v>18733.64</v>
      </c>
      <c r="H2334" s="94" t="n">
        <v>305</v>
      </c>
      <c r="I2334" s="93" t="s">
        <v>751</v>
      </c>
    </row>
    <row r="2335" customFormat="false" ht="12.75" hidden="false" customHeight="true" outlineLevel="0" collapsed="false">
      <c r="A2335" s="1" t="str">
        <f aca="false">I2335&amp;H2335</f>
        <v>    Cuba de apoio oval306</v>
      </c>
      <c r="B2335" s="97" t="s">
        <v>752</v>
      </c>
      <c r="C2335" s="97" t="s">
        <v>1756</v>
      </c>
      <c r="D2335" s="97" t="s">
        <v>1096</v>
      </c>
      <c r="E2335" s="117" t="n">
        <v>72</v>
      </c>
      <c r="F2335" s="118" t="n">
        <v>166.8218</v>
      </c>
      <c r="G2335" s="162" t="n">
        <v>12011.17</v>
      </c>
      <c r="H2335" s="115" t="n">
        <v>306</v>
      </c>
      <c r="I2335" s="97" t="s">
        <v>753</v>
      </c>
    </row>
    <row r="2336" customFormat="false" ht="12.75" hidden="false" customHeight="true" outlineLevel="0" collapsed="false">
      <c r="A2336" s="1" t="str">
        <f aca="false">I2336&amp;H2336</f>
        <v>    Cuba De Embutir Em Aço Inox Nº2 Prof. 14 Cm Tecnocubas Ou Similar307</v>
      </c>
      <c r="B2336" s="97" t="s">
        <v>754</v>
      </c>
      <c r="C2336" s="97" t="s">
        <v>1838</v>
      </c>
      <c r="D2336" s="97" t="s">
        <v>1096</v>
      </c>
      <c r="E2336" s="117" t="n">
        <v>29</v>
      </c>
      <c r="F2336" s="118" t="n">
        <v>189.14</v>
      </c>
      <c r="G2336" s="163" t="n">
        <v>5485.06</v>
      </c>
      <c r="H2336" s="115" t="n">
        <v>307</v>
      </c>
      <c r="I2336" s="97" t="s">
        <v>755</v>
      </c>
    </row>
    <row r="2337" customFormat="false" ht="12.75" hidden="false" customHeight="true" outlineLevel="0" collapsed="false">
      <c r="A2337" s="1" t="str">
        <f aca="false">I2337&amp;H2337</f>
        <v>    Cuba de apoio quadrada Q1308</v>
      </c>
      <c r="B2337" s="97" t="s">
        <v>756</v>
      </c>
      <c r="C2337" s="97" t="s">
        <v>1960</v>
      </c>
      <c r="D2337" s="97" t="s">
        <v>1096</v>
      </c>
      <c r="E2337" s="100" t="n">
        <v>4</v>
      </c>
      <c r="F2337" s="118" t="n">
        <v>309.3518</v>
      </c>
      <c r="G2337" s="163" t="n">
        <v>1237.41</v>
      </c>
      <c r="H2337" s="115" t="n">
        <v>308</v>
      </c>
      <c r="I2337" s="97" t="s">
        <v>757</v>
      </c>
    </row>
    <row r="2338" customFormat="false" ht="12.75" hidden="false" customHeight="true" outlineLevel="0" collapsed="false">
      <c r="A2338" s="1" t="str">
        <f aca="false">I2338&amp;H2338</f>
        <v>  - Tanque309</v>
      </c>
      <c r="B2338" s="93" t="s">
        <v>759</v>
      </c>
      <c r="C2338" s="93" t="s">
        <v>2365</v>
      </c>
      <c r="D2338" s="93"/>
      <c r="E2338" s="95"/>
      <c r="F2338" s="95"/>
      <c r="G2338" s="168" t="n">
        <v>6901.44</v>
      </c>
      <c r="H2338" s="94" t="n">
        <v>309</v>
      </c>
      <c r="I2338" s="93" t="s">
        <v>760</v>
      </c>
    </row>
    <row r="2339" customFormat="false" ht="12.75" hidden="false" customHeight="true" outlineLevel="0" collapsed="false">
      <c r="A2339" s="1" t="str">
        <f aca="false">I2339&amp;H2339</f>
        <v>    Tanque de louça 20 litros, da marca Celite, na cor branca310</v>
      </c>
      <c r="B2339" s="97" t="s">
        <v>762</v>
      </c>
      <c r="C2339" s="97" t="s">
        <v>1786</v>
      </c>
      <c r="D2339" s="97" t="s">
        <v>1096</v>
      </c>
      <c r="E2339" s="117" t="n">
        <v>24</v>
      </c>
      <c r="F2339" s="118" t="n">
        <v>287.56</v>
      </c>
      <c r="G2339" s="163" t="n">
        <v>6901.44</v>
      </c>
      <c r="H2339" s="115" t="n">
        <v>310</v>
      </c>
      <c r="I2339" s="97" t="s">
        <v>763</v>
      </c>
    </row>
    <row r="2340" customFormat="false" ht="12.75" hidden="false" customHeight="true" outlineLevel="0" collapsed="false">
      <c r="A2340" s="1" t="str">
        <f aca="false">I2340&amp;H2340</f>
        <v>  - Lavatorios311</v>
      </c>
      <c r="B2340" s="93" t="s">
        <v>764</v>
      </c>
      <c r="C2340" s="93" t="s">
        <v>2366</v>
      </c>
      <c r="D2340" s="93"/>
      <c r="E2340" s="95"/>
      <c r="F2340" s="95"/>
      <c r="G2340" s="169" t="n">
        <v>515.62</v>
      </c>
      <c r="H2340" s="94" t="n">
        <v>311</v>
      </c>
      <c r="I2340" s="93" t="s">
        <v>765</v>
      </c>
    </row>
    <row r="2341" customFormat="false" ht="12.75" hidden="false" customHeight="true" outlineLevel="0" collapsed="false">
      <c r="A2341" s="1" t="str">
        <f aca="false">I2341&amp;H2341</f>
        <v>    Lavatório suspenso P312</v>
      </c>
      <c r="B2341" s="97" t="s">
        <v>766</v>
      </c>
      <c r="C2341" s="97" t="s">
        <v>2181</v>
      </c>
      <c r="D2341" s="97" t="s">
        <v>1096</v>
      </c>
      <c r="E2341" s="100" t="n">
        <v>7</v>
      </c>
      <c r="F2341" s="117" t="n">
        <v>73.66</v>
      </c>
      <c r="G2341" s="101" t="n">
        <v>515.62</v>
      </c>
      <c r="H2341" s="115" t="n">
        <v>312</v>
      </c>
      <c r="I2341" s="97" t="s">
        <v>767</v>
      </c>
    </row>
    <row r="2342" customFormat="false" ht="12.75" hidden="false" customHeight="true" outlineLevel="0" collapsed="false">
      <c r="A2342" s="1" t="str">
        <f aca="false">I2342&amp;H2342</f>
        <v>  - Torneiras313</v>
      </c>
      <c r="B2342" s="93" t="s">
        <v>768</v>
      </c>
      <c r="C2342" s="93" t="s">
        <v>2367</v>
      </c>
      <c r="D2342" s="93"/>
      <c r="E2342" s="95"/>
      <c r="F2342" s="95"/>
      <c r="G2342" s="164" t="n">
        <v>29834.41</v>
      </c>
      <c r="H2342" s="94" t="n">
        <v>313</v>
      </c>
      <c r="I2342" s="93" t="s">
        <v>769</v>
      </c>
    </row>
    <row r="2343" customFormat="false" ht="12.75" hidden="false" customHeight="true" outlineLevel="0" collapsed="false">
      <c r="A2343" s="1" t="str">
        <f aca="false">I2343&amp;H2343</f>
        <v>    Torneira para tanque Linha One314</v>
      </c>
      <c r="B2343" s="97" t="s">
        <v>770</v>
      </c>
      <c r="C2343" s="97" t="s">
        <v>1971</v>
      </c>
      <c r="D2343" s="97" t="s">
        <v>1096</v>
      </c>
      <c r="E2343" s="117" t="n">
        <v>24</v>
      </c>
      <c r="F2343" s="117" t="n">
        <v>94.5018</v>
      </c>
      <c r="G2343" s="163" t="n">
        <v>2268.04</v>
      </c>
      <c r="H2343" s="115" t="n">
        <v>314</v>
      </c>
      <c r="I2343" s="97" t="s">
        <v>771</v>
      </c>
    </row>
    <row r="2344" customFormat="false" ht="12.75" hidden="false" customHeight="true" outlineLevel="0" collapsed="false">
      <c r="A2344" s="1" t="str">
        <f aca="false">I2344&amp;H2344</f>
        <v>    Torneira de mesa bica alta Linha Lotus315</v>
      </c>
      <c r="B2344" s="97" t="s">
        <v>772</v>
      </c>
      <c r="C2344" s="97" t="s">
        <v>2368</v>
      </c>
      <c r="D2344" s="97" t="s">
        <v>1096</v>
      </c>
      <c r="E2344" s="117" t="n">
        <v>29</v>
      </c>
      <c r="F2344" s="118" t="n">
        <v>226.7718</v>
      </c>
      <c r="G2344" s="163" t="n">
        <v>6576.38</v>
      </c>
      <c r="H2344" s="115" t="n">
        <v>315</v>
      </c>
      <c r="I2344" s="97" t="s">
        <v>773</v>
      </c>
    </row>
    <row r="2345" customFormat="false" ht="12.75" hidden="false" customHeight="true" outlineLevel="0" collapsed="false">
      <c r="A2345" s="1" t="str">
        <f aca="false">I2345&amp;H2345</f>
        <v>    Torneira simples316</v>
      </c>
      <c r="B2345" s="97" t="s">
        <v>774</v>
      </c>
      <c r="C2345" s="97" t="s">
        <v>1919</v>
      </c>
      <c r="D2345" s="97" t="s">
        <v>1096</v>
      </c>
      <c r="E2345" s="100" t="n">
        <v>4</v>
      </c>
      <c r="F2345" s="117" t="n">
        <v>45.2718</v>
      </c>
      <c r="G2345" s="101" t="n">
        <v>181.09</v>
      </c>
      <c r="H2345" s="115" t="n">
        <v>316</v>
      </c>
      <c r="I2345" s="97" t="s">
        <v>775</v>
      </c>
    </row>
    <row r="2346" customFormat="false" ht="12.75" hidden="false" customHeight="true" outlineLevel="0" collapsed="false">
      <c r="A2346" s="1" t="str">
        <f aca="false">I2346&amp;H2346</f>
        <v>    Torneira para lavatório Misturador monocomando Linha Ecoline317</v>
      </c>
      <c r="B2346" s="97" t="s">
        <v>776</v>
      </c>
      <c r="C2346" s="97" t="s">
        <v>2369</v>
      </c>
      <c r="D2346" s="97" t="s">
        <v>1096</v>
      </c>
      <c r="E2346" s="117" t="n">
        <v>76</v>
      </c>
      <c r="F2346" s="118" t="n">
        <v>263.9818</v>
      </c>
      <c r="G2346" s="162" t="n">
        <v>20062.62</v>
      </c>
      <c r="H2346" s="115" t="n">
        <v>317</v>
      </c>
      <c r="I2346" s="97" t="s">
        <v>777</v>
      </c>
    </row>
    <row r="2347" customFormat="false" ht="12.75" hidden="false" customHeight="true" outlineLevel="0" collapsed="false">
      <c r="A2347" s="1" t="str">
        <f aca="false">I2347&amp;H2347</f>
        <v>    Torneira de mesa para lavatório Linha One318</v>
      </c>
      <c r="B2347" s="97" t="s">
        <v>778</v>
      </c>
      <c r="C2347" s="97" t="s">
        <v>1803</v>
      </c>
      <c r="D2347" s="97" t="s">
        <v>1096</v>
      </c>
      <c r="E2347" s="100" t="n">
        <v>7</v>
      </c>
      <c r="F2347" s="118" t="n">
        <v>106.6118</v>
      </c>
      <c r="G2347" s="101" t="n">
        <v>746.28</v>
      </c>
      <c r="H2347" s="115" t="n">
        <v>318</v>
      </c>
      <c r="I2347" s="97" t="s">
        <v>779</v>
      </c>
    </row>
    <row r="2348" customFormat="false" ht="12.75" hidden="false" customHeight="true" outlineLevel="0" collapsed="false">
      <c r="A2348" s="1" t="str">
        <f aca="false">I2348&amp;H2348</f>
        <v>  - Registros e acabamentos319</v>
      </c>
      <c r="B2348" s="93" t="s">
        <v>780</v>
      </c>
      <c r="C2348" s="93" t="s">
        <v>2370</v>
      </c>
      <c r="D2348" s="93"/>
      <c r="E2348" s="95"/>
      <c r="F2348" s="95"/>
      <c r="G2348" s="164" t="n">
        <v>13687.07</v>
      </c>
      <c r="H2348" s="94" t="n">
        <v>319</v>
      </c>
      <c r="I2348" s="93" t="s">
        <v>781</v>
      </c>
    </row>
    <row r="2349" customFormat="false" ht="12.75" hidden="false" customHeight="true" outlineLevel="0" collapsed="false">
      <c r="A2349" s="1" t="str">
        <f aca="false">I2349&amp;H2349</f>
        <v>    Monocomando ducha prd bem Victoria-n cr320</v>
      </c>
      <c r="B2349" s="97" t="s">
        <v>782</v>
      </c>
      <c r="C2349" s="97" t="s">
        <v>1935</v>
      </c>
      <c r="D2349" s="97" t="s">
        <v>1096</v>
      </c>
      <c r="E2349" s="117" t="n">
        <v>47</v>
      </c>
      <c r="F2349" s="118" t="n">
        <v>197.8</v>
      </c>
      <c r="G2349" s="163" t="n">
        <v>9296.6</v>
      </c>
      <c r="H2349" s="115" t="n">
        <v>320</v>
      </c>
      <c r="I2349" s="97" t="s">
        <v>783</v>
      </c>
    </row>
    <row r="2350" customFormat="false" ht="12.75" hidden="false" customHeight="true" outlineLevel="0" collapsed="false">
      <c r="A2350" s="1" t="str">
        <f aca="false">I2350&amp;H2350</f>
        <v>    Acabamento Registro de gaveta Linha Lotus321</v>
      </c>
      <c r="B2350" s="97" t="s">
        <v>784</v>
      </c>
      <c r="C2350" s="97" t="s">
        <v>1966</v>
      </c>
      <c r="D2350" s="97" t="s">
        <v>1096</v>
      </c>
      <c r="E2350" s="118" t="n">
        <v>113</v>
      </c>
      <c r="F2350" s="117" t="n">
        <v>27.27</v>
      </c>
      <c r="G2350" s="163" t="n">
        <v>3081.51</v>
      </c>
      <c r="H2350" s="115" t="n">
        <v>321</v>
      </c>
      <c r="I2350" s="97" t="s">
        <v>785</v>
      </c>
    </row>
    <row r="2351" customFormat="false" ht="12.75" hidden="false" customHeight="true" outlineLevel="0" collapsed="false">
      <c r="A2351" s="1" t="str">
        <f aca="false">I2351&amp;H2351</f>
        <v>    Acabamento Registro de pressão Linha Lotus322</v>
      </c>
      <c r="B2351" s="97" t="s">
        <v>786</v>
      </c>
      <c r="C2351" s="97" t="s">
        <v>2371</v>
      </c>
      <c r="D2351" s="97" t="s">
        <v>1096</v>
      </c>
      <c r="E2351" s="117" t="n">
        <v>48</v>
      </c>
      <c r="F2351" s="117" t="n">
        <v>27.27</v>
      </c>
      <c r="G2351" s="163" t="n">
        <v>1308.96</v>
      </c>
      <c r="H2351" s="115" t="n">
        <v>322</v>
      </c>
      <c r="I2351" s="97" t="s">
        <v>787</v>
      </c>
    </row>
    <row r="2352" customFormat="false" ht="12.75" hidden="false" customHeight="true" outlineLevel="0" collapsed="false">
      <c r="A2352" s="1" t="str">
        <f aca="false">I2352&amp;H2352</f>
        <v>  - Diversos louças e metais323</v>
      </c>
      <c r="B2352" s="93" t="s">
        <v>788</v>
      </c>
      <c r="C2352" s="93" t="s">
        <v>2372</v>
      </c>
      <c r="D2352" s="93"/>
      <c r="E2352" s="95"/>
      <c r="F2352" s="95"/>
      <c r="G2352" s="169" t="n">
        <v>442.74</v>
      </c>
      <c r="H2352" s="94" t="n">
        <v>323</v>
      </c>
      <c r="I2352" s="93" t="s">
        <v>789</v>
      </c>
    </row>
    <row r="2353" customFormat="false" ht="12.75" hidden="false" customHeight="true" outlineLevel="0" collapsed="false">
      <c r="A2353" s="1" t="str">
        <f aca="false">I2353&amp;H2353</f>
        <v>    Conjunto barras de apoio324</v>
      </c>
      <c r="B2353" s="97" t="s">
        <v>790</v>
      </c>
      <c r="C2353" s="97" t="s">
        <v>1635</v>
      </c>
      <c r="D2353" s="97" t="s">
        <v>1096</v>
      </c>
      <c r="E2353" s="100" t="n">
        <v>1</v>
      </c>
      <c r="F2353" s="118" t="n">
        <v>442.74</v>
      </c>
      <c r="G2353" s="101" t="n">
        <v>442.74</v>
      </c>
      <c r="H2353" s="115" t="n">
        <v>324</v>
      </c>
      <c r="I2353" s="97" t="s">
        <v>791</v>
      </c>
    </row>
    <row r="2354" customFormat="false" ht="12.75" hidden="false" customHeight="true" outlineLevel="0" collapsed="false">
      <c r="A2354" s="1" t="str">
        <f aca="false">I2354&amp;H2354</f>
        <v>- PINTURA325</v>
      </c>
      <c r="B2354" s="93" t="s">
        <v>792</v>
      </c>
      <c r="C2354" s="93" t="s">
        <v>2373</v>
      </c>
      <c r="D2354" s="93"/>
      <c r="E2354" s="95"/>
      <c r="F2354" s="95"/>
      <c r="G2354" s="161" t="n">
        <v>215202.84</v>
      </c>
      <c r="H2354" s="94" t="n">
        <v>325</v>
      </c>
      <c r="I2354" s="93" t="s">
        <v>793</v>
      </c>
    </row>
    <row r="2355" customFormat="false" ht="12.75" hidden="false" customHeight="true" outlineLevel="0" collapsed="false">
      <c r="A2355" s="1" t="str">
        <f aca="false">I2355&amp;H2355</f>
        <v>  - Pintura Acrilica326</v>
      </c>
      <c r="B2355" s="93" t="s">
        <v>794</v>
      </c>
      <c r="C2355" s="93" t="s">
        <v>2374</v>
      </c>
      <c r="D2355" s="93"/>
      <c r="E2355" s="95"/>
      <c r="F2355" s="95"/>
      <c r="G2355" s="164" t="n">
        <v>21332.83</v>
      </c>
      <c r="H2355" s="94" t="n">
        <v>326</v>
      </c>
      <c r="I2355" s="93" t="s">
        <v>795</v>
      </c>
    </row>
    <row r="2356" customFormat="false" ht="12.75" hidden="false" customHeight="true" outlineLevel="0" collapsed="false">
      <c r="A2356" s="1" t="str">
        <f aca="false">I2356&amp;H2356</f>
        <v>    Pintura Acrilica - parede e teto327</v>
      </c>
      <c r="B2356" s="97" t="s">
        <v>796</v>
      </c>
      <c r="C2356" s="97" t="s">
        <v>1890</v>
      </c>
      <c r="D2356" s="97" t="s">
        <v>1098</v>
      </c>
      <c r="E2356" s="119" t="n">
        <v>6005.44</v>
      </c>
      <c r="F2356" s="100" t="n">
        <v>3.4604</v>
      </c>
      <c r="G2356" s="162" t="n">
        <v>20781.22</v>
      </c>
      <c r="H2356" s="115" t="n">
        <v>327</v>
      </c>
      <c r="I2356" s="97" t="s">
        <v>797</v>
      </c>
    </row>
    <row r="2357" customFormat="false" ht="12.75" hidden="false" customHeight="true" outlineLevel="0" collapsed="false">
      <c r="A2357" s="1" t="str">
        <f aca="false">I2357&amp;H2357</f>
        <v>    Pintura Acrilica - teto cor tecnocimento328</v>
      </c>
      <c r="B2357" s="97" t="s">
        <v>798</v>
      </c>
      <c r="C2357" s="97" t="s">
        <v>1735</v>
      </c>
      <c r="D2357" s="97" t="s">
        <v>1098</v>
      </c>
      <c r="E2357" s="117" t="n">
        <v>69.63</v>
      </c>
      <c r="F2357" s="100" t="n">
        <v>7.922</v>
      </c>
      <c r="G2357" s="101" t="n">
        <v>551.61</v>
      </c>
      <c r="H2357" s="115" t="n">
        <v>328</v>
      </c>
      <c r="I2357" s="97" t="s">
        <v>799</v>
      </c>
    </row>
    <row r="2358" customFormat="false" ht="12.75" hidden="false" customHeight="true" outlineLevel="0" collapsed="false">
      <c r="A2358" s="1" t="str">
        <f aca="false">I2358&amp;H2358</f>
        <v>  - Emassamento329</v>
      </c>
      <c r="B2358" s="93" t="s">
        <v>800</v>
      </c>
      <c r="C2358" s="93" t="s">
        <v>2375</v>
      </c>
      <c r="D2358" s="93"/>
      <c r="E2358" s="95"/>
      <c r="F2358" s="95"/>
      <c r="G2358" s="168" t="n">
        <v>7698.71</v>
      </c>
      <c r="H2358" s="94" t="n">
        <v>329</v>
      </c>
      <c r="I2358" s="93" t="s">
        <v>801</v>
      </c>
    </row>
    <row r="2359" customFormat="false" ht="12.75" hidden="false" customHeight="true" outlineLevel="0" collapsed="false">
      <c r="A2359" s="1" t="str">
        <f aca="false">I2359&amp;H2359</f>
        <v>    Massa corrida - parede e teto330</v>
      </c>
      <c r="B2359" s="97" t="s">
        <v>802</v>
      </c>
      <c r="C2359" s="97" t="s">
        <v>1886</v>
      </c>
      <c r="D2359" s="97" t="s">
        <v>1098</v>
      </c>
      <c r="E2359" s="119" t="n">
        <v>6097.02</v>
      </c>
      <c r="F2359" s="100" t="n">
        <v>1.2627</v>
      </c>
      <c r="G2359" s="163" t="n">
        <v>7698.71</v>
      </c>
      <c r="H2359" s="115" t="n">
        <v>330</v>
      </c>
      <c r="I2359" s="97" t="s">
        <v>803</v>
      </c>
    </row>
    <row r="2360" customFormat="false" ht="12.75" hidden="false" customHeight="true" outlineLevel="0" collapsed="false">
      <c r="A2360" s="1" t="str">
        <f aca="false">I2360&amp;H2360</f>
        <v>  - Pintura Esmalte em esquadrias metálicas331</v>
      </c>
      <c r="B2360" s="93" t="s">
        <v>804</v>
      </c>
      <c r="C2360" s="93" t="s">
        <v>2376</v>
      </c>
      <c r="D2360" s="93"/>
      <c r="E2360" s="95"/>
      <c r="F2360" s="95"/>
      <c r="G2360" s="168" t="n">
        <v>1596.47</v>
      </c>
      <c r="H2360" s="94" t="n">
        <v>331</v>
      </c>
      <c r="I2360" s="93" t="s">
        <v>805</v>
      </c>
    </row>
    <row r="2361" customFormat="false" ht="12.75" hidden="false" customHeight="true" outlineLevel="0" collapsed="false">
      <c r="A2361" s="1" t="str">
        <f aca="false">I2361&amp;H2361</f>
        <v>    Pintura esmalte em esquadrias metálicas, corrimão e guarda corpo332</v>
      </c>
      <c r="B2361" s="97" t="s">
        <v>806</v>
      </c>
      <c r="C2361" s="97" t="s">
        <v>1809</v>
      </c>
      <c r="D2361" s="97" t="s">
        <v>1098</v>
      </c>
      <c r="E2361" s="118" t="n">
        <v>201.99</v>
      </c>
      <c r="F2361" s="100" t="n">
        <v>7.9037</v>
      </c>
      <c r="G2361" s="163" t="n">
        <v>1596.47</v>
      </c>
      <c r="H2361" s="115" t="n">
        <v>332</v>
      </c>
      <c r="I2361" s="97" t="s">
        <v>807</v>
      </c>
    </row>
    <row r="2362" customFormat="false" ht="12.75" hidden="false" customHeight="true" outlineLevel="0" collapsed="false">
      <c r="A2362" s="1" t="str">
        <f aca="false">I2362&amp;H2362</f>
        <v>  - Marcação de Garagem333</v>
      </c>
      <c r="B2362" s="93" t="s">
        <v>808</v>
      </c>
      <c r="C2362" s="93" t="s">
        <v>2377</v>
      </c>
      <c r="D2362" s="93"/>
      <c r="E2362" s="95"/>
      <c r="F2362" s="95"/>
      <c r="G2362" s="168" t="n">
        <v>1749.63</v>
      </c>
      <c r="H2362" s="94" t="n">
        <v>333</v>
      </c>
      <c r="I2362" s="93" t="s">
        <v>809</v>
      </c>
    </row>
    <row r="2363" customFormat="false" ht="12.75" hidden="false" customHeight="true" outlineLevel="0" collapsed="false">
      <c r="A2363" s="1" t="str">
        <f aca="false">I2363&amp;H2363</f>
        <v>    Demarcação de vagas334</v>
      </c>
      <c r="B2363" s="97" t="s">
        <v>810</v>
      </c>
      <c r="C2363" s="97" t="s">
        <v>1875</v>
      </c>
      <c r="D2363" s="97" t="s">
        <v>1101</v>
      </c>
      <c r="E2363" s="118" t="n">
        <v>473.7</v>
      </c>
      <c r="F2363" s="100" t="n">
        <v>1.3204</v>
      </c>
      <c r="G2363" s="101" t="n">
        <v>625.47</v>
      </c>
      <c r="H2363" s="115" t="n">
        <v>334</v>
      </c>
      <c r="I2363" s="97" t="s">
        <v>811</v>
      </c>
    </row>
    <row r="2364" customFormat="false" ht="12.75" hidden="false" customHeight="true" outlineLevel="0" collapsed="false">
      <c r="A2364" s="1" t="str">
        <f aca="false">I2364&amp;H2364</f>
        <v>    Pintura faixa sinalização em parede h= 0,20m (2 faixas de 10 cm cada)335</v>
      </c>
      <c r="B2364" s="97" t="s">
        <v>812</v>
      </c>
      <c r="C2364" s="97" t="s">
        <v>2000</v>
      </c>
      <c r="D2364" s="97" t="s">
        <v>1101</v>
      </c>
      <c r="E2364" s="118" t="n">
        <v>280.15</v>
      </c>
      <c r="F2364" s="100" t="n">
        <v>1.2107</v>
      </c>
      <c r="G2364" s="101" t="n">
        <v>339.18</v>
      </c>
      <c r="H2364" s="115" t="n">
        <v>335</v>
      </c>
      <c r="I2364" s="97" t="s">
        <v>813</v>
      </c>
    </row>
    <row r="2365" customFormat="false" ht="12.75" hidden="false" customHeight="true" outlineLevel="0" collapsed="false">
      <c r="A2365" s="1" t="str">
        <f aca="false">I2365&amp;H2365</f>
        <v>    Pintura de tubulações aparente336</v>
      </c>
      <c r="B2365" s="97" t="s">
        <v>814</v>
      </c>
      <c r="C2365" s="97" t="s">
        <v>1826</v>
      </c>
      <c r="D2365" s="97" t="s">
        <v>1095</v>
      </c>
      <c r="E2365" s="100" t="n">
        <v>1</v>
      </c>
      <c r="F2365" s="118" t="n">
        <v>784.982</v>
      </c>
      <c r="G2365" s="101" t="n">
        <v>784.98</v>
      </c>
      <c r="H2365" s="115" t="n">
        <v>336</v>
      </c>
      <c r="I2365" s="97" t="s">
        <v>815</v>
      </c>
    </row>
    <row r="2366" customFormat="false" ht="12.75" hidden="false" customHeight="true" outlineLevel="0" collapsed="false">
      <c r="A2366" s="1" t="str">
        <f aca="false">I2366&amp;H2366</f>
        <v>  - Caiação337</v>
      </c>
      <c r="B2366" s="93" t="s">
        <v>816</v>
      </c>
      <c r="C2366" s="93" t="s">
        <v>2378</v>
      </c>
      <c r="D2366" s="93"/>
      <c r="E2366" s="95"/>
      <c r="F2366" s="95"/>
      <c r="G2366" s="168" t="n">
        <v>1669.74</v>
      </c>
      <c r="H2366" s="94" t="n">
        <v>337</v>
      </c>
      <c r="I2366" s="93" t="s">
        <v>817</v>
      </c>
    </row>
    <row r="2367" customFormat="false" ht="12.75" hidden="false" customHeight="true" outlineLevel="0" collapsed="false">
      <c r="A2367" s="1" t="str">
        <f aca="false">I2367&amp;H2367</f>
        <v>    Caiação338</v>
      </c>
      <c r="B2367" s="97" t="s">
        <v>818</v>
      </c>
      <c r="C2367" s="97" t="s">
        <v>2378</v>
      </c>
      <c r="D2367" s="97" t="s">
        <v>1098</v>
      </c>
      <c r="E2367" s="118" t="n">
        <v>429.77</v>
      </c>
      <c r="F2367" s="100" t="n">
        <v>3.8852</v>
      </c>
      <c r="G2367" s="163" t="n">
        <v>1669.74</v>
      </c>
      <c r="H2367" s="115" t="n">
        <v>338</v>
      </c>
      <c r="I2367" s="97" t="s">
        <v>819</v>
      </c>
    </row>
    <row r="2368" customFormat="false" ht="12.75" hidden="false" customHeight="true" outlineLevel="0" collapsed="false">
      <c r="A2368" s="1" t="str">
        <f aca="false">I2368&amp;H2368</f>
        <v>  - Textura Interna339</v>
      </c>
      <c r="B2368" s="93" t="s">
        <v>820</v>
      </c>
      <c r="C2368" s="93" t="s">
        <v>2379</v>
      </c>
      <c r="D2368" s="93"/>
      <c r="E2368" s="95"/>
      <c r="F2368" s="95"/>
      <c r="G2368" s="164" t="n">
        <v>13455.32</v>
      </c>
      <c r="H2368" s="94" t="n">
        <v>339</v>
      </c>
      <c r="I2368" s="93" t="s">
        <v>821</v>
      </c>
    </row>
    <row r="2369" customFormat="false" ht="12.75" hidden="false" customHeight="true" outlineLevel="0" collapsed="false">
      <c r="A2369" s="1" t="str">
        <f aca="false">I2369&amp;H2369</f>
        <v>    Pintura Grafiatto - lavabo340</v>
      </c>
      <c r="B2369" s="97" t="s">
        <v>823</v>
      </c>
      <c r="C2369" s="97" t="s">
        <v>1732</v>
      </c>
      <c r="D2369" s="97" t="s">
        <v>1098</v>
      </c>
      <c r="E2369" s="118" t="n">
        <v>307.33</v>
      </c>
      <c r="F2369" s="117" t="n">
        <v>16.3295</v>
      </c>
      <c r="G2369" s="163" t="n">
        <v>5018.55</v>
      </c>
      <c r="H2369" s="115" t="n">
        <v>340</v>
      </c>
      <c r="I2369" s="97" t="s">
        <v>824</v>
      </c>
    </row>
    <row r="2370" customFormat="false" ht="12.75" hidden="false" customHeight="true" outlineLevel="0" collapsed="false">
      <c r="A2370" s="1" t="str">
        <f aca="false">I2370&amp;H2370</f>
        <v>    Textura rolada - Escada de incêndio341</v>
      </c>
      <c r="B2370" s="97" t="s">
        <v>825</v>
      </c>
      <c r="C2370" s="97" t="s">
        <v>1893</v>
      </c>
      <c r="D2370" s="97" t="s">
        <v>1098</v>
      </c>
      <c r="E2370" s="118" t="n">
        <v>523.55</v>
      </c>
      <c r="F2370" s="100" t="n">
        <v>2.4783</v>
      </c>
      <c r="G2370" s="163" t="n">
        <v>1297.51</v>
      </c>
      <c r="H2370" s="115" t="n">
        <v>341</v>
      </c>
      <c r="I2370" s="97" t="s">
        <v>826</v>
      </c>
    </row>
    <row r="2371" customFormat="false" ht="12.75" hidden="false" customHeight="true" outlineLevel="0" collapsed="false">
      <c r="A2371" s="1" t="str">
        <f aca="false">I2371&amp;H2371</f>
        <v>    Espala em Textura rolada - Escada de incêndio342</v>
      </c>
      <c r="B2371" s="97" t="s">
        <v>827</v>
      </c>
      <c r="C2371" s="97" t="s">
        <v>2380</v>
      </c>
      <c r="D2371" s="97" t="s">
        <v>1101</v>
      </c>
      <c r="E2371" s="117" t="n">
        <v>25.22</v>
      </c>
      <c r="F2371" s="100" t="n">
        <v>1.2641</v>
      </c>
      <c r="G2371" s="114" t="n">
        <v>31.88</v>
      </c>
      <c r="H2371" s="115" t="n">
        <v>342</v>
      </c>
      <c r="I2371" s="97" t="s">
        <v>828</v>
      </c>
    </row>
    <row r="2372" customFormat="false" ht="12.75" hidden="false" customHeight="true" outlineLevel="0" collapsed="false">
      <c r="A2372" s="1" t="str">
        <f aca="false">I2372&amp;H2372</f>
        <v>    Textura rolada - garagem/cobertura - parede e teto343</v>
      </c>
      <c r="B2372" s="97" t="s">
        <v>829</v>
      </c>
      <c r="C2372" s="97" t="s">
        <v>2381</v>
      </c>
      <c r="D2372" s="97" t="s">
        <v>1098</v>
      </c>
      <c r="E2372" s="119" t="n">
        <v>2687.61</v>
      </c>
      <c r="F2372" s="100" t="n">
        <v>2.4783</v>
      </c>
      <c r="G2372" s="163" t="n">
        <v>6660.7</v>
      </c>
      <c r="H2372" s="115" t="n">
        <v>343</v>
      </c>
      <c r="I2372" s="97" t="s">
        <v>830</v>
      </c>
    </row>
    <row r="2373" customFormat="false" ht="12.75" hidden="false" customHeight="true" outlineLevel="0" collapsed="false">
      <c r="A2373" s="1" t="str">
        <f aca="false">I2373&amp;H2373</f>
        <v>    Espala em Textura rolada344</v>
      </c>
      <c r="B2373" s="97" t="s">
        <v>831</v>
      </c>
      <c r="C2373" s="97" t="s">
        <v>2382</v>
      </c>
      <c r="D2373" s="97" t="s">
        <v>1101</v>
      </c>
      <c r="E2373" s="118" t="n">
        <v>353.36</v>
      </c>
      <c r="F2373" s="100" t="n">
        <v>1.2641</v>
      </c>
      <c r="G2373" s="101" t="n">
        <v>446.68</v>
      </c>
      <c r="H2373" s="115" t="n">
        <v>344</v>
      </c>
      <c r="I2373" s="97" t="s">
        <v>832</v>
      </c>
    </row>
    <row r="2374" customFormat="false" ht="12.75" hidden="false" customHeight="true" outlineLevel="0" collapsed="false">
      <c r="A2374" s="1" t="str">
        <f aca="false">I2374&amp;H2374</f>
        <v>  - Textura Externa Fachada345</v>
      </c>
      <c r="B2374" s="93" t="s">
        <v>833</v>
      </c>
      <c r="C2374" s="93" t="s">
        <v>2383</v>
      </c>
      <c r="D2374" s="93"/>
      <c r="E2374" s="95"/>
      <c r="F2374" s="95"/>
      <c r="G2374" s="164" t="n">
        <v>11338.78</v>
      </c>
      <c r="H2374" s="94" t="n">
        <v>345</v>
      </c>
      <c r="I2374" s="93" t="s">
        <v>834</v>
      </c>
    </row>
    <row r="2375" customFormat="false" ht="12.75" hidden="false" customHeight="true" outlineLevel="0" collapsed="false">
      <c r="A2375" s="1" t="str">
        <f aca="false">I2375&amp;H2375</f>
        <v>    Espala Pintura Grafiatto Fachada (parede)346</v>
      </c>
      <c r="B2375" s="97" t="s">
        <v>835</v>
      </c>
      <c r="C2375" s="97" t="s">
        <v>1700</v>
      </c>
      <c r="D2375" s="97" t="s">
        <v>1101</v>
      </c>
      <c r="E2375" s="117" t="n">
        <v>18.36</v>
      </c>
      <c r="F2375" s="117" t="n">
        <v>14.45</v>
      </c>
      <c r="G2375" s="101" t="n">
        <v>265.3</v>
      </c>
      <c r="H2375" s="115" t="n">
        <v>346</v>
      </c>
      <c r="I2375" s="97" t="s">
        <v>836</v>
      </c>
    </row>
    <row r="2376" customFormat="false" ht="12.75" hidden="false" customHeight="true" outlineLevel="0" collapsed="false">
      <c r="A2376" s="1" t="str">
        <f aca="false">I2376&amp;H2376</f>
        <v>    Pintura Grafiatto Externo - Muros/muretas347</v>
      </c>
      <c r="B2376" s="97" t="s">
        <v>837</v>
      </c>
      <c r="C2376" s="97" t="s">
        <v>2124</v>
      </c>
      <c r="D2376" s="97" t="s">
        <v>1098</v>
      </c>
      <c r="E2376" s="118" t="n">
        <v>335.56</v>
      </c>
      <c r="F2376" s="117" t="n">
        <v>33</v>
      </c>
      <c r="G2376" s="162" t="n">
        <v>11073.48</v>
      </c>
      <c r="H2376" s="115" t="n">
        <v>347</v>
      </c>
      <c r="I2376" s="97" t="s">
        <v>838</v>
      </c>
    </row>
    <row r="2377" customFormat="false" ht="12.75" hidden="false" customHeight="true" outlineLevel="0" collapsed="false">
      <c r="A2377" s="1" t="str">
        <f aca="false">I2377&amp;H2377</f>
        <v>  - Diversos Pintura348</v>
      </c>
      <c r="B2377" s="93" t="s">
        <v>839</v>
      </c>
      <c r="C2377" s="93" t="s">
        <v>2384</v>
      </c>
      <c r="D2377" s="93"/>
      <c r="E2377" s="95"/>
      <c r="F2377" s="95"/>
      <c r="G2377" s="161" t="n">
        <v>156361.36</v>
      </c>
      <c r="H2377" s="94" t="n">
        <v>348</v>
      </c>
      <c r="I2377" s="93" t="s">
        <v>840</v>
      </c>
    </row>
    <row r="2378" customFormat="false" ht="12.75" hidden="false" customHeight="true" outlineLevel="0" collapsed="false">
      <c r="A2378" s="1" t="str">
        <f aca="false">I2378&amp;H2378</f>
        <v>    Pintura em rodapé h= 8 cm - escada349</v>
      </c>
      <c r="B2378" s="97" t="s">
        <v>841</v>
      </c>
      <c r="C2378" s="97" t="s">
        <v>1881</v>
      </c>
      <c r="D2378" s="97" t="s">
        <v>1101</v>
      </c>
      <c r="E2378" s="118" t="n">
        <v>218.7</v>
      </c>
      <c r="F2378" s="100" t="n">
        <v>1.1241</v>
      </c>
      <c r="G2378" s="101" t="n">
        <v>245.84</v>
      </c>
      <c r="H2378" s="115" t="n">
        <v>349</v>
      </c>
      <c r="I2378" s="97" t="s">
        <v>842</v>
      </c>
    </row>
    <row r="2379" customFormat="false" ht="12.75" hidden="false" customHeight="true" outlineLevel="0" collapsed="false">
      <c r="A2379" s="1" t="str">
        <f aca="false">I2379&amp;H2379</f>
        <v>    Pintura em piso350</v>
      </c>
      <c r="B2379" s="97" t="s">
        <v>843</v>
      </c>
      <c r="C2379" s="97" t="s">
        <v>2385</v>
      </c>
      <c r="D2379" s="97" t="s">
        <v>1098</v>
      </c>
      <c r="E2379" s="118" t="n">
        <v>143.57</v>
      </c>
      <c r="F2379" s="100" t="n">
        <v>1.4241</v>
      </c>
      <c r="G2379" s="101" t="n">
        <v>204.46</v>
      </c>
      <c r="H2379" s="115" t="n">
        <v>350</v>
      </c>
      <c r="I2379" s="97" t="s">
        <v>844</v>
      </c>
    </row>
    <row r="2380" customFormat="false" ht="12.75" hidden="false" customHeight="true" outlineLevel="0" collapsed="false">
      <c r="A2380" s="1" t="str">
        <f aca="false">I2380&amp;H2380</f>
        <v>    Pintura anti mofo351</v>
      </c>
      <c r="B2380" s="97" t="s">
        <v>845</v>
      </c>
      <c r="C2380" s="97" t="s">
        <v>1829</v>
      </c>
      <c r="D2380" s="97" t="s">
        <v>1098</v>
      </c>
      <c r="E2380" s="118" t="n">
        <v>118.8</v>
      </c>
      <c r="F2380" s="100" t="n">
        <v>2.8591</v>
      </c>
      <c r="G2380" s="101" t="n">
        <v>339.66</v>
      </c>
      <c r="H2380" s="115" t="n">
        <v>351</v>
      </c>
      <c r="I2380" s="97" t="s">
        <v>846</v>
      </c>
    </row>
    <row r="2381" customFormat="false" ht="12.75" hidden="false" customHeight="true" outlineLevel="0" collapsed="false">
      <c r="A2381" s="1" t="str">
        <f aca="false">I2381&amp;H2381</f>
        <v>    Tratamento de concreto - parede e teto352</v>
      </c>
      <c r="B2381" s="97" t="s">
        <v>847</v>
      </c>
      <c r="C2381" s="97" t="s">
        <v>2386</v>
      </c>
      <c r="D2381" s="97" t="s">
        <v>1098</v>
      </c>
      <c r="E2381" s="119" t="n">
        <v>1249.74</v>
      </c>
      <c r="F2381" s="100" t="n">
        <v>4.909</v>
      </c>
      <c r="G2381" s="163" t="n">
        <v>6134.97</v>
      </c>
      <c r="H2381" s="115" t="n">
        <v>352</v>
      </c>
      <c r="I2381" s="97" t="s">
        <v>848</v>
      </c>
    </row>
    <row r="2382" customFormat="false" ht="12.75" hidden="false" customHeight="true" outlineLevel="0" collapsed="false">
      <c r="A2382" s="1" t="str">
        <f aca="false">I2382&amp;H2382</f>
        <v>    Mão de obra para pinturas353</v>
      </c>
      <c r="B2382" s="97" t="s">
        <v>849</v>
      </c>
      <c r="C2382" s="97" t="s">
        <v>1703</v>
      </c>
      <c r="D2382" s="97" t="s">
        <v>1095</v>
      </c>
      <c r="E2382" s="100" t="n">
        <v>1</v>
      </c>
      <c r="F2382" s="133" t="n">
        <v>149436.43</v>
      </c>
      <c r="G2382" s="165" t="n">
        <v>149436.43</v>
      </c>
      <c r="H2382" s="115" t="n">
        <v>353</v>
      </c>
      <c r="I2382" s="97" t="s">
        <v>850</v>
      </c>
    </row>
    <row r="2383" customFormat="false" ht="12.75" hidden="false" customHeight="true" outlineLevel="0" collapsed="false">
      <c r="A2383" s="1" t="str">
        <f aca="false">I2383&amp;H2383</f>
        <v>- DIVERSOS354</v>
      </c>
      <c r="B2383" s="93" t="s">
        <v>851</v>
      </c>
      <c r="C2383" s="93" t="s">
        <v>2387</v>
      </c>
      <c r="D2383" s="93"/>
      <c r="E2383" s="95"/>
      <c r="F2383" s="95"/>
      <c r="G2383" s="161" t="n">
        <v>181327.01</v>
      </c>
      <c r="H2383" s="94" t="n">
        <v>354</v>
      </c>
      <c r="I2383" s="93" t="s">
        <v>852</v>
      </c>
    </row>
    <row r="2384" customFormat="false" ht="12.75" hidden="false" customHeight="true" outlineLevel="0" collapsed="false">
      <c r="A2384" s="1" t="str">
        <f aca="false">I2384&amp;H2384</f>
        <v>  - Grama355</v>
      </c>
      <c r="B2384" s="93" t="s">
        <v>853</v>
      </c>
      <c r="C2384" s="93" t="s">
        <v>2388</v>
      </c>
      <c r="D2384" s="93"/>
      <c r="E2384" s="95"/>
      <c r="F2384" s="95"/>
      <c r="G2384" s="164" t="n">
        <v>17533.81</v>
      </c>
      <c r="H2384" s="94" t="n">
        <v>355</v>
      </c>
      <c r="I2384" s="93" t="s">
        <v>854</v>
      </c>
    </row>
    <row r="2385" customFormat="false" ht="12.75" hidden="false" customHeight="true" outlineLevel="0" collapsed="false">
      <c r="A2385" s="1" t="str">
        <f aca="false">I2385&amp;H2385</f>
        <v>    Plantio de grama sobre laje356</v>
      </c>
      <c r="B2385" s="97" t="s">
        <v>855</v>
      </c>
      <c r="C2385" s="97" t="s">
        <v>1561</v>
      </c>
      <c r="D2385" s="97" t="s">
        <v>1098</v>
      </c>
      <c r="E2385" s="118" t="n">
        <v>126.24</v>
      </c>
      <c r="F2385" s="117" t="n">
        <v>20.0714</v>
      </c>
      <c r="G2385" s="163" t="n">
        <v>2533.81</v>
      </c>
      <c r="H2385" s="115" t="n">
        <v>356</v>
      </c>
      <c r="I2385" s="97" t="s">
        <v>856</v>
      </c>
    </row>
    <row r="2386" customFormat="false" ht="12.75" hidden="false" customHeight="true" outlineLevel="0" collapsed="false">
      <c r="A2386" s="1" t="str">
        <f aca="false">I2386&amp;H2386</f>
        <v>    Paisagismo357</v>
      </c>
      <c r="B2386" s="97" t="s">
        <v>857</v>
      </c>
      <c r="C2386" s="97" t="s">
        <v>1639</v>
      </c>
      <c r="D2386" s="97" t="s">
        <v>1095</v>
      </c>
      <c r="E2386" s="100" t="n">
        <v>1</v>
      </c>
      <c r="F2386" s="120" t="n">
        <v>15000</v>
      </c>
      <c r="G2386" s="162" t="n">
        <v>15000</v>
      </c>
      <c r="H2386" s="115" t="n">
        <v>357</v>
      </c>
      <c r="I2386" s="97" t="s">
        <v>858</v>
      </c>
    </row>
    <row r="2387" customFormat="false" ht="12.75" hidden="false" customHeight="true" outlineLevel="0" collapsed="false">
      <c r="A2387" s="1" t="str">
        <f aca="false">I2387&amp;H2387</f>
        <v>  - Limpeza358</v>
      </c>
      <c r="B2387" s="93" t="s">
        <v>859</v>
      </c>
      <c r="C2387" s="93" t="s">
        <v>2389</v>
      </c>
      <c r="D2387" s="93"/>
      <c r="E2387" s="95"/>
      <c r="F2387" s="95"/>
      <c r="G2387" s="164" t="n">
        <v>20681.41</v>
      </c>
      <c r="H2387" s="94" t="n">
        <v>358</v>
      </c>
      <c r="I2387" s="93" t="s">
        <v>860</v>
      </c>
    </row>
    <row r="2388" customFormat="false" ht="12.75" hidden="false" customHeight="true" outlineLevel="0" collapsed="false">
      <c r="A2388" s="1" t="str">
        <f aca="false">I2388&amp;H2388</f>
        <v>    Lavagem de fachada359</v>
      </c>
      <c r="B2388" s="97" t="s">
        <v>861</v>
      </c>
      <c r="C2388" s="97" t="s">
        <v>2141</v>
      </c>
      <c r="D2388" s="97" t="s">
        <v>1098</v>
      </c>
      <c r="E2388" s="119" t="n">
        <v>1756.68</v>
      </c>
      <c r="F2388" s="100" t="n">
        <v>7.5</v>
      </c>
      <c r="G2388" s="162" t="n">
        <v>13175.1</v>
      </c>
      <c r="H2388" s="115" t="n">
        <v>359</v>
      </c>
      <c r="I2388" s="97" t="s">
        <v>862</v>
      </c>
    </row>
    <row r="2389" customFormat="false" ht="12.75" hidden="false" customHeight="true" outlineLevel="0" collapsed="false">
      <c r="A2389" s="1" t="str">
        <f aca="false">I2389&amp;H2389</f>
        <v>    Limpeza final360</v>
      </c>
      <c r="B2389" s="97" t="s">
        <v>863</v>
      </c>
      <c r="C2389" s="97" t="s">
        <v>1586</v>
      </c>
      <c r="D2389" s="97" t="s">
        <v>1095</v>
      </c>
      <c r="E2389" s="100" t="n">
        <v>1</v>
      </c>
      <c r="F2389" s="119" t="n">
        <v>7506.3098</v>
      </c>
      <c r="G2389" s="163" t="n">
        <v>7506.31</v>
      </c>
      <c r="H2389" s="115" t="n">
        <v>360</v>
      </c>
      <c r="I2389" s="97" t="s">
        <v>864</v>
      </c>
    </row>
    <row r="2390" customFormat="false" ht="12.75" hidden="false" customHeight="true" outlineLevel="0" collapsed="false">
      <c r="A2390" s="1" t="str">
        <f aca="false">I2390&amp;H2390</f>
        <v>  - Serviços Complementares361</v>
      </c>
      <c r="B2390" s="93" t="s">
        <v>865</v>
      </c>
      <c r="C2390" s="93" t="s">
        <v>2390</v>
      </c>
      <c r="D2390" s="93"/>
      <c r="E2390" s="95"/>
      <c r="F2390" s="95"/>
      <c r="G2390" s="161" t="n">
        <v>143111.79</v>
      </c>
      <c r="H2390" s="94" t="n">
        <v>361</v>
      </c>
      <c r="I2390" s="93" t="s">
        <v>866</v>
      </c>
    </row>
    <row r="2391" customFormat="false" ht="12.75" hidden="false" customHeight="true" outlineLevel="0" collapsed="false">
      <c r="A2391" s="1" t="str">
        <f aca="false">I2391&amp;H2391</f>
        <v>    Numeração dos apartamentos362</v>
      </c>
      <c r="B2391" s="97" t="s">
        <v>867</v>
      </c>
      <c r="C2391" s="97" t="s">
        <v>1878</v>
      </c>
      <c r="D2391" s="97" t="s">
        <v>1096</v>
      </c>
      <c r="E2391" s="117" t="n">
        <v>22</v>
      </c>
      <c r="F2391" s="100" t="n">
        <v>6.61</v>
      </c>
      <c r="G2391" s="101" t="n">
        <v>145.42</v>
      </c>
      <c r="H2391" s="115" t="n">
        <v>362</v>
      </c>
      <c r="I2391" s="97" t="s">
        <v>868</v>
      </c>
    </row>
    <row r="2392" customFormat="false" ht="12.75" hidden="false" customHeight="true" outlineLevel="0" collapsed="false">
      <c r="A2392" s="1" t="str">
        <f aca="false">I2392&amp;H2392</f>
        <v>    Logotipo do Predio363</v>
      </c>
      <c r="B2392" s="97" t="s">
        <v>869</v>
      </c>
      <c r="C2392" s="97" t="s">
        <v>1780</v>
      </c>
      <c r="D2392" s="97" t="s">
        <v>1096</v>
      </c>
      <c r="E2392" s="100" t="n">
        <v>1</v>
      </c>
      <c r="F2392" s="119" t="n">
        <v>6000</v>
      </c>
      <c r="G2392" s="163" t="n">
        <v>6000</v>
      </c>
      <c r="H2392" s="115" t="n">
        <v>363</v>
      </c>
      <c r="I2392" s="97" t="s">
        <v>870</v>
      </c>
    </row>
    <row r="2393" customFormat="false" ht="12.75" hidden="false" customHeight="true" outlineLevel="0" collapsed="false">
      <c r="A2393" s="1" t="str">
        <f aca="false">I2393&amp;H2393</f>
        <v>    Decoração da Portaria364</v>
      </c>
      <c r="B2393" s="97" t="s">
        <v>871</v>
      </c>
      <c r="C2393" s="97" t="s">
        <v>1629</v>
      </c>
      <c r="D2393" s="97" t="s">
        <v>1095</v>
      </c>
      <c r="E2393" s="100" t="n">
        <v>1</v>
      </c>
      <c r="F2393" s="120" t="n">
        <v>50000</v>
      </c>
      <c r="G2393" s="162" t="n">
        <v>50000</v>
      </c>
      <c r="H2393" s="115" t="n">
        <v>364</v>
      </c>
      <c r="I2393" s="97" t="s">
        <v>872</v>
      </c>
    </row>
    <row r="2394" customFormat="false" ht="12.75" hidden="false" customHeight="true" outlineLevel="0" collapsed="false">
      <c r="A2394" s="1" t="str">
        <f aca="false">I2394&amp;H2394</f>
        <v>    Plantio de árvores365</v>
      </c>
      <c r="B2394" s="97" t="s">
        <v>873</v>
      </c>
      <c r="C2394" s="97" t="s">
        <v>2057</v>
      </c>
      <c r="D2394" s="97" t="s">
        <v>1096</v>
      </c>
      <c r="E2394" s="100" t="n">
        <v>1</v>
      </c>
      <c r="F2394" s="118" t="n">
        <v>430</v>
      </c>
      <c r="G2394" s="101" t="n">
        <v>430</v>
      </c>
      <c r="H2394" s="115" t="n">
        <v>365</v>
      </c>
      <c r="I2394" s="97" t="s">
        <v>874</v>
      </c>
    </row>
    <row r="2395" customFormat="false" ht="12.75" hidden="false" customHeight="true" outlineLevel="0" collapsed="false">
      <c r="A2395" s="1" t="str">
        <f aca="false">I2395&amp;H2395</f>
        <v>    Caixa D'água polietileno 5000 litros366</v>
      </c>
      <c r="B2395" s="97" t="s">
        <v>875</v>
      </c>
      <c r="C2395" s="97" t="s">
        <v>1717</v>
      </c>
      <c r="D2395" s="97" t="s">
        <v>1096</v>
      </c>
      <c r="E2395" s="100" t="n">
        <v>5</v>
      </c>
      <c r="F2395" s="119" t="n">
        <v>1667.7</v>
      </c>
      <c r="G2395" s="163" t="n">
        <v>8338.5</v>
      </c>
      <c r="H2395" s="115" t="n">
        <v>366</v>
      </c>
      <c r="I2395" s="97" t="s">
        <v>876</v>
      </c>
    </row>
    <row r="2396" customFormat="false" ht="12.75" hidden="false" customHeight="true" outlineLevel="0" collapsed="false">
      <c r="A2396" s="1" t="str">
        <f aca="false">I2396&amp;H2396</f>
        <v>    Equipamento para piscina367</v>
      </c>
      <c r="B2396" s="97" t="s">
        <v>877</v>
      </c>
      <c r="C2396" s="97" t="s">
        <v>1637</v>
      </c>
      <c r="D2396" s="97" t="s">
        <v>1095</v>
      </c>
      <c r="E2396" s="100" t="n">
        <v>1</v>
      </c>
      <c r="F2396" s="119" t="n">
        <v>1290</v>
      </c>
      <c r="G2396" s="163" t="n">
        <v>1290</v>
      </c>
      <c r="H2396" s="115" t="n">
        <v>367</v>
      </c>
      <c r="I2396" s="97" t="s">
        <v>878</v>
      </c>
    </row>
    <row r="2397" customFormat="false" ht="12.75" hidden="false" customHeight="true" outlineLevel="0" collapsed="false">
      <c r="A2397" s="1" t="str">
        <f aca="false">I2397&amp;H2397</f>
        <v>    Madeira de lei - Cumaru - Pergolado368</v>
      </c>
      <c r="B2397" s="97" t="s">
        <v>879</v>
      </c>
      <c r="C2397" s="97" t="s">
        <v>1646</v>
      </c>
      <c r="D2397" s="97" t="s">
        <v>1095</v>
      </c>
      <c r="E2397" s="100" t="n">
        <v>1</v>
      </c>
      <c r="F2397" s="120" t="n">
        <v>28700</v>
      </c>
      <c r="G2397" s="162" t="n">
        <v>28700</v>
      </c>
      <c r="H2397" s="115" t="n">
        <v>368</v>
      </c>
      <c r="I2397" s="97" t="s">
        <v>880</v>
      </c>
    </row>
    <row r="2398" customFormat="false" ht="12.75" hidden="false" customHeight="true" outlineLevel="0" collapsed="false">
      <c r="A2398" s="1" t="str">
        <f aca="false">I2398&amp;H2398</f>
        <v>    Churrasqueira pré-moldada369</v>
      </c>
      <c r="B2398" s="97" t="s">
        <v>881</v>
      </c>
      <c r="C2398" s="97" t="s">
        <v>1762</v>
      </c>
      <c r="D2398" s="97" t="s">
        <v>1096</v>
      </c>
      <c r="E2398" s="100" t="n">
        <v>3</v>
      </c>
      <c r="F2398" s="119" t="n">
        <v>2022.2187</v>
      </c>
      <c r="G2398" s="163" t="n">
        <v>6066.66</v>
      </c>
      <c r="H2398" s="115" t="n">
        <v>369</v>
      </c>
      <c r="I2398" s="97" t="s">
        <v>882</v>
      </c>
    </row>
    <row r="2399" customFormat="false" ht="12.75" hidden="false" customHeight="true" outlineLevel="0" collapsed="false">
      <c r="A2399" s="1" t="str">
        <f aca="false">I2399&amp;H2399</f>
        <v>    Cobertura com telha Termoacústica370</v>
      </c>
      <c r="B2399" s="97" t="s">
        <v>883</v>
      </c>
      <c r="C2399" s="97" t="s">
        <v>1663</v>
      </c>
      <c r="D2399" s="97" t="s">
        <v>1098</v>
      </c>
      <c r="E2399" s="117" t="n">
        <v>11.75</v>
      </c>
      <c r="F2399" s="118" t="n">
        <v>126.9136</v>
      </c>
      <c r="G2399" s="163" t="n">
        <v>1491.23</v>
      </c>
      <c r="H2399" s="115" t="n">
        <v>370</v>
      </c>
      <c r="I2399" s="97" t="s">
        <v>884</v>
      </c>
    </row>
    <row r="2400" customFormat="false" ht="12.75" hidden="false" customHeight="true" outlineLevel="0" collapsed="false">
      <c r="A2400" s="1" t="str">
        <f aca="false">I2400&amp;H2400</f>
        <v>    Rufo metálico371</v>
      </c>
      <c r="B2400" s="97" t="s">
        <v>885</v>
      </c>
      <c r="C2400" s="97" t="s">
        <v>1928</v>
      </c>
      <c r="D2400" s="97" t="s">
        <v>1101</v>
      </c>
      <c r="E2400" s="100" t="n">
        <v>7</v>
      </c>
      <c r="F2400" s="117" t="n">
        <v>37.9</v>
      </c>
      <c r="G2400" s="101" t="n">
        <v>265.3</v>
      </c>
      <c r="H2400" s="115" t="n">
        <v>371</v>
      </c>
      <c r="I2400" s="97" t="s">
        <v>886</v>
      </c>
    </row>
    <row r="2401" customFormat="false" ht="12.75" hidden="false" customHeight="true" outlineLevel="0" collapsed="false">
      <c r="A2401" s="1" t="str">
        <f aca="false">I2401&amp;H2401</f>
        <v>    Calha metálica372</v>
      </c>
      <c r="B2401" s="97" t="s">
        <v>887</v>
      </c>
      <c r="C2401" s="97" t="s">
        <v>1997</v>
      </c>
      <c r="D2401" s="97" t="s">
        <v>1101</v>
      </c>
      <c r="E2401" s="100" t="n">
        <v>4.35</v>
      </c>
      <c r="F2401" s="117" t="n">
        <v>27.63</v>
      </c>
      <c r="G2401" s="101" t="n">
        <v>120.19</v>
      </c>
      <c r="H2401" s="115" t="n">
        <v>372</v>
      </c>
      <c r="I2401" s="97" t="s">
        <v>888</v>
      </c>
    </row>
    <row r="2402" customFormat="false" ht="12.75" hidden="false" customHeight="true" outlineLevel="0" collapsed="false">
      <c r="A2402" s="1" t="str">
        <f aca="false">I2402&amp;H2402</f>
        <v>    Tratamento de Piso em Concreto das Garagens373</v>
      </c>
      <c r="B2402" s="97" t="s">
        <v>889</v>
      </c>
      <c r="C2402" s="97" t="s">
        <v>2155</v>
      </c>
      <c r="D2402" s="97" t="s">
        <v>1098</v>
      </c>
      <c r="E2402" s="118" t="n">
        <v>841.6</v>
      </c>
      <c r="F2402" s="117" t="n">
        <v>27</v>
      </c>
      <c r="G2402" s="162" t="n">
        <v>22723.2</v>
      </c>
      <c r="H2402" s="115" t="n">
        <v>373</v>
      </c>
      <c r="I2402" s="97" t="s">
        <v>890</v>
      </c>
    </row>
    <row r="2403" customFormat="false" ht="12.75" hidden="false" customHeight="true" outlineLevel="0" collapsed="false">
      <c r="A2403" s="1" t="str">
        <f aca="false">I2403&amp;H2403</f>
        <v>    Retirada de entulho374</v>
      </c>
      <c r="B2403" s="97" t="s">
        <v>891</v>
      </c>
      <c r="C2403" s="97" t="s">
        <v>1572</v>
      </c>
      <c r="D2403" s="97" t="s">
        <v>1099</v>
      </c>
      <c r="E2403" s="118" t="n">
        <v>310</v>
      </c>
      <c r="F2403" s="117" t="n">
        <v>56.5848</v>
      </c>
      <c r="G2403" s="162" t="n">
        <v>17541.29</v>
      </c>
      <c r="H2403" s="115" t="n">
        <v>374</v>
      </c>
      <c r="I2403" s="97" t="s">
        <v>892</v>
      </c>
    </row>
    <row r="2404" customFormat="false" ht="12.75" hidden="false" customHeight="true" outlineLevel="0" collapsed="false">
      <c r="A2404" s="1" t="n">
        <f aca="false">I2404&amp;H2404</f>
        <v>0</v>
      </c>
      <c r="B2404" s="90" t="s">
        <v>894</v>
      </c>
      <c r="C2404" s="90"/>
      <c r="D2404" s="90"/>
      <c r="E2404" s="90"/>
      <c r="F2404" s="90"/>
      <c r="G2404" s="170" t="n">
        <v>6525736.06</v>
      </c>
      <c r="H2404" s="68"/>
      <c r="I2404" s="68"/>
    </row>
    <row r="2405" customFormat="false" ht="12.75" hidden="false" customHeight="true" outlineLevel="0" collapsed="false">
      <c r="A2405" s="1" t="str">
        <f aca="false">I2405&amp;H2405</f>
        <v>- LICENÇAS, TAXAS E EMOLUMENTOS1</v>
      </c>
      <c r="B2405" s="93" t="s">
        <v>41</v>
      </c>
      <c r="C2405" s="93" t="s">
        <v>2391</v>
      </c>
      <c r="D2405" s="93"/>
      <c r="E2405" s="95"/>
      <c r="F2405" s="95"/>
      <c r="G2405" s="161" t="n">
        <v>150598.9</v>
      </c>
      <c r="H2405" s="92" t="n">
        <v>1</v>
      </c>
      <c r="I2405" s="93" t="s">
        <v>897</v>
      </c>
    </row>
    <row r="2406" customFormat="false" ht="12.75" hidden="false" customHeight="true" outlineLevel="0" collapsed="false">
      <c r="A2406" s="1" t="str">
        <f aca="false">I2406&amp;H2406</f>
        <v>  Despesas CREA2</v>
      </c>
      <c r="B2406" s="97" t="s">
        <v>45</v>
      </c>
      <c r="C2406" s="97" t="s">
        <v>2392</v>
      </c>
      <c r="D2406" s="97" t="s">
        <v>1095</v>
      </c>
      <c r="E2406" s="100" t="n">
        <v>1</v>
      </c>
      <c r="F2406" s="118" t="n">
        <v>900</v>
      </c>
      <c r="G2406" s="101" t="n">
        <v>900</v>
      </c>
      <c r="H2406" s="96" t="n">
        <v>2</v>
      </c>
      <c r="I2406" s="97" t="s">
        <v>898</v>
      </c>
    </row>
    <row r="2407" customFormat="false" ht="12.75" hidden="false" customHeight="true" outlineLevel="0" collapsed="false">
      <c r="A2407" s="1" t="str">
        <f aca="false">I2407&amp;H2407</f>
        <v>  Taxas3</v>
      </c>
      <c r="B2407" s="97" t="s">
        <v>48</v>
      </c>
      <c r="C2407" s="97" t="s">
        <v>1265</v>
      </c>
      <c r="D2407" s="97" t="s">
        <v>1095</v>
      </c>
      <c r="E2407" s="100" t="n">
        <v>1</v>
      </c>
      <c r="F2407" s="120" t="n">
        <v>25348.9736</v>
      </c>
      <c r="G2407" s="162" t="n">
        <v>25348.97</v>
      </c>
      <c r="H2407" s="96" t="n">
        <v>3</v>
      </c>
      <c r="I2407" s="97" t="s">
        <v>899</v>
      </c>
    </row>
    <row r="2408" customFormat="false" ht="12.75" hidden="false" customHeight="true" outlineLevel="0" collapsed="false">
      <c r="A2408" s="1" t="str">
        <f aca="false">I2408&amp;H2408</f>
        <v>  Cartório4</v>
      </c>
      <c r="B2408" s="97" t="s">
        <v>50</v>
      </c>
      <c r="C2408" s="97" t="s">
        <v>2393</v>
      </c>
      <c r="D2408" s="97" t="s">
        <v>1095</v>
      </c>
      <c r="E2408" s="100" t="n">
        <v>0</v>
      </c>
      <c r="F2408" s="133" t="n">
        <v>120000</v>
      </c>
      <c r="G2408" s="99" t="n">
        <v>0</v>
      </c>
      <c r="H2408" s="96" t="n">
        <v>4</v>
      </c>
      <c r="I2408" s="97" t="s">
        <v>900</v>
      </c>
    </row>
    <row r="2409" customFormat="false" ht="12.75" hidden="false" customHeight="true" outlineLevel="0" collapsed="false">
      <c r="A2409" s="1" t="str">
        <f aca="false">I2409&amp;H2409</f>
        <v>  Contabilidade da obra5</v>
      </c>
      <c r="B2409" s="97" t="s">
        <v>52</v>
      </c>
      <c r="C2409" s="97" t="s">
        <v>2394</v>
      </c>
      <c r="D2409" s="97" t="s">
        <v>1097</v>
      </c>
      <c r="E2409" s="117" t="n">
        <v>25</v>
      </c>
      <c r="F2409" s="118" t="n">
        <v>998</v>
      </c>
      <c r="G2409" s="162" t="n">
        <v>24950</v>
      </c>
      <c r="H2409" s="96" t="n">
        <v>5</v>
      </c>
      <c r="I2409" s="97" t="s">
        <v>901</v>
      </c>
    </row>
    <row r="2410" customFormat="false" ht="12.75" hidden="false" customHeight="true" outlineLevel="0" collapsed="false">
      <c r="A2410" s="1" t="str">
        <f aca="false">I2410&amp;H2410</f>
        <v>  Despachante6</v>
      </c>
      <c r="B2410" s="97" t="s">
        <v>54</v>
      </c>
      <c r="C2410" s="97" t="s">
        <v>2395</v>
      </c>
      <c r="D2410" s="97" t="s">
        <v>1095</v>
      </c>
      <c r="E2410" s="100" t="n">
        <v>1</v>
      </c>
      <c r="F2410" s="120" t="n">
        <v>50000</v>
      </c>
      <c r="G2410" s="162" t="n">
        <v>50000</v>
      </c>
      <c r="H2410" s="96" t="n">
        <v>6</v>
      </c>
      <c r="I2410" s="97" t="s">
        <v>902</v>
      </c>
    </row>
    <row r="2411" customFormat="false" ht="12.75" hidden="false" customHeight="true" outlineLevel="0" collapsed="false">
      <c r="A2411" s="1" t="str">
        <f aca="false">I2411&amp;H2411</f>
        <v>  Custos advocatícios7</v>
      </c>
      <c r="B2411" s="97" t="s">
        <v>56</v>
      </c>
      <c r="C2411" s="97" t="s">
        <v>2396</v>
      </c>
      <c r="D2411" s="97" t="s">
        <v>1095</v>
      </c>
      <c r="E2411" s="100" t="n">
        <v>1</v>
      </c>
      <c r="F2411" s="119" t="n">
        <v>4500</v>
      </c>
      <c r="G2411" s="163" t="n">
        <v>4500</v>
      </c>
      <c r="H2411" s="96" t="n">
        <v>7</v>
      </c>
      <c r="I2411" s="97" t="s">
        <v>903</v>
      </c>
    </row>
    <row r="2412" customFormat="false" ht="12.75" hidden="false" customHeight="true" outlineLevel="0" collapsed="false">
      <c r="A2412" s="1" t="str">
        <f aca="false">I2412&amp;H2412</f>
        <v>  NBR8</v>
      </c>
      <c r="B2412" s="97" t="s">
        <v>59</v>
      </c>
      <c r="C2412" s="97" t="s">
        <v>2397</v>
      </c>
      <c r="D2412" s="97" t="s">
        <v>1096</v>
      </c>
      <c r="E2412" s="100" t="n">
        <v>1</v>
      </c>
      <c r="F2412" s="119" t="n">
        <v>2400</v>
      </c>
      <c r="G2412" s="163" t="n">
        <v>2400</v>
      </c>
      <c r="H2412" s="96" t="n">
        <v>8</v>
      </c>
      <c r="I2412" s="97" t="s">
        <v>904</v>
      </c>
    </row>
    <row r="2413" customFormat="false" ht="12.75" hidden="false" customHeight="true" outlineLevel="0" collapsed="false">
      <c r="A2413" s="1" t="str">
        <f aca="false">I2413&amp;H2413</f>
        <v>  Habite-se9</v>
      </c>
      <c r="B2413" s="97" t="s">
        <v>63</v>
      </c>
      <c r="C2413" s="97" t="s">
        <v>2398</v>
      </c>
      <c r="D2413" s="97" t="s">
        <v>1095</v>
      </c>
      <c r="E2413" s="100" t="n">
        <v>1</v>
      </c>
      <c r="F2413" s="119" t="n">
        <v>4000</v>
      </c>
      <c r="G2413" s="163" t="n">
        <v>4000</v>
      </c>
      <c r="H2413" s="96" t="n">
        <v>9</v>
      </c>
      <c r="I2413" s="97" t="s">
        <v>905</v>
      </c>
    </row>
    <row r="2414" customFormat="false" ht="12.75" hidden="false" customHeight="true" outlineLevel="0" collapsed="false">
      <c r="A2414" s="1" t="str">
        <f aca="false">I2414&amp;H2414</f>
        <v>  IPTU10</v>
      </c>
      <c r="B2414" s="97" t="s">
        <v>65</v>
      </c>
      <c r="C2414" s="97" t="s">
        <v>1208</v>
      </c>
      <c r="D2414" s="97" t="s">
        <v>1097</v>
      </c>
      <c r="E2414" s="117" t="n">
        <v>21</v>
      </c>
      <c r="F2414" s="119" t="n">
        <v>1833.33</v>
      </c>
      <c r="G2414" s="162" t="n">
        <v>38499.93</v>
      </c>
      <c r="H2414" s="98" t="n">
        <v>10</v>
      </c>
      <c r="I2414" s="97" t="s">
        <v>906</v>
      </c>
    </row>
    <row r="2415" customFormat="false" ht="12.75" hidden="false" customHeight="true" outlineLevel="0" collapsed="false">
      <c r="A2415" s="1" t="str">
        <f aca="false">I2415&amp;H2415</f>
        <v>- SEGURANÇA DO TRABALHO11</v>
      </c>
      <c r="B2415" s="93" t="s">
        <v>71</v>
      </c>
      <c r="C2415" s="93" t="s">
        <v>2399</v>
      </c>
      <c r="D2415" s="93"/>
      <c r="E2415" s="95"/>
      <c r="F2415" s="95"/>
      <c r="G2415" s="164" t="n">
        <v>76423.57</v>
      </c>
      <c r="H2415" s="113" t="n">
        <v>11</v>
      </c>
      <c r="I2415" s="93" t="s">
        <v>907</v>
      </c>
    </row>
    <row r="2416" customFormat="false" ht="12.75" hidden="false" customHeight="true" outlineLevel="0" collapsed="false">
      <c r="A2416" s="1" t="str">
        <f aca="false">I2416&amp;H2416</f>
        <v>  Equipamento de proteção coletiva12</v>
      </c>
      <c r="B2416" s="97" t="s">
        <v>75</v>
      </c>
      <c r="C2416" s="97" t="s">
        <v>2400</v>
      </c>
      <c r="D2416" s="97" t="s">
        <v>1095</v>
      </c>
      <c r="E2416" s="100" t="n">
        <v>1</v>
      </c>
      <c r="F2416" s="119" t="n">
        <v>3077.483</v>
      </c>
      <c r="G2416" s="163" t="n">
        <v>3077.48</v>
      </c>
      <c r="H2416" s="98" t="n">
        <v>12</v>
      </c>
      <c r="I2416" s="97" t="s">
        <v>908</v>
      </c>
    </row>
    <row r="2417" customFormat="false" ht="12.75" hidden="false" customHeight="true" outlineLevel="0" collapsed="false">
      <c r="A2417" s="1" t="str">
        <f aca="false">I2417&amp;H2417</f>
        <v>  EPIs13</v>
      </c>
      <c r="B2417" s="97" t="s">
        <v>78</v>
      </c>
      <c r="C2417" s="97" t="s">
        <v>1227</v>
      </c>
      <c r="D2417" s="97" t="s">
        <v>1096</v>
      </c>
      <c r="E2417" s="118" t="n">
        <v>126</v>
      </c>
      <c r="F2417" s="117" t="n">
        <v>39.2024</v>
      </c>
      <c r="G2417" s="163" t="n">
        <v>4939.5</v>
      </c>
      <c r="H2417" s="98" t="n">
        <v>13</v>
      </c>
      <c r="I2417" s="97" t="s">
        <v>909</v>
      </c>
    </row>
    <row r="2418" customFormat="false" ht="12.75" hidden="false" customHeight="true" outlineLevel="0" collapsed="false">
      <c r="A2418" s="1" t="str">
        <f aca="false">I2418&amp;H2418</f>
        <v>  Bandeja principal plana e inclinada (aparalixo)14</v>
      </c>
      <c r="B2418" s="97" t="s">
        <v>80</v>
      </c>
      <c r="C2418" s="97" t="s">
        <v>1279</v>
      </c>
      <c r="D2418" s="97" t="s">
        <v>1101</v>
      </c>
      <c r="E2418" s="117" t="n">
        <v>86.84</v>
      </c>
      <c r="F2418" s="118" t="n">
        <v>198.5044</v>
      </c>
      <c r="G2418" s="162" t="n">
        <v>17238.12</v>
      </c>
      <c r="H2418" s="98" t="n">
        <v>14</v>
      </c>
      <c r="I2418" s="97" t="s">
        <v>910</v>
      </c>
    </row>
    <row r="2419" customFormat="false" ht="12.75" hidden="false" customHeight="true" outlineLevel="0" collapsed="false">
      <c r="A2419" s="1" t="str">
        <f aca="false">I2419&amp;H2419</f>
        <v>  Bandeja de proteção secundaria15</v>
      </c>
      <c r="B2419" s="97" t="s">
        <v>82</v>
      </c>
      <c r="C2419" s="97" t="s">
        <v>1219</v>
      </c>
      <c r="D2419" s="97" t="s">
        <v>1101</v>
      </c>
      <c r="E2419" s="118" t="n">
        <v>168.39</v>
      </c>
      <c r="F2419" s="118" t="n">
        <v>130.8867</v>
      </c>
      <c r="G2419" s="162" t="n">
        <v>22040.02</v>
      </c>
      <c r="H2419" s="98" t="n">
        <v>15</v>
      </c>
      <c r="I2419" s="97" t="s">
        <v>911</v>
      </c>
    </row>
    <row r="2420" customFormat="false" ht="12.75" hidden="false" customHeight="true" outlineLevel="0" collapsed="false">
      <c r="A2420" s="1" t="str">
        <f aca="false">I2420&amp;H2420</f>
        <v>  Tela de proteção de fachada16</v>
      </c>
      <c r="B2420" s="97" t="s">
        <v>84</v>
      </c>
      <c r="C2420" s="97" t="s">
        <v>1149</v>
      </c>
      <c r="D2420" s="97" t="s">
        <v>1098</v>
      </c>
      <c r="E2420" s="119" t="n">
        <v>2042.88</v>
      </c>
      <c r="F2420" s="100" t="n">
        <v>1.8503</v>
      </c>
      <c r="G2420" s="163" t="n">
        <v>3779.94</v>
      </c>
      <c r="H2420" s="98" t="n">
        <v>16</v>
      </c>
      <c r="I2420" s="97" t="s">
        <v>913</v>
      </c>
    </row>
    <row r="2421" customFormat="false" ht="12.75" hidden="false" customHeight="true" outlineLevel="0" collapsed="false">
      <c r="A2421" s="1" t="str">
        <f aca="false">I2421&amp;H2421</f>
        <v>  Proteção perimetral dos andares17</v>
      </c>
      <c r="B2421" s="97" t="s">
        <v>86</v>
      </c>
      <c r="C2421" s="97" t="s">
        <v>2401</v>
      </c>
      <c r="D2421" s="97" t="s">
        <v>1101</v>
      </c>
      <c r="E2421" s="118" t="n">
        <v>136.8</v>
      </c>
      <c r="F2421" s="117" t="n">
        <v>43.55</v>
      </c>
      <c r="G2421" s="163" t="n">
        <v>5957.64</v>
      </c>
      <c r="H2421" s="98" t="n">
        <v>17</v>
      </c>
      <c r="I2421" s="97" t="s">
        <v>914</v>
      </c>
    </row>
    <row r="2422" customFormat="false" ht="12.75" hidden="false" customHeight="true" outlineLevel="0" collapsed="false">
      <c r="A2422" s="1" t="str">
        <f aca="false">I2422&amp;H2422</f>
        <v>  Proteção de poço de elevador18</v>
      </c>
      <c r="B2422" s="97" t="s">
        <v>88</v>
      </c>
      <c r="C2422" s="97" t="s">
        <v>2402</v>
      </c>
      <c r="D2422" s="97" t="s">
        <v>1096</v>
      </c>
      <c r="E2422" s="117" t="n">
        <v>20</v>
      </c>
      <c r="F2422" s="118" t="n">
        <v>129.2291</v>
      </c>
      <c r="G2422" s="163" t="n">
        <v>2584.58</v>
      </c>
      <c r="H2422" s="98" t="n">
        <v>18</v>
      </c>
      <c r="I2422" s="97" t="s">
        <v>916</v>
      </c>
    </row>
    <row r="2423" customFormat="false" ht="12.75" hidden="false" customHeight="true" outlineLevel="0" collapsed="false">
      <c r="A2423" s="1" t="str">
        <f aca="false">I2423&amp;H2423</f>
        <v>  Treinamentos19</v>
      </c>
      <c r="B2423" s="97" t="s">
        <v>918</v>
      </c>
      <c r="C2423" s="97" t="s">
        <v>2403</v>
      </c>
      <c r="D2423" s="97" t="s">
        <v>1095</v>
      </c>
      <c r="E2423" s="100" t="n">
        <v>1</v>
      </c>
      <c r="F2423" s="119" t="n">
        <v>5500</v>
      </c>
      <c r="G2423" s="163" t="n">
        <v>5500</v>
      </c>
      <c r="H2423" s="98" t="n">
        <v>19</v>
      </c>
      <c r="I2423" s="97" t="s">
        <v>919</v>
      </c>
    </row>
    <row r="2424" customFormat="false" ht="12.75" hidden="false" customHeight="true" outlineLevel="0" collapsed="false">
      <c r="A2424" s="1" t="str">
        <f aca="false">I2424&amp;H2424</f>
        <v>  Uniforme completo20</v>
      </c>
      <c r="B2424" s="97" t="s">
        <v>920</v>
      </c>
      <c r="C2424" s="97" t="s">
        <v>2404</v>
      </c>
      <c r="D2424" s="97" t="s">
        <v>1096</v>
      </c>
      <c r="E2424" s="118" t="n">
        <v>126</v>
      </c>
      <c r="F2424" s="117" t="n">
        <v>57.9864</v>
      </c>
      <c r="G2424" s="163" t="n">
        <v>7306.29</v>
      </c>
      <c r="H2424" s="98" t="n">
        <v>20</v>
      </c>
      <c r="I2424" s="97" t="s">
        <v>921</v>
      </c>
    </row>
    <row r="2425" customFormat="false" ht="12.75" hidden="false" customHeight="true" outlineLevel="0" collapsed="false">
      <c r="A2425" s="1" t="str">
        <f aca="false">I2425&amp;H2425</f>
        <v>  Apoio para montagem  de linha de vida21</v>
      </c>
      <c r="B2425" s="97" t="s">
        <v>922</v>
      </c>
      <c r="C2425" s="97" t="s">
        <v>2405</v>
      </c>
      <c r="D2425" s="97" t="s">
        <v>1095</v>
      </c>
      <c r="E2425" s="100" t="n">
        <v>1</v>
      </c>
      <c r="F2425" s="119" t="n">
        <v>4000</v>
      </c>
      <c r="G2425" s="163" t="n">
        <v>4000</v>
      </c>
      <c r="H2425" s="98" t="n">
        <v>21</v>
      </c>
      <c r="I2425" s="97" t="s">
        <v>923</v>
      </c>
    </row>
    <row r="2426" customFormat="false" ht="12.75" hidden="false" customHeight="true" outlineLevel="0" collapsed="false">
      <c r="A2426" s="1" t="str">
        <f aca="false">I2426&amp;H2426</f>
        <v>- CUSTOS INDIRETOS - PESSOAL22</v>
      </c>
      <c r="B2426" s="93" t="s">
        <v>90</v>
      </c>
      <c r="C2426" s="93" t="s">
        <v>2406</v>
      </c>
      <c r="D2426" s="93"/>
      <c r="E2426" s="95"/>
      <c r="F2426" s="95"/>
      <c r="G2426" s="166" t="n">
        <v>1280320.13</v>
      </c>
      <c r="H2426" s="113" t="n">
        <v>22</v>
      </c>
      <c r="I2426" s="93" t="s">
        <v>924</v>
      </c>
    </row>
    <row r="2427" customFormat="false" ht="12.75" hidden="false" customHeight="true" outlineLevel="0" collapsed="false">
      <c r="A2427" s="1" t="str">
        <f aca="false">I2427&amp;H2427</f>
        <v>  - Mão de Obra Administrativa23</v>
      </c>
      <c r="B2427" s="93" t="s">
        <v>925</v>
      </c>
      <c r="C2427" s="93" t="s">
        <v>2407</v>
      </c>
      <c r="D2427" s="93"/>
      <c r="E2427" s="95"/>
      <c r="F2427" s="95"/>
      <c r="G2427" s="161" t="n">
        <v>615958.63</v>
      </c>
      <c r="H2427" s="113" t="n">
        <v>23</v>
      </c>
      <c r="I2427" s="93" t="s">
        <v>926</v>
      </c>
    </row>
    <row r="2428" customFormat="false" ht="12.75" hidden="false" customHeight="true" outlineLevel="0" collapsed="false">
      <c r="A2428" s="1" t="str">
        <f aca="false">I2428&amp;H2428</f>
        <v>    Engenharia de obra24</v>
      </c>
      <c r="B2428" s="97" t="s">
        <v>927</v>
      </c>
      <c r="C2428" s="97" t="s">
        <v>2408</v>
      </c>
      <c r="D2428" s="97" t="s">
        <v>1097</v>
      </c>
      <c r="E2428" s="117" t="n">
        <v>21</v>
      </c>
      <c r="F2428" s="119" t="n">
        <v>6000</v>
      </c>
      <c r="G2428" s="165" t="n">
        <v>126000</v>
      </c>
      <c r="H2428" s="98" t="n">
        <v>24</v>
      </c>
      <c r="I2428" s="97" t="s">
        <v>928</v>
      </c>
    </row>
    <row r="2429" customFormat="false" ht="12.75" hidden="false" customHeight="true" outlineLevel="0" collapsed="false">
      <c r="A2429" s="1" t="str">
        <f aca="false">I2429&amp;H2429</f>
        <v>    Estagiário25</v>
      </c>
      <c r="B2429" s="97" t="s">
        <v>929</v>
      </c>
      <c r="C2429" s="97" t="s">
        <v>1232</v>
      </c>
      <c r="D2429" s="97" t="s">
        <v>1097</v>
      </c>
      <c r="E2429" s="117" t="n">
        <v>21</v>
      </c>
      <c r="F2429" s="119" t="n">
        <v>2100</v>
      </c>
      <c r="G2429" s="162" t="n">
        <v>44100</v>
      </c>
      <c r="H2429" s="98" t="n">
        <v>25</v>
      </c>
      <c r="I2429" s="97" t="s">
        <v>930</v>
      </c>
    </row>
    <row r="2430" customFormat="false" ht="12.75" hidden="false" customHeight="true" outlineLevel="0" collapsed="false">
      <c r="A2430" s="1" t="str">
        <f aca="false">I2430&amp;H2430</f>
        <v>    Supervisão de Engenharia26</v>
      </c>
      <c r="B2430" s="97" t="s">
        <v>932</v>
      </c>
      <c r="C2430" s="97" t="s">
        <v>2409</v>
      </c>
      <c r="D2430" s="97" t="s">
        <v>1097</v>
      </c>
      <c r="E2430" s="117" t="n">
        <v>21</v>
      </c>
      <c r="F2430" s="119" t="n">
        <v>2500</v>
      </c>
      <c r="G2430" s="162" t="n">
        <v>52500</v>
      </c>
      <c r="H2430" s="98" t="n">
        <v>26</v>
      </c>
      <c r="I2430" s="97" t="s">
        <v>933</v>
      </c>
    </row>
    <row r="2431" customFormat="false" ht="12.75" hidden="false" customHeight="true" outlineLevel="0" collapsed="false">
      <c r="A2431" s="1" t="str">
        <f aca="false">I2431&amp;H2431</f>
        <v>    Engenharia de Qualidade27</v>
      </c>
      <c r="B2431" s="97" t="s">
        <v>934</v>
      </c>
      <c r="C2431" s="97" t="s">
        <v>2410</v>
      </c>
      <c r="D2431" s="97" t="s">
        <v>1097</v>
      </c>
      <c r="E2431" s="117" t="n">
        <v>21</v>
      </c>
      <c r="F2431" s="119" t="n">
        <v>2000</v>
      </c>
      <c r="G2431" s="162" t="n">
        <v>42000</v>
      </c>
      <c r="H2431" s="98" t="n">
        <v>27</v>
      </c>
      <c r="I2431" s="97" t="s">
        <v>935</v>
      </c>
    </row>
    <row r="2432" customFormat="false" ht="12.75" hidden="false" customHeight="true" outlineLevel="0" collapsed="false">
      <c r="A2432" s="1" t="str">
        <f aca="false">I2432&amp;H2432</f>
        <v>    Mestre de obras28</v>
      </c>
      <c r="B2432" s="97" t="s">
        <v>936</v>
      </c>
      <c r="C2432" s="97" t="s">
        <v>1244</v>
      </c>
      <c r="D2432" s="97" t="s">
        <v>1097</v>
      </c>
      <c r="E2432" s="117" t="n">
        <v>21</v>
      </c>
      <c r="F2432" s="120" t="n">
        <v>10076.346</v>
      </c>
      <c r="G2432" s="165" t="n">
        <v>211603.27</v>
      </c>
      <c r="H2432" s="98" t="n">
        <v>28</v>
      </c>
      <c r="I2432" s="97" t="s">
        <v>937</v>
      </c>
    </row>
    <row r="2433" customFormat="false" ht="12.75" hidden="false" customHeight="true" outlineLevel="0" collapsed="false">
      <c r="A2433" s="1" t="str">
        <f aca="false">I2433&amp;H2433</f>
        <v>    Encarregado Instalações29</v>
      </c>
      <c r="B2433" s="97" t="s">
        <v>938</v>
      </c>
      <c r="C2433" s="97" t="s">
        <v>2411</v>
      </c>
      <c r="D2433" s="97" t="s">
        <v>1097</v>
      </c>
      <c r="E2433" s="117" t="n">
        <v>13</v>
      </c>
      <c r="F2433" s="119" t="n">
        <v>3085</v>
      </c>
      <c r="G2433" s="162" t="n">
        <v>40105</v>
      </c>
      <c r="H2433" s="98" t="n">
        <v>29</v>
      </c>
      <c r="I2433" s="97" t="s">
        <v>939</v>
      </c>
    </row>
    <row r="2434" customFormat="false" ht="12.75" hidden="false" customHeight="true" outlineLevel="0" collapsed="false">
      <c r="A2434" s="1" t="str">
        <f aca="false">I2434&amp;H2434</f>
        <v>    Almoxarife30</v>
      </c>
      <c r="B2434" s="97" t="s">
        <v>940</v>
      </c>
      <c r="C2434" s="97" t="s">
        <v>1196</v>
      </c>
      <c r="D2434" s="97" t="s">
        <v>1097</v>
      </c>
      <c r="E2434" s="117" t="n">
        <v>16</v>
      </c>
      <c r="F2434" s="119" t="n">
        <v>3210.354</v>
      </c>
      <c r="G2434" s="162" t="n">
        <v>51365.66</v>
      </c>
      <c r="H2434" s="98" t="n">
        <v>30</v>
      </c>
      <c r="I2434" s="97" t="s">
        <v>941</v>
      </c>
    </row>
    <row r="2435" customFormat="false" ht="12.75" hidden="false" customHeight="true" outlineLevel="0" collapsed="false">
      <c r="A2435" s="1" t="str">
        <f aca="false">I2435&amp;H2435</f>
        <v>    Técnico em Segurança do Trabalho 1/2 horario31</v>
      </c>
      <c r="B2435" s="97" t="s">
        <v>942</v>
      </c>
      <c r="C2435" s="97" t="s">
        <v>1276</v>
      </c>
      <c r="D2435" s="97" t="s">
        <v>1097</v>
      </c>
      <c r="E2435" s="117" t="n">
        <v>21</v>
      </c>
      <c r="F2435" s="119" t="n">
        <v>2299.2715</v>
      </c>
      <c r="G2435" s="162" t="n">
        <v>48284.7</v>
      </c>
      <c r="H2435" s="98" t="n">
        <v>31</v>
      </c>
      <c r="I2435" s="97" t="s">
        <v>943</v>
      </c>
    </row>
    <row r="2436" customFormat="false" ht="12.75" hidden="false" customHeight="true" outlineLevel="0" collapsed="false">
      <c r="A2436" s="1" t="str">
        <f aca="false">I2436&amp;H2436</f>
        <v>  - Mão de Obra Operacional32</v>
      </c>
      <c r="B2436" s="93" t="s">
        <v>944</v>
      </c>
      <c r="C2436" s="93" t="s">
        <v>2412</v>
      </c>
      <c r="D2436" s="93"/>
      <c r="E2436" s="95"/>
      <c r="F2436" s="95"/>
      <c r="G2436" s="161" t="n">
        <v>486497.5</v>
      </c>
      <c r="H2436" s="113" t="n">
        <v>32</v>
      </c>
      <c r="I2436" s="93" t="s">
        <v>945</v>
      </c>
    </row>
    <row r="2437" customFormat="false" ht="12.75" hidden="false" customHeight="true" outlineLevel="0" collapsed="false">
      <c r="A2437" s="1" t="str">
        <f aca="false">I2437&amp;H2437</f>
        <v>    Pedreiro de apoio33</v>
      </c>
      <c r="B2437" s="97" t="s">
        <v>946</v>
      </c>
      <c r="C2437" s="97" t="s">
        <v>2413</v>
      </c>
      <c r="D2437" s="97" t="s">
        <v>1097</v>
      </c>
      <c r="E2437" s="117" t="n">
        <v>35</v>
      </c>
      <c r="F2437" s="119" t="n">
        <v>3210.354</v>
      </c>
      <c r="G2437" s="165" t="n">
        <v>112362.39</v>
      </c>
      <c r="H2437" s="98" t="n">
        <v>33</v>
      </c>
      <c r="I2437" s="97" t="s">
        <v>947</v>
      </c>
    </row>
    <row r="2438" customFormat="false" ht="12.75" hidden="false" customHeight="true" outlineLevel="0" collapsed="false">
      <c r="A2438" s="1" t="str">
        <f aca="false">I2438&amp;H2438</f>
        <v>    Servente de apoio34</v>
      </c>
      <c r="B2438" s="97" t="s">
        <v>948</v>
      </c>
      <c r="C2438" s="97" t="s">
        <v>2414</v>
      </c>
      <c r="D2438" s="97" t="s">
        <v>1097</v>
      </c>
      <c r="E2438" s="117" t="n">
        <v>42</v>
      </c>
      <c r="F2438" s="119" t="n">
        <v>2100.735</v>
      </c>
      <c r="G2438" s="162" t="n">
        <v>88230.87</v>
      </c>
      <c r="H2438" s="98" t="n">
        <v>34</v>
      </c>
      <c r="I2438" s="97" t="s">
        <v>949</v>
      </c>
    </row>
    <row r="2439" customFormat="false" ht="12.75" hidden="false" customHeight="true" outlineLevel="0" collapsed="false">
      <c r="A2439" s="1" t="str">
        <f aca="false">I2439&amp;H2439</f>
        <v>    Servente para carga e descarga35</v>
      </c>
      <c r="B2439" s="97" t="s">
        <v>950</v>
      </c>
      <c r="C2439" s="97" t="s">
        <v>2415</v>
      </c>
      <c r="D2439" s="97" t="s">
        <v>1097</v>
      </c>
      <c r="E2439" s="117" t="n">
        <v>15</v>
      </c>
      <c r="F2439" s="119" t="n">
        <v>2100.735</v>
      </c>
      <c r="G2439" s="162" t="n">
        <v>31511.03</v>
      </c>
      <c r="H2439" s="98" t="n">
        <v>35</v>
      </c>
      <c r="I2439" s="97" t="s">
        <v>951</v>
      </c>
    </row>
    <row r="2440" customFormat="false" ht="12.75" hidden="false" customHeight="true" outlineLevel="0" collapsed="false">
      <c r="A2440" s="1" t="str">
        <f aca="false">I2440&amp;H2440</f>
        <v>    Operador de Elevador Cremalheira36</v>
      </c>
      <c r="B2440" s="97" t="s">
        <v>953</v>
      </c>
      <c r="C2440" s="97" t="s">
        <v>1250</v>
      </c>
      <c r="D2440" s="97" t="s">
        <v>1097</v>
      </c>
      <c r="E2440" s="117" t="n">
        <v>14</v>
      </c>
      <c r="F2440" s="119" t="n">
        <v>3085.239</v>
      </c>
      <c r="G2440" s="162" t="n">
        <v>43193.35</v>
      </c>
      <c r="H2440" s="98" t="n">
        <v>36</v>
      </c>
      <c r="I2440" s="97" t="s">
        <v>954</v>
      </c>
    </row>
    <row r="2441" customFormat="false" ht="12.75" hidden="false" customHeight="true" outlineLevel="0" collapsed="false">
      <c r="A2441" s="1" t="str">
        <f aca="false">I2441&amp;H2441</f>
        <v>    Operador de Guincho37</v>
      </c>
      <c r="B2441" s="97" t="s">
        <v>955</v>
      </c>
      <c r="C2441" s="97" t="s">
        <v>1235</v>
      </c>
      <c r="D2441" s="97" t="s">
        <v>1097</v>
      </c>
      <c r="E2441" s="100" t="n">
        <v>5</v>
      </c>
      <c r="F2441" s="119" t="n">
        <v>3085.239</v>
      </c>
      <c r="G2441" s="162" t="n">
        <v>15426.2</v>
      </c>
      <c r="H2441" s="98" t="n">
        <v>37</v>
      </c>
      <c r="I2441" s="97" t="s">
        <v>956</v>
      </c>
    </row>
    <row r="2442" customFormat="false" ht="12.75" hidden="false" customHeight="true" outlineLevel="0" collapsed="false">
      <c r="A2442" s="1" t="str">
        <f aca="false">I2442&amp;H2442</f>
        <v>    Carpinteiro de Apoio38</v>
      </c>
      <c r="B2442" s="97" t="s">
        <v>957</v>
      </c>
      <c r="C2442" s="97" t="s">
        <v>2416</v>
      </c>
      <c r="D2442" s="97" t="s">
        <v>1097</v>
      </c>
      <c r="E2442" s="117" t="n">
        <v>16</v>
      </c>
      <c r="F2442" s="119" t="n">
        <v>3085.239</v>
      </c>
      <c r="G2442" s="162" t="n">
        <v>49363.82</v>
      </c>
      <c r="H2442" s="98" t="n">
        <v>38</v>
      </c>
      <c r="I2442" s="97" t="s">
        <v>958</v>
      </c>
    </row>
    <row r="2443" customFormat="false" ht="12.75" hidden="false" customHeight="true" outlineLevel="0" collapsed="false">
      <c r="A2443" s="1" t="str">
        <f aca="false">I2443&amp;H2443</f>
        <v>    Operador de betoneira39</v>
      </c>
      <c r="B2443" s="97" t="s">
        <v>959</v>
      </c>
      <c r="C2443" s="97" t="s">
        <v>1155</v>
      </c>
      <c r="D2443" s="97" t="s">
        <v>1097</v>
      </c>
      <c r="E2443" s="117" t="n">
        <v>14</v>
      </c>
      <c r="F2443" s="119" t="n">
        <v>5185.974</v>
      </c>
      <c r="G2443" s="162" t="n">
        <v>72603.64</v>
      </c>
      <c r="H2443" s="98" t="n">
        <v>39</v>
      </c>
      <c r="I2443" s="97" t="s">
        <v>960</v>
      </c>
    </row>
    <row r="2444" customFormat="false" ht="12.75" hidden="false" customHeight="true" outlineLevel="0" collapsed="false">
      <c r="A2444" s="1" t="str">
        <f aca="false">I2444&amp;H2444</f>
        <v>    Premiação de produtividade/ assiduidade40</v>
      </c>
      <c r="B2444" s="97" t="s">
        <v>961</v>
      </c>
      <c r="C2444" s="97" t="s">
        <v>2417</v>
      </c>
      <c r="D2444" s="97" t="s">
        <v>1097</v>
      </c>
      <c r="E2444" s="117" t="n">
        <v>19</v>
      </c>
      <c r="F2444" s="119" t="n">
        <v>2000</v>
      </c>
      <c r="G2444" s="162" t="n">
        <v>38000</v>
      </c>
      <c r="H2444" s="98" t="n">
        <v>40</v>
      </c>
      <c r="I2444" s="97" t="s">
        <v>962</v>
      </c>
    </row>
    <row r="2445" customFormat="false" ht="12.75" hidden="false" customHeight="true" outlineLevel="0" collapsed="false">
      <c r="A2445" s="1" t="str">
        <f aca="false">I2445&amp;H2445</f>
        <v>    Horas Extras41</v>
      </c>
      <c r="B2445" s="97" t="s">
        <v>963</v>
      </c>
      <c r="C2445" s="97" t="s">
        <v>2418</v>
      </c>
      <c r="D2445" s="97" t="s">
        <v>1097</v>
      </c>
      <c r="E2445" s="100" t="n">
        <v>7</v>
      </c>
      <c r="F2445" s="119" t="n">
        <v>5115.172</v>
      </c>
      <c r="G2445" s="162" t="n">
        <v>35806.2</v>
      </c>
      <c r="H2445" s="98" t="n">
        <v>41</v>
      </c>
      <c r="I2445" s="97" t="s">
        <v>964</v>
      </c>
    </row>
    <row r="2446" customFormat="false" ht="12.75" hidden="false" customHeight="true" outlineLevel="0" collapsed="false">
      <c r="A2446" s="1" t="str">
        <f aca="false">I2446&amp;H2446</f>
        <v>    Encargos Sociais42</v>
      </c>
      <c r="B2446" s="97" t="s">
        <v>965</v>
      </c>
      <c r="C2446" s="97" t="s">
        <v>2419</v>
      </c>
      <c r="D2446" s="97" t="s">
        <v>1095</v>
      </c>
      <c r="E2446" s="100" t="n">
        <v>0</v>
      </c>
      <c r="F2446" s="100" t="n">
        <v>0</v>
      </c>
      <c r="G2446" s="99" t="n">
        <v>0</v>
      </c>
      <c r="H2446" s="98" t="n">
        <v>42</v>
      </c>
      <c r="I2446" s="97" t="s">
        <v>966</v>
      </c>
    </row>
    <row r="2447" customFormat="false" ht="12.75" hidden="false" customHeight="true" outlineLevel="0" collapsed="false">
      <c r="A2447" s="1" t="str">
        <f aca="false">I2447&amp;H2447</f>
        <v>    Salários e Adiantamento obra - Custo Diretos43</v>
      </c>
      <c r="B2447" s="97" t="s">
        <v>967</v>
      </c>
      <c r="C2447" s="97" t="s">
        <v>2420</v>
      </c>
      <c r="D2447" s="97" t="s">
        <v>1095</v>
      </c>
      <c r="E2447" s="100" t="n">
        <v>0</v>
      </c>
      <c r="F2447" s="100" t="n">
        <v>0</v>
      </c>
      <c r="G2447" s="99" t="n">
        <v>0</v>
      </c>
      <c r="H2447" s="98" t="n">
        <v>43</v>
      </c>
      <c r="I2447" s="97" t="s">
        <v>968</v>
      </c>
    </row>
    <row r="2448" customFormat="false" ht="12.75" hidden="false" customHeight="true" outlineLevel="0" collapsed="false">
      <c r="A2448" s="1" t="str">
        <f aca="false">I2448&amp;H2448</f>
        <v>  - Benefícios a Empregados44</v>
      </c>
      <c r="B2448" s="93" t="s">
        <v>969</v>
      </c>
      <c r="C2448" s="93" t="s">
        <v>2421</v>
      </c>
      <c r="D2448" s="93"/>
      <c r="E2448" s="95"/>
      <c r="F2448" s="95"/>
      <c r="G2448" s="161" t="n">
        <v>177864</v>
      </c>
      <c r="H2448" s="113" t="n">
        <v>44</v>
      </c>
      <c r="I2448" s="93" t="s">
        <v>970</v>
      </c>
    </row>
    <row r="2449" customFormat="false" ht="12.75" hidden="false" customHeight="true" outlineLevel="0" collapsed="false">
      <c r="A2449" s="1" t="str">
        <f aca="false">I2449&amp;H2449</f>
        <v>    Seguro de vida em grupo45</v>
      </c>
      <c r="B2449" s="97" t="s">
        <v>971</v>
      </c>
      <c r="C2449" s="97" t="s">
        <v>2422</v>
      </c>
      <c r="D2449" s="97" t="s">
        <v>1096</v>
      </c>
      <c r="E2449" s="117" t="n">
        <v>33</v>
      </c>
      <c r="F2449" s="118" t="n">
        <v>125</v>
      </c>
      <c r="G2449" s="163" t="n">
        <v>4125</v>
      </c>
      <c r="H2449" s="98" t="n">
        <v>45</v>
      </c>
      <c r="I2449" s="97" t="s">
        <v>972</v>
      </c>
    </row>
    <row r="2450" customFormat="false" ht="12.75" hidden="false" customHeight="true" outlineLevel="0" collapsed="false">
      <c r="A2450" s="1" t="str">
        <f aca="false">I2450&amp;H2450</f>
        <v>    Cesta básica46</v>
      </c>
      <c r="B2450" s="97" t="s">
        <v>973</v>
      </c>
      <c r="C2450" s="97" t="s">
        <v>2423</v>
      </c>
      <c r="D2450" s="97" t="s">
        <v>1096</v>
      </c>
      <c r="E2450" s="118" t="n">
        <v>378</v>
      </c>
      <c r="F2450" s="118" t="n">
        <v>108</v>
      </c>
      <c r="G2450" s="162" t="n">
        <v>40824</v>
      </c>
      <c r="H2450" s="98" t="n">
        <v>46</v>
      </c>
      <c r="I2450" s="97" t="s">
        <v>974</v>
      </c>
    </row>
    <row r="2451" customFormat="false" ht="12.75" hidden="false" customHeight="true" outlineLevel="0" collapsed="false">
      <c r="A2451" s="1" t="str">
        <f aca="false">I2451&amp;H2451</f>
        <v>    Vale transporte 3 por dia47</v>
      </c>
      <c r="B2451" s="97" t="s">
        <v>975</v>
      </c>
      <c r="C2451" s="97" t="s">
        <v>1202</v>
      </c>
      <c r="D2451" s="97" t="s">
        <v>1096</v>
      </c>
      <c r="E2451" s="120" t="n">
        <v>24948</v>
      </c>
      <c r="F2451" s="100" t="n">
        <v>4.5</v>
      </c>
      <c r="G2451" s="165" t="n">
        <v>112266</v>
      </c>
      <c r="H2451" s="98" t="n">
        <v>47</v>
      </c>
      <c r="I2451" s="97" t="s">
        <v>976</v>
      </c>
    </row>
    <row r="2452" customFormat="false" ht="12.75" hidden="false" customHeight="true" outlineLevel="0" collapsed="false">
      <c r="A2452" s="1" t="str">
        <f aca="false">I2452&amp;H2452</f>
        <v>    Café da manhã48</v>
      </c>
      <c r="B2452" s="97" t="s">
        <v>977</v>
      </c>
      <c r="C2452" s="97" t="s">
        <v>2424</v>
      </c>
      <c r="D2452" s="97" t="s">
        <v>1096</v>
      </c>
      <c r="E2452" s="119" t="n">
        <v>8316</v>
      </c>
      <c r="F2452" s="100" t="n">
        <v>1.5</v>
      </c>
      <c r="G2452" s="162" t="n">
        <v>12474</v>
      </c>
      <c r="H2452" s="98" t="n">
        <v>48</v>
      </c>
      <c r="I2452" s="97" t="s">
        <v>978</v>
      </c>
    </row>
    <row r="2453" customFormat="false" ht="12.75" hidden="false" customHeight="true" outlineLevel="0" collapsed="false">
      <c r="A2453" s="1" t="str">
        <f aca="false">I2453&amp;H2453</f>
        <v>    Seconsi - PCMSO e PCMAT49</v>
      </c>
      <c r="B2453" s="97" t="s">
        <v>979</v>
      </c>
      <c r="C2453" s="97" t="s">
        <v>2425</v>
      </c>
      <c r="D2453" s="97" t="s">
        <v>1096</v>
      </c>
      <c r="E2453" s="118" t="n">
        <v>327</v>
      </c>
      <c r="F2453" s="117" t="n">
        <v>25</v>
      </c>
      <c r="G2453" s="163" t="n">
        <v>8175</v>
      </c>
      <c r="H2453" s="98" t="n">
        <v>49</v>
      </c>
      <c r="I2453" s="97" t="s">
        <v>980</v>
      </c>
    </row>
    <row r="2454" customFormat="false" ht="12.75" hidden="false" customHeight="true" outlineLevel="0" collapsed="false">
      <c r="A2454" s="1" t="str">
        <f aca="false">I2454&amp;H2454</f>
        <v>- CUSTOS INDIRETOS - EQUIPAMENTOS50</v>
      </c>
      <c r="B2454" s="93" t="s">
        <v>134</v>
      </c>
      <c r="C2454" s="93" t="s">
        <v>2426</v>
      </c>
      <c r="D2454" s="93"/>
      <c r="E2454" s="95"/>
      <c r="F2454" s="95"/>
      <c r="G2454" s="161" t="n">
        <v>219130.61</v>
      </c>
      <c r="H2454" s="113" t="n">
        <v>50</v>
      </c>
      <c r="I2454" s="93" t="s">
        <v>981</v>
      </c>
    </row>
    <row r="2455" customFormat="false" ht="12.75" hidden="false" customHeight="true" outlineLevel="0" collapsed="false">
      <c r="A2455" s="1" t="str">
        <f aca="false">I2455&amp;H2455</f>
        <v>  Betoneira 400 Lt - com proteção na Norma NR1251</v>
      </c>
      <c r="B2455" s="97" t="s">
        <v>137</v>
      </c>
      <c r="C2455" s="97" t="s">
        <v>1287</v>
      </c>
      <c r="D2455" s="97" t="s">
        <v>1097</v>
      </c>
      <c r="E2455" s="117" t="n">
        <v>15</v>
      </c>
      <c r="F2455" s="118" t="n">
        <v>280</v>
      </c>
      <c r="G2455" s="163" t="n">
        <v>4200</v>
      </c>
      <c r="H2455" s="98" t="n">
        <v>51</v>
      </c>
      <c r="I2455" s="97" t="s">
        <v>982</v>
      </c>
    </row>
    <row r="2456" customFormat="false" ht="12.75" hidden="false" customHeight="true" outlineLevel="0" collapsed="false">
      <c r="A2456" s="1" t="str">
        <f aca="false">I2456&amp;H2456</f>
        <v>  Vibrador de imersão com mangote52</v>
      </c>
      <c r="B2456" s="97" t="s">
        <v>139</v>
      </c>
      <c r="C2456" s="97" t="s">
        <v>1290</v>
      </c>
      <c r="D2456" s="97" t="s">
        <v>1097</v>
      </c>
      <c r="E2456" s="117" t="n">
        <v>16</v>
      </c>
      <c r="F2456" s="118" t="n">
        <v>120</v>
      </c>
      <c r="G2456" s="163" t="n">
        <v>1920</v>
      </c>
      <c r="H2456" s="98" t="n">
        <v>52</v>
      </c>
      <c r="I2456" s="97" t="s">
        <v>983</v>
      </c>
    </row>
    <row r="2457" customFormat="false" ht="12.75" hidden="false" customHeight="true" outlineLevel="0" collapsed="false">
      <c r="A2457" s="1" t="str">
        <f aca="false">I2457&amp;H2457</f>
        <v>  Guincho de Coluna - com botão emergência e chave de acionamento53</v>
      </c>
      <c r="B2457" s="97" t="s">
        <v>984</v>
      </c>
      <c r="C2457" s="97" t="s">
        <v>1296</v>
      </c>
      <c r="D2457" s="97" t="s">
        <v>1096</v>
      </c>
      <c r="E2457" s="100" t="n">
        <v>5</v>
      </c>
      <c r="F2457" s="118" t="n">
        <v>300</v>
      </c>
      <c r="G2457" s="163" t="n">
        <v>1500</v>
      </c>
      <c r="H2457" s="98" t="n">
        <v>53</v>
      </c>
      <c r="I2457" s="97" t="s">
        <v>985</v>
      </c>
    </row>
    <row r="2458" customFormat="false" ht="12.75" hidden="false" customHeight="true" outlineLevel="0" collapsed="false">
      <c r="A2458" s="1" t="str">
        <f aca="false">I2458&amp;H2458</f>
        <v>  Máquina de cortar ferro - Policorte54</v>
      </c>
      <c r="B2458" s="97" t="s">
        <v>986</v>
      </c>
      <c r="C2458" s="97" t="s">
        <v>1299</v>
      </c>
      <c r="D2458" s="97" t="s">
        <v>1096</v>
      </c>
      <c r="E2458" s="100" t="n">
        <v>1</v>
      </c>
      <c r="F2458" s="118" t="n">
        <v>903.09</v>
      </c>
      <c r="G2458" s="101" t="n">
        <v>903.09</v>
      </c>
      <c r="H2458" s="98" t="n">
        <v>54</v>
      </c>
      <c r="I2458" s="97" t="s">
        <v>987</v>
      </c>
    </row>
    <row r="2459" customFormat="false" ht="12.75" hidden="false" customHeight="true" outlineLevel="0" collapsed="false">
      <c r="A2459" s="1" t="str">
        <f aca="false">I2459&amp;H2459</f>
        <v>  Compactador CM20 tipo sapo mecânico55</v>
      </c>
      <c r="B2459" s="97" t="s">
        <v>988</v>
      </c>
      <c r="C2459" s="97" t="s">
        <v>1302</v>
      </c>
      <c r="D2459" s="97" t="s">
        <v>1097</v>
      </c>
      <c r="E2459" s="100" t="n">
        <v>2</v>
      </c>
      <c r="F2459" s="118" t="n">
        <v>450</v>
      </c>
      <c r="G2459" s="101" t="n">
        <v>900</v>
      </c>
      <c r="H2459" s="98" t="n">
        <v>55</v>
      </c>
      <c r="I2459" s="97" t="s">
        <v>989</v>
      </c>
    </row>
    <row r="2460" customFormat="false" ht="12.75" hidden="false" customHeight="true" outlineLevel="0" collapsed="false">
      <c r="A2460" s="1" t="str">
        <f aca="false">I2460&amp;H2460</f>
        <v>  Balancim Manual56</v>
      </c>
      <c r="B2460" s="97" t="s">
        <v>990</v>
      </c>
      <c r="C2460" s="97" t="s">
        <v>1305</v>
      </c>
      <c r="D2460" s="97" t="s">
        <v>1097</v>
      </c>
      <c r="E2460" s="117" t="n">
        <v>42</v>
      </c>
      <c r="F2460" s="118" t="n">
        <v>300</v>
      </c>
      <c r="G2460" s="162" t="n">
        <v>12600</v>
      </c>
      <c r="H2460" s="98" t="n">
        <v>56</v>
      </c>
      <c r="I2460" s="97" t="s">
        <v>991</v>
      </c>
    </row>
    <row r="2461" customFormat="false" ht="12.75" hidden="false" customHeight="true" outlineLevel="0" collapsed="false">
      <c r="A2461" s="1" t="str">
        <f aca="false">I2461&amp;H2461</f>
        <v>  Balancim elétrico57</v>
      </c>
      <c r="B2461" s="97" t="s">
        <v>992</v>
      </c>
      <c r="C2461" s="97" t="s">
        <v>1308</v>
      </c>
      <c r="D2461" s="97" t="s">
        <v>1096</v>
      </c>
      <c r="E2461" s="100" t="n">
        <v>6</v>
      </c>
      <c r="F2461" s="118" t="n">
        <v>900</v>
      </c>
      <c r="G2461" s="163" t="n">
        <v>5400</v>
      </c>
      <c r="H2461" s="98" t="n">
        <v>57</v>
      </c>
      <c r="I2461" s="97" t="s">
        <v>993</v>
      </c>
    </row>
    <row r="2462" customFormat="false" ht="12.75" hidden="false" customHeight="true" outlineLevel="0" collapsed="false">
      <c r="A2462" s="1" t="str">
        <f aca="false">I2462&amp;H2462</f>
        <v>  Elevador Cremalheira (1 cabine)58</v>
      </c>
      <c r="B2462" s="97" t="s">
        <v>994</v>
      </c>
      <c r="C2462" s="97" t="s">
        <v>1293</v>
      </c>
      <c r="D2462" s="97" t="s">
        <v>1097</v>
      </c>
      <c r="E2462" s="117" t="n">
        <v>14</v>
      </c>
      <c r="F2462" s="119" t="n">
        <v>7500</v>
      </c>
      <c r="G2462" s="165" t="n">
        <v>105000</v>
      </c>
      <c r="H2462" s="98" t="n">
        <v>58</v>
      </c>
      <c r="I2462" s="97" t="s">
        <v>995</v>
      </c>
    </row>
    <row r="2463" customFormat="false" ht="12.75" hidden="false" customHeight="true" outlineLevel="0" collapsed="false">
      <c r="A2463" s="1" t="str">
        <f aca="false">I2463&amp;H2463</f>
        <v>  Serra mármores59</v>
      </c>
      <c r="B2463" s="97" t="s">
        <v>997</v>
      </c>
      <c r="C2463" s="97" t="s">
        <v>1311</v>
      </c>
      <c r="D2463" s="97" t="s">
        <v>1096</v>
      </c>
      <c r="E2463" s="100" t="n">
        <v>3</v>
      </c>
      <c r="F2463" s="118" t="n">
        <v>599</v>
      </c>
      <c r="G2463" s="163" t="n">
        <v>1797</v>
      </c>
      <c r="H2463" s="98" t="n">
        <v>59</v>
      </c>
      <c r="I2463" s="97" t="s">
        <v>998</v>
      </c>
    </row>
    <row r="2464" customFormat="false" ht="12.75" hidden="false" customHeight="true" outlineLevel="0" collapsed="false">
      <c r="A2464" s="1" t="str">
        <f aca="false">I2464&amp;H2464</f>
        <v>  Furadeira Eletrica de impacto60</v>
      </c>
      <c r="B2464" s="97" t="s">
        <v>1000</v>
      </c>
      <c r="C2464" s="97" t="s">
        <v>1314</v>
      </c>
      <c r="D2464" s="97" t="s">
        <v>1096</v>
      </c>
      <c r="E2464" s="100" t="n">
        <v>2</v>
      </c>
      <c r="F2464" s="118" t="n">
        <v>652.57</v>
      </c>
      <c r="G2464" s="163" t="n">
        <v>1305.14</v>
      </c>
      <c r="H2464" s="98" t="n">
        <v>60</v>
      </c>
      <c r="I2464" s="97" t="s">
        <v>1001</v>
      </c>
    </row>
    <row r="2465" customFormat="false" ht="12.75" hidden="false" customHeight="true" outlineLevel="0" collapsed="false">
      <c r="A2465" s="1" t="str">
        <f aca="false">I2465&amp;H2465</f>
        <v>  Ferramentas61</v>
      </c>
      <c r="B2465" s="97" t="s">
        <v>1002</v>
      </c>
      <c r="C2465" s="97" t="s">
        <v>1158</v>
      </c>
      <c r="D2465" s="97" t="s">
        <v>1097</v>
      </c>
      <c r="E2465" s="117" t="n">
        <v>12</v>
      </c>
      <c r="F2465" s="119" t="n">
        <v>2050.651</v>
      </c>
      <c r="G2465" s="162" t="n">
        <v>24607.81</v>
      </c>
      <c r="H2465" s="98" t="n">
        <v>61</v>
      </c>
      <c r="I2465" s="97" t="s">
        <v>1003</v>
      </c>
    </row>
    <row r="2466" customFormat="false" ht="12.75" hidden="false" customHeight="true" outlineLevel="0" collapsed="false">
      <c r="A2466" s="1" t="str">
        <f aca="false">I2466&amp;H2466</f>
        <v>  Martelete 10 Kg62</v>
      </c>
      <c r="B2466" s="97" t="s">
        <v>1004</v>
      </c>
      <c r="C2466" s="97" t="s">
        <v>1317</v>
      </c>
      <c r="D2466" s="97" t="s">
        <v>1097</v>
      </c>
      <c r="E2466" s="117" t="n">
        <v>18</v>
      </c>
      <c r="F2466" s="118" t="n">
        <v>180</v>
      </c>
      <c r="G2466" s="163" t="n">
        <v>3240</v>
      </c>
      <c r="H2466" s="98" t="n">
        <v>62</v>
      </c>
      <c r="I2466" s="97" t="s">
        <v>1005</v>
      </c>
    </row>
    <row r="2467" customFormat="false" ht="12.75" hidden="false" customHeight="true" outlineLevel="0" collapsed="false">
      <c r="A2467" s="1" t="str">
        <f aca="false">I2467&amp;H2467</f>
        <v>  Martelete 5 kg63</v>
      </c>
      <c r="B2467" s="97" t="s">
        <v>1006</v>
      </c>
      <c r="C2467" s="97" t="s">
        <v>1320</v>
      </c>
      <c r="D2467" s="97" t="s">
        <v>1097</v>
      </c>
      <c r="E2467" s="100" t="n">
        <v>3</v>
      </c>
      <c r="F2467" s="118" t="n">
        <v>150</v>
      </c>
      <c r="G2467" s="101" t="n">
        <v>450</v>
      </c>
      <c r="H2467" s="98" t="n">
        <v>63</v>
      </c>
      <c r="I2467" s="97" t="s">
        <v>1007</v>
      </c>
    </row>
    <row r="2468" customFormat="false" ht="12.75" hidden="false" customHeight="true" outlineLevel="0" collapsed="false">
      <c r="A2468" s="1" t="str">
        <f aca="false">I2468&amp;H2468</f>
        <v>  Pistola chumbadora64</v>
      </c>
      <c r="B2468" s="97" t="s">
        <v>1009</v>
      </c>
      <c r="C2468" s="97" t="s">
        <v>1323</v>
      </c>
      <c r="D2468" s="97" t="s">
        <v>1097</v>
      </c>
      <c r="E2468" s="100" t="n">
        <v>9</v>
      </c>
      <c r="F2468" s="117" t="n">
        <v>80</v>
      </c>
      <c r="G2468" s="101" t="n">
        <v>720</v>
      </c>
      <c r="H2468" s="98" t="n">
        <v>64</v>
      </c>
      <c r="I2468" s="97" t="s">
        <v>1010</v>
      </c>
    </row>
    <row r="2469" customFormat="false" ht="12.75" hidden="false" customHeight="true" outlineLevel="0" collapsed="false">
      <c r="A2469" s="1" t="str">
        <f aca="false">I2469&amp;H2469</f>
        <v>  Lixadeira Portátil65</v>
      </c>
      <c r="B2469" s="97" t="s">
        <v>1011</v>
      </c>
      <c r="C2469" s="97" t="s">
        <v>1326</v>
      </c>
      <c r="D2469" s="97" t="s">
        <v>1097</v>
      </c>
      <c r="E2469" s="100" t="n">
        <v>7</v>
      </c>
      <c r="F2469" s="117" t="n">
        <v>70</v>
      </c>
      <c r="G2469" s="101" t="n">
        <v>490</v>
      </c>
      <c r="H2469" s="98" t="n">
        <v>65</v>
      </c>
      <c r="I2469" s="97" t="s">
        <v>1012</v>
      </c>
    </row>
    <row r="2470" customFormat="false" ht="12.75" hidden="false" customHeight="true" outlineLevel="0" collapsed="false">
      <c r="A2470" s="1" t="str">
        <f aca="false">I2470&amp;H2470</f>
        <v>  Locação de Andaime Fachadeiro66</v>
      </c>
      <c r="B2470" s="97" t="s">
        <v>1013</v>
      </c>
      <c r="C2470" s="97" t="s">
        <v>1329</v>
      </c>
      <c r="D2470" s="97" t="s">
        <v>1098</v>
      </c>
      <c r="E2470" s="119" t="n">
        <v>2800</v>
      </c>
      <c r="F2470" s="100" t="n">
        <v>3.5</v>
      </c>
      <c r="G2470" s="163" t="n">
        <v>9800</v>
      </c>
      <c r="H2470" s="98" t="n">
        <v>66</v>
      </c>
      <c r="I2470" s="97" t="s">
        <v>1014</v>
      </c>
    </row>
    <row r="2471" customFormat="false" ht="12.75" hidden="false" customHeight="true" outlineLevel="0" collapsed="false">
      <c r="A2471" s="1" t="str">
        <f aca="false">I2471&amp;H2471</f>
        <v>  Madeiras para andaime67</v>
      </c>
      <c r="B2471" s="97" t="s">
        <v>1015</v>
      </c>
      <c r="C2471" s="97" t="s">
        <v>2427</v>
      </c>
      <c r="D2471" s="97" t="s">
        <v>1098</v>
      </c>
      <c r="E2471" s="118" t="n">
        <v>240</v>
      </c>
      <c r="F2471" s="117" t="n">
        <v>32.874</v>
      </c>
      <c r="G2471" s="163" t="n">
        <v>7889.76</v>
      </c>
      <c r="H2471" s="98" t="n">
        <v>67</v>
      </c>
      <c r="I2471" s="97" t="s">
        <v>1016</v>
      </c>
    </row>
    <row r="2472" customFormat="false" ht="12.75" hidden="false" customHeight="true" outlineLevel="0" collapsed="false">
      <c r="A2472" s="1" t="str">
        <f aca="false">I2472&amp;H2472</f>
        <v>  Jateadora de Alta pressão68</v>
      </c>
      <c r="B2472" s="97" t="s">
        <v>1017</v>
      </c>
      <c r="C2472" s="97" t="s">
        <v>1332</v>
      </c>
      <c r="D2472" s="97" t="s">
        <v>1097</v>
      </c>
      <c r="E2472" s="100" t="n">
        <v>1</v>
      </c>
      <c r="F2472" s="118" t="n">
        <v>300</v>
      </c>
      <c r="G2472" s="101" t="n">
        <v>300</v>
      </c>
      <c r="H2472" s="98" t="n">
        <v>68</v>
      </c>
      <c r="I2472" s="97" t="s">
        <v>1018</v>
      </c>
    </row>
    <row r="2473" customFormat="false" ht="12.75" hidden="false" customHeight="true" outlineLevel="0" collapsed="false">
      <c r="A2473" s="1" t="str">
        <f aca="false">I2473&amp;H2473</f>
        <v>  - Serviços69</v>
      </c>
      <c r="B2473" s="93" t="s">
        <v>1019</v>
      </c>
      <c r="C2473" s="93" t="s">
        <v>2428</v>
      </c>
      <c r="D2473" s="93"/>
      <c r="E2473" s="95"/>
      <c r="F2473" s="95"/>
      <c r="G2473" s="164" t="n">
        <v>36107.81</v>
      </c>
      <c r="H2473" s="113" t="n">
        <v>69</v>
      </c>
      <c r="I2473" s="93" t="s">
        <v>1020</v>
      </c>
    </row>
    <row r="2474" customFormat="false" ht="12.75" hidden="false" customHeight="true" outlineLevel="0" collapsed="false">
      <c r="A2474" s="1" t="str">
        <f aca="false">I2474&amp;H2474</f>
        <v>    Aterramento e Laudo do Elevador Cremalheira70</v>
      </c>
      <c r="B2474" s="97" t="s">
        <v>1021</v>
      </c>
      <c r="C2474" s="97" t="s">
        <v>1222</v>
      </c>
      <c r="D2474" s="97" t="s">
        <v>1095</v>
      </c>
      <c r="E2474" s="100" t="n">
        <v>1</v>
      </c>
      <c r="F2474" s="119" t="n">
        <v>2532.1228</v>
      </c>
      <c r="G2474" s="163" t="n">
        <v>2532.12</v>
      </c>
      <c r="H2474" s="98" t="n">
        <v>70</v>
      </c>
      <c r="I2474" s="97" t="s">
        <v>1022</v>
      </c>
    </row>
    <row r="2475" customFormat="false" ht="12.75" hidden="false" customHeight="true" outlineLevel="0" collapsed="false">
      <c r="A2475" s="1" t="str">
        <f aca="false">I2475&amp;H2475</f>
        <v>    Montagem e Desmontagem de Elevador Cremalheira71</v>
      </c>
      <c r="B2475" s="97" t="s">
        <v>1023</v>
      </c>
      <c r="C2475" s="97" t="s">
        <v>2429</v>
      </c>
      <c r="D2475" s="97" t="s">
        <v>1095</v>
      </c>
      <c r="E2475" s="100" t="n">
        <v>1</v>
      </c>
      <c r="F2475" s="120" t="n">
        <v>15000</v>
      </c>
      <c r="G2475" s="162" t="n">
        <v>15000</v>
      </c>
      <c r="H2475" s="98" t="n">
        <v>71</v>
      </c>
      <c r="I2475" s="97" t="s">
        <v>1024</v>
      </c>
    </row>
    <row r="2476" customFormat="false" ht="12.75" hidden="false" customHeight="true" outlineLevel="0" collapsed="false">
      <c r="A2476" s="1" t="str">
        <f aca="false">I2476&amp;H2476</f>
        <v>    Base para elevador Cremalheira72</v>
      </c>
      <c r="B2476" s="97" t="s">
        <v>1025</v>
      </c>
      <c r="C2476" s="97" t="s">
        <v>1152</v>
      </c>
      <c r="D2476" s="97" t="s">
        <v>1096</v>
      </c>
      <c r="E2476" s="100" t="n">
        <v>1</v>
      </c>
      <c r="F2476" s="119" t="n">
        <v>1525.6966</v>
      </c>
      <c r="G2476" s="163" t="n">
        <v>1525.69</v>
      </c>
      <c r="H2476" s="98" t="n">
        <v>72</v>
      </c>
      <c r="I2476" s="97" t="s">
        <v>1026</v>
      </c>
    </row>
    <row r="2477" customFormat="false" ht="12.75" hidden="false" customHeight="true" outlineLevel="0" collapsed="false">
      <c r="A2477" s="1" t="str">
        <f aca="false">I2477&amp;H2477</f>
        <v>    Montagem e Desmontagem de Andaime Fachadeiro73</v>
      </c>
      <c r="B2477" s="97" t="s">
        <v>1027</v>
      </c>
      <c r="C2477" s="97" t="s">
        <v>2430</v>
      </c>
      <c r="D2477" s="97" t="s">
        <v>1098</v>
      </c>
      <c r="E2477" s="118" t="n">
        <v>350</v>
      </c>
      <c r="F2477" s="117" t="n">
        <v>10</v>
      </c>
      <c r="G2477" s="163" t="n">
        <v>3500</v>
      </c>
      <c r="H2477" s="98" t="n">
        <v>73</v>
      </c>
      <c r="I2477" s="97" t="s">
        <v>1028</v>
      </c>
    </row>
    <row r="2478" customFormat="false" ht="12.75" hidden="false" customHeight="true" outlineLevel="0" collapsed="false">
      <c r="A2478" s="1" t="str">
        <f aca="false">I2478&amp;H2478</f>
        <v>    Manutenção de equipamentos74</v>
      </c>
      <c r="B2478" s="97" t="s">
        <v>1029</v>
      </c>
      <c r="C2478" s="97" t="s">
        <v>1199</v>
      </c>
      <c r="D2478" s="97" t="s">
        <v>1097</v>
      </c>
      <c r="E2478" s="117" t="n">
        <v>19</v>
      </c>
      <c r="F2478" s="118" t="n">
        <v>350</v>
      </c>
      <c r="G2478" s="163" t="n">
        <v>6650</v>
      </c>
      <c r="H2478" s="98" t="n">
        <v>74</v>
      </c>
      <c r="I2478" s="97" t="s">
        <v>1030</v>
      </c>
    </row>
    <row r="2479" customFormat="false" ht="12.75" hidden="false" customHeight="true" outlineLevel="0" collapsed="false">
      <c r="A2479" s="1" t="str">
        <f aca="false">I2479&amp;H2479</f>
        <v>    Montagem e desmontagem de Balancim75</v>
      </c>
      <c r="B2479" s="97" t="s">
        <v>1031</v>
      </c>
      <c r="C2479" s="97" t="s">
        <v>2431</v>
      </c>
      <c r="D2479" s="97" t="s">
        <v>1096</v>
      </c>
      <c r="E2479" s="117" t="n">
        <v>46</v>
      </c>
      <c r="F2479" s="118" t="n">
        <v>150</v>
      </c>
      <c r="G2479" s="163" t="n">
        <v>6900</v>
      </c>
      <c r="H2479" s="98" t="n">
        <v>75</v>
      </c>
      <c r="I2479" s="97" t="s">
        <v>1032</v>
      </c>
    </row>
    <row r="2480" customFormat="false" ht="12.75" hidden="false" customHeight="true" outlineLevel="0" collapsed="false">
      <c r="A2480" s="1" t="str">
        <f aca="false">I2480&amp;H2480</f>
        <v>- CUSTOS INDIRETOS - OUTROS76</v>
      </c>
      <c r="B2480" s="93" t="s">
        <v>141</v>
      </c>
      <c r="C2480" s="93" t="s">
        <v>2432</v>
      </c>
      <c r="D2480" s="93"/>
      <c r="E2480" s="95"/>
      <c r="F2480" s="95"/>
      <c r="G2480" s="161" t="n">
        <v>286710.3</v>
      </c>
      <c r="H2480" s="113" t="n">
        <v>76</v>
      </c>
      <c r="I2480" s="93" t="s">
        <v>1033</v>
      </c>
    </row>
    <row r="2481" customFormat="false" ht="12.75" hidden="false" customHeight="true" outlineLevel="0" collapsed="false">
      <c r="A2481" s="1" t="str">
        <f aca="false">I2481&amp;H2481</f>
        <v>  - Gastos Mensais77</v>
      </c>
      <c r="B2481" s="93" t="s">
        <v>1034</v>
      </c>
      <c r="C2481" s="93" t="s">
        <v>2433</v>
      </c>
      <c r="D2481" s="93"/>
      <c r="E2481" s="95"/>
      <c r="F2481" s="95"/>
      <c r="G2481" s="161" t="n">
        <v>206019.58</v>
      </c>
      <c r="H2481" s="113" t="n">
        <v>77</v>
      </c>
      <c r="I2481" s="93" t="s">
        <v>1035</v>
      </c>
    </row>
    <row r="2482" customFormat="false" ht="12.75" hidden="false" customHeight="true" outlineLevel="0" collapsed="false">
      <c r="A2482" s="1" t="str">
        <f aca="false">I2482&amp;H2482</f>
        <v>    Cemig78</v>
      </c>
      <c r="B2482" s="97" t="s">
        <v>1036</v>
      </c>
      <c r="C2482" s="97" t="s">
        <v>1180</v>
      </c>
      <c r="D2482" s="97" t="s">
        <v>1097</v>
      </c>
      <c r="E2482" s="117" t="n">
        <v>20</v>
      </c>
      <c r="F2482" s="119" t="n">
        <v>2300</v>
      </c>
      <c r="G2482" s="162" t="n">
        <v>46000</v>
      </c>
      <c r="H2482" s="98" t="n">
        <v>78</v>
      </c>
      <c r="I2482" s="97" t="s">
        <v>1037</v>
      </c>
    </row>
    <row r="2483" customFormat="false" ht="12.75" hidden="false" customHeight="true" outlineLevel="0" collapsed="false">
      <c r="A2483" s="1" t="str">
        <f aca="false">I2483&amp;H2483</f>
        <v>    Copasa79</v>
      </c>
      <c r="B2483" s="97" t="s">
        <v>1038</v>
      </c>
      <c r="C2483" s="97" t="s">
        <v>1161</v>
      </c>
      <c r="D2483" s="97" t="s">
        <v>1097</v>
      </c>
      <c r="E2483" s="117" t="n">
        <v>20</v>
      </c>
      <c r="F2483" s="119" t="n">
        <v>1300</v>
      </c>
      <c r="G2483" s="162" t="n">
        <v>26000</v>
      </c>
      <c r="H2483" s="98" t="n">
        <v>79</v>
      </c>
      <c r="I2483" s="97" t="s">
        <v>1039</v>
      </c>
    </row>
    <row r="2484" customFormat="false" ht="12.75" hidden="false" customHeight="true" outlineLevel="0" collapsed="false">
      <c r="A2484" s="1" t="str">
        <f aca="false">I2484&amp;H2484</f>
        <v>    Internet80</v>
      </c>
      <c r="B2484" s="97" t="s">
        <v>1040</v>
      </c>
      <c r="C2484" s="97" t="s">
        <v>2434</v>
      </c>
      <c r="D2484" s="97" t="s">
        <v>1097</v>
      </c>
      <c r="E2484" s="117" t="n">
        <v>20</v>
      </c>
      <c r="F2484" s="118" t="n">
        <v>130</v>
      </c>
      <c r="G2484" s="163" t="n">
        <v>2600</v>
      </c>
      <c r="H2484" s="98" t="n">
        <v>80</v>
      </c>
      <c r="I2484" s="97" t="s">
        <v>1041</v>
      </c>
    </row>
    <row r="2485" customFormat="false" ht="12.75" hidden="false" customHeight="true" outlineLevel="0" collapsed="false">
      <c r="A2485" s="1" t="str">
        <f aca="false">I2485&amp;H2485</f>
        <v>    Telefonia81</v>
      </c>
      <c r="B2485" s="97" t="s">
        <v>1042</v>
      </c>
      <c r="C2485" s="97" t="s">
        <v>1164</v>
      </c>
      <c r="D2485" s="97" t="s">
        <v>1097</v>
      </c>
      <c r="E2485" s="117" t="n">
        <v>20</v>
      </c>
      <c r="F2485" s="118" t="n">
        <v>250</v>
      </c>
      <c r="G2485" s="163" t="n">
        <v>5000</v>
      </c>
      <c r="H2485" s="98" t="n">
        <v>81</v>
      </c>
      <c r="I2485" s="97" t="s">
        <v>1043</v>
      </c>
    </row>
    <row r="2486" customFormat="false" ht="12.75" hidden="false" customHeight="true" outlineLevel="0" collapsed="false">
      <c r="A2486" s="1" t="str">
        <f aca="false">I2486&amp;H2486</f>
        <v>    Despesas de escritório (Recarga de cartucho, cartão de ponto, material de escritório em geral)82</v>
      </c>
      <c r="B2486" s="97" t="s">
        <v>1044</v>
      </c>
      <c r="C2486" s="97" t="s">
        <v>2435</v>
      </c>
      <c r="D2486" s="97" t="s">
        <v>1097</v>
      </c>
      <c r="E2486" s="117" t="n">
        <v>19</v>
      </c>
      <c r="F2486" s="118" t="n">
        <v>249.91</v>
      </c>
      <c r="G2486" s="163" t="n">
        <v>4748.29</v>
      </c>
      <c r="H2486" s="98" t="n">
        <v>82</v>
      </c>
      <c r="I2486" s="97" t="s">
        <v>1045</v>
      </c>
    </row>
    <row r="2487" customFormat="false" ht="12.75" hidden="false" customHeight="true" outlineLevel="0" collapsed="false">
      <c r="A2487" s="1" t="str">
        <f aca="false">I2487&amp;H2487</f>
        <v>    Despesas bancárias83</v>
      </c>
      <c r="B2487" s="97" t="s">
        <v>1046</v>
      </c>
      <c r="C2487" s="97" t="s">
        <v>1205</v>
      </c>
      <c r="D2487" s="97" t="s">
        <v>1097</v>
      </c>
      <c r="E2487" s="117" t="n">
        <v>20</v>
      </c>
      <c r="F2487" s="118" t="n">
        <v>130</v>
      </c>
      <c r="G2487" s="163" t="n">
        <v>2600</v>
      </c>
      <c r="H2487" s="98" t="n">
        <v>83</v>
      </c>
      <c r="I2487" s="97" t="s">
        <v>1047</v>
      </c>
    </row>
    <row r="2488" customFormat="false" ht="12.75" hidden="false" customHeight="true" outlineLevel="0" collapsed="false">
      <c r="A2488" s="1" t="str">
        <f aca="false">I2488&amp;H2488</f>
        <v>    Fretes84</v>
      </c>
      <c r="B2488" s="97" t="s">
        <v>1048</v>
      </c>
      <c r="C2488" s="97" t="s">
        <v>2436</v>
      </c>
      <c r="D2488" s="97" t="s">
        <v>1097</v>
      </c>
      <c r="E2488" s="117" t="n">
        <v>19</v>
      </c>
      <c r="F2488" s="118" t="n">
        <v>360</v>
      </c>
      <c r="G2488" s="163" t="n">
        <v>6840</v>
      </c>
      <c r="H2488" s="98" t="n">
        <v>84</v>
      </c>
      <c r="I2488" s="97" t="s">
        <v>1049</v>
      </c>
    </row>
    <row r="2489" customFormat="false" ht="12.75" hidden="false" customHeight="true" outlineLevel="0" collapsed="false">
      <c r="A2489" s="1" t="str">
        <f aca="false">I2489&amp;H2489</f>
        <v>    Material de higiene/ limpeza85</v>
      </c>
      <c r="B2489" s="97" t="s">
        <v>1050</v>
      </c>
      <c r="C2489" s="97" t="s">
        <v>2437</v>
      </c>
      <c r="D2489" s="97" t="s">
        <v>1097</v>
      </c>
      <c r="E2489" s="117" t="n">
        <v>20</v>
      </c>
      <c r="F2489" s="118" t="n">
        <v>269.1643</v>
      </c>
      <c r="G2489" s="163" t="n">
        <v>5383.29</v>
      </c>
      <c r="H2489" s="98" t="n">
        <v>85</v>
      </c>
      <c r="I2489" s="97" t="s">
        <v>1051</v>
      </c>
    </row>
    <row r="2490" customFormat="false" ht="12.75" hidden="false" customHeight="true" outlineLevel="0" collapsed="false">
      <c r="A2490" s="1" t="str">
        <f aca="false">I2490&amp;H2490</f>
        <v>    Gerenciamento e controle do orçamento86</v>
      </c>
      <c r="B2490" s="97" t="s">
        <v>1052</v>
      </c>
      <c r="C2490" s="97" t="s">
        <v>1211</v>
      </c>
      <c r="D2490" s="97" t="s">
        <v>1097</v>
      </c>
      <c r="E2490" s="117" t="n">
        <v>21</v>
      </c>
      <c r="F2490" s="119" t="n">
        <v>3800</v>
      </c>
      <c r="G2490" s="162" t="n">
        <v>79800</v>
      </c>
      <c r="H2490" s="98" t="n">
        <v>86</v>
      </c>
      <c r="I2490" s="97" t="s">
        <v>1053</v>
      </c>
    </row>
    <row r="2491" customFormat="false" ht="12.75" hidden="false" customHeight="true" outlineLevel="0" collapsed="false">
      <c r="A2491" s="1" t="str">
        <f aca="false">I2491&amp;H2491</f>
        <v>    Rateio das despesas com Carro da Empresa87</v>
      </c>
      <c r="B2491" s="97" t="s">
        <v>1054</v>
      </c>
      <c r="C2491" s="97" t="s">
        <v>1247</v>
      </c>
      <c r="D2491" s="97" t="s">
        <v>1097</v>
      </c>
      <c r="E2491" s="117" t="n">
        <v>21</v>
      </c>
      <c r="F2491" s="119" t="n">
        <v>1288</v>
      </c>
      <c r="G2491" s="162" t="n">
        <v>27048</v>
      </c>
      <c r="H2491" s="98" t="n">
        <v>87</v>
      </c>
      <c r="I2491" s="97" t="s">
        <v>1055</v>
      </c>
    </row>
    <row r="2492" customFormat="false" ht="12.75" hidden="false" customHeight="true" outlineLevel="0" collapsed="false">
      <c r="A2492" s="1" t="str">
        <f aca="false">I2492&amp;H2492</f>
        <v>  - Diversos88</v>
      </c>
      <c r="B2492" s="93" t="s">
        <v>1056</v>
      </c>
      <c r="C2492" s="93" t="s">
        <v>2224</v>
      </c>
      <c r="D2492" s="93"/>
      <c r="E2492" s="95"/>
      <c r="F2492" s="95"/>
      <c r="G2492" s="164" t="n">
        <v>80690.72</v>
      </c>
      <c r="H2492" s="113" t="n">
        <v>88</v>
      </c>
      <c r="I2492" s="93" t="s">
        <v>124</v>
      </c>
    </row>
    <row r="2493" customFormat="false" ht="12.75" hidden="false" customHeight="true" outlineLevel="0" collapsed="false">
      <c r="A2493" s="1" t="str">
        <f aca="false">I2493&amp;H2493</f>
        <v>    Comunicação interna da obra89</v>
      </c>
      <c r="B2493" s="97" t="s">
        <v>1057</v>
      </c>
      <c r="C2493" s="97" t="s">
        <v>2438</v>
      </c>
      <c r="D2493" s="97" t="s">
        <v>1096</v>
      </c>
      <c r="E2493" s="100" t="n">
        <v>4</v>
      </c>
      <c r="F2493" s="118" t="n">
        <v>350</v>
      </c>
      <c r="G2493" s="163" t="n">
        <v>1400</v>
      </c>
      <c r="H2493" s="98" t="n">
        <v>89</v>
      </c>
      <c r="I2493" s="97" t="s">
        <v>1058</v>
      </c>
    </row>
    <row r="2494" customFormat="false" ht="12.75" hidden="false" customHeight="true" outlineLevel="0" collapsed="false">
      <c r="A2494" s="1" t="str">
        <f aca="false">I2494&amp;H2494</f>
        <v>    Cópias de projetos90</v>
      </c>
      <c r="B2494" s="97" t="s">
        <v>1059</v>
      </c>
      <c r="C2494" s="97" t="s">
        <v>1183</v>
      </c>
      <c r="D2494" s="97" t="s">
        <v>1095</v>
      </c>
      <c r="E2494" s="100" t="n">
        <v>1</v>
      </c>
      <c r="F2494" s="119" t="n">
        <v>1205.2</v>
      </c>
      <c r="G2494" s="163" t="n">
        <v>1205.2</v>
      </c>
      <c r="H2494" s="98" t="n">
        <v>90</v>
      </c>
      <c r="I2494" s="97" t="s">
        <v>1060</v>
      </c>
    </row>
    <row r="2495" customFormat="false" ht="12.75" hidden="false" customHeight="true" outlineLevel="0" collapsed="false">
      <c r="A2495" s="1" t="str">
        <f aca="false">I2495&amp;H2495</f>
        <v>    Seguro de obra91</v>
      </c>
      <c r="B2495" s="97" t="s">
        <v>1061</v>
      </c>
      <c r="C2495" s="97" t="s">
        <v>2439</v>
      </c>
      <c r="D2495" s="97" t="s">
        <v>1095</v>
      </c>
      <c r="E2495" s="100" t="n">
        <v>1</v>
      </c>
      <c r="F2495" s="119" t="n">
        <v>6000</v>
      </c>
      <c r="G2495" s="163" t="n">
        <v>6000</v>
      </c>
      <c r="H2495" s="98" t="n">
        <v>91</v>
      </c>
      <c r="I2495" s="97" t="s">
        <v>1062</v>
      </c>
    </row>
    <row r="2496" customFormat="false" ht="12.75" hidden="false" customHeight="true" outlineLevel="0" collapsed="false">
      <c r="A2496" s="1" t="str">
        <f aca="false">I2496&amp;H2496</f>
        <v>    Xerox92</v>
      </c>
      <c r="B2496" s="97" t="s">
        <v>1063</v>
      </c>
      <c r="C2496" s="97" t="s">
        <v>1190</v>
      </c>
      <c r="D2496" s="97" t="s">
        <v>1096</v>
      </c>
      <c r="E2496" s="119" t="n">
        <v>1000</v>
      </c>
      <c r="F2496" s="100" t="n">
        <v>0.25</v>
      </c>
      <c r="G2496" s="101" t="n">
        <v>250</v>
      </c>
      <c r="H2496" s="98" t="n">
        <v>92</v>
      </c>
      <c r="I2496" s="97" t="s">
        <v>1064</v>
      </c>
    </row>
    <row r="2497" customFormat="false" ht="12.75" hidden="false" customHeight="true" outlineLevel="0" collapsed="false">
      <c r="A2497" s="1" t="str">
        <f aca="false">I2497&amp;H2497</f>
        <v>    Medicamentos93</v>
      </c>
      <c r="B2497" s="97" t="s">
        <v>1065</v>
      </c>
      <c r="C2497" s="97" t="s">
        <v>1193</v>
      </c>
      <c r="D2497" s="97" t="s">
        <v>1095</v>
      </c>
      <c r="E2497" s="100" t="n">
        <v>1</v>
      </c>
      <c r="F2497" s="118" t="n">
        <v>350</v>
      </c>
      <c r="G2497" s="101" t="n">
        <v>350</v>
      </c>
      <c r="H2497" s="98" t="n">
        <v>93</v>
      </c>
      <c r="I2497" s="97" t="s">
        <v>1066</v>
      </c>
    </row>
    <row r="2498" customFormat="false" ht="12.75" hidden="false" customHeight="true" outlineLevel="0" collapsed="false">
      <c r="A2498" s="1" t="str">
        <f aca="false">I2498&amp;H2498</f>
        <v>    Orçamento94</v>
      </c>
      <c r="B2498" s="97" t="s">
        <v>1067</v>
      </c>
      <c r="C2498" s="97" t="s">
        <v>2440</v>
      </c>
      <c r="D2498" s="97" t="s">
        <v>1095</v>
      </c>
      <c r="E2498" s="100" t="n">
        <v>1</v>
      </c>
      <c r="F2498" s="119" t="n">
        <v>8000</v>
      </c>
      <c r="G2498" s="163" t="n">
        <v>8000</v>
      </c>
      <c r="H2498" s="98" t="n">
        <v>94</v>
      </c>
      <c r="I2498" s="97" t="s">
        <v>1068</v>
      </c>
    </row>
    <row r="2499" customFormat="false" ht="12.75" hidden="false" customHeight="true" outlineLevel="0" collapsed="false">
      <c r="A2499" s="1" t="str">
        <f aca="false">I2499&amp;H2499</f>
        <v>    Planejamento95</v>
      </c>
      <c r="B2499" s="97" t="s">
        <v>1069</v>
      </c>
      <c r="C2499" s="97" t="s">
        <v>1177</v>
      </c>
      <c r="D2499" s="97" t="s">
        <v>1095</v>
      </c>
      <c r="E2499" s="100" t="n">
        <v>1</v>
      </c>
      <c r="F2499" s="119" t="n">
        <v>5000</v>
      </c>
      <c r="G2499" s="163" t="n">
        <v>5000</v>
      </c>
      <c r="H2499" s="98" t="n">
        <v>95</v>
      </c>
      <c r="I2499" s="97" t="s">
        <v>1070</v>
      </c>
    </row>
    <row r="2500" customFormat="false" ht="12.75" hidden="false" customHeight="true" outlineLevel="0" collapsed="false">
      <c r="A2500" s="1" t="str">
        <f aca="false">I2500&amp;H2500</f>
        <v>    Contrato de manutenção elevador social96</v>
      </c>
      <c r="B2500" s="97" t="s">
        <v>1071</v>
      </c>
      <c r="C2500" s="97" t="s">
        <v>2441</v>
      </c>
      <c r="D2500" s="97" t="s">
        <v>1097</v>
      </c>
      <c r="E2500" s="100" t="n">
        <v>3</v>
      </c>
      <c r="F2500" s="119" t="n">
        <v>2000</v>
      </c>
      <c r="G2500" s="163" t="n">
        <v>6000</v>
      </c>
      <c r="H2500" s="98" t="n">
        <v>96</v>
      </c>
      <c r="I2500" s="97" t="s">
        <v>1072</v>
      </c>
    </row>
    <row r="2501" customFormat="false" ht="12.75" hidden="false" customHeight="true" outlineLevel="0" collapsed="false">
      <c r="A2501" s="1" t="str">
        <f aca="false">I2501&amp;H2501</f>
        <v>    Manual do Proprietario97</v>
      </c>
      <c r="B2501" s="97" t="s">
        <v>1073</v>
      </c>
      <c r="C2501" s="97" t="s">
        <v>1238</v>
      </c>
      <c r="D2501" s="97" t="s">
        <v>1096</v>
      </c>
      <c r="E2501" s="117" t="n">
        <v>22</v>
      </c>
      <c r="F2501" s="118" t="n">
        <v>517.39</v>
      </c>
      <c r="G2501" s="162" t="n">
        <v>11382.58</v>
      </c>
      <c r="H2501" s="98" t="n">
        <v>97</v>
      </c>
      <c r="I2501" s="97" t="s">
        <v>1074</v>
      </c>
    </row>
    <row r="2502" customFormat="false" ht="12.75" hidden="false" customHeight="true" outlineLevel="0" collapsed="false">
      <c r="A2502" s="1" t="str">
        <f aca="false">I2502&amp;H2502</f>
        <v>    Indenizações de equipamentos98</v>
      </c>
      <c r="B2502" s="97" t="s">
        <v>1075</v>
      </c>
      <c r="C2502" s="97" t="s">
        <v>1282</v>
      </c>
      <c r="D2502" s="97" t="s">
        <v>1095</v>
      </c>
      <c r="E2502" s="100" t="n">
        <v>1</v>
      </c>
      <c r="F2502" s="120" t="n">
        <v>10000</v>
      </c>
      <c r="G2502" s="162" t="n">
        <v>10000</v>
      </c>
      <c r="H2502" s="98" t="n">
        <v>98</v>
      </c>
      <c r="I2502" s="97" t="s">
        <v>1076</v>
      </c>
    </row>
    <row r="2503" customFormat="false" ht="12.75" hidden="false" customHeight="true" outlineLevel="0" collapsed="false">
      <c r="A2503" s="1" t="str">
        <f aca="false">I2503&amp;H2503</f>
        <v>    Alarme  de obra99</v>
      </c>
      <c r="B2503" s="97" t="s">
        <v>1077</v>
      </c>
      <c r="C2503" s="97" t="s">
        <v>2442</v>
      </c>
      <c r="D2503" s="97" t="s">
        <v>1095</v>
      </c>
      <c r="E2503" s="100" t="n">
        <v>1</v>
      </c>
      <c r="F2503" s="119" t="n">
        <v>5000</v>
      </c>
      <c r="G2503" s="163" t="n">
        <v>5000</v>
      </c>
      <c r="H2503" s="98" t="n">
        <v>99</v>
      </c>
      <c r="I2503" s="97" t="s">
        <v>1078</v>
      </c>
    </row>
    <row r="2504" customFormat="false" ht="12.75" hidden="false" customHeight="true" outlineLevel="0" collapsed="false">
      <c r="A2504" s="1" t="str">
        <f aca="false">I2504&amp;H2504</f>
        <v>    Despesas com Vizinhança (0,4% despesas  diretas)100</v>
      </c>
      <c r="B2504" s="97" t="s">
        <v>1079</v>
      </c>
      <c r="C2504" s="97" t="s">
        <v>2443</v>
      </c>
      <c r="D2504" s="97" t="s">
        <v>1095</v>
      </c>
      <c r="E2504" s="100" t="n">
        <v>1</v>
      </c>
      <c r="F2504" s="120" t="n">
        <v>26102.9442</v>
      </c>
      <c r="G2504" s="162" t="n">
        <v>26102.94</v>
      </c>
      <c r="H2504" s="115" t="n">
        <v>100</v>
      </c>
      <c r="I2504" s="97" t="s">
        <v>1080</v>
      </c>
    </row>
    <row r="2505" customFormat="false" ht="12.75" hidden="false" customHeight="true" outlineLevel="0" collapsed="false">
      <c r="A2505" s="1" t="str">
        <f aca="false">I2505&amp;H2505</f>
        <v>- ADMINISTRAÇÃO101</v>
      </c>
      <c r="B2505" s="93" t="s">
        <v>212</v>
      </c>
      <c r="C2505" s="93" t="s">
        <v>2444</v>
      </c>
      <c r="D2505" s="93"/>
      <c r="E2505" s="95"/>
      <c r="F2505" s="95"/>
      <c r="G2505" s="166" t="n">
        <v>1280837.94</v>
      </c>
      <c r="H2505" s="94" t="n">
        <v>101</v>
      </c>
      <c r="I2505" s="93" t="s">
        <v>1081</v>
      </c>
    </row>
    <row r="2506" customFormat="false" ht="12.75" hidden="false" customHeight="true" outlineLevel="0" collapsed="false">
      <c r="A2506" s="1" t="str">
        <f aca="false">I2506&amp;H2506</f>
        <v>  Taxa de administração (15%)102</v>
      </c>
      <c r="B2506" s="97" t="s">
        <v>215</v>
      </c>
      <c r="C2506" s="97" t="s">
        <v>2445</v>
      </c>
      <c r="D2506" s="97" t="s">
        <v>1095</v>
      </c>
      <c r="E2506" s="100" t="n">
        <v>1</v>
      </c>
      <c r="F2506" s="171" t="n">
        <v>1280837.9355</v>
      </c>
      <c r="G2506" s="172" t="n">
        <v>1280837.94</v>
      </c>
      <c r="H2506" s="115" t="n">
        <v>102</v>
      </c>
      <c r="I2506" s="97" t="s">
        <v>1082</v>
      </c>
    </row>
    <row r="2507" customFormat="false" ht="12.75" hidden="false" customHeight="true" outlineLevel="0" collapsed="false">
      <c r="B2507" s="90" t="s">
        <v>894</v>
      </c>
      <c r="C2507" s="90"/>
      <c r="D2507" s="90"/>
      <c r="E2507" s="90"/>
      <c r="F2507" s="90"/>
      <c r="G2507" s="170" t="n">
        <v>3294021.45</v>
      </c>
      <c r="H2507" s="94"/>
      <c r="I2507" s="93"/>
    </row>
    <row r="2508" customFormat="false" ht="12.75" hidden="false" customHeight="true" outlineLevel="0" collapsed="false">
      <c r="B2508" s="90" t="s">
        <v>1083</v>
      </c>
      <c r="C2508" s="90"/>
      <c r="D2508" s="90"/>
      <c r="E2508" s="90"/>
      <c r="F2508" s="90"/>
      <c r="G2508" s="170" t="n">
        <v>9819757.51</v>
      </c>
      <c r="H2508" s="115"/>
      <c r="I2508" s="97"/>
    </row>
    <row r="2509" customFormat="false" ht="12.75" hidden="false" customHeight="true" outlineLevel="0" collapsed="false">
      <c r="B2509" s="173"/>
      <c r="C2509" s="173"/>
      <c r="D2509" s="173"/>
      <c r="E2509" s="174"/>
      <c r="F2509" s="174"/>
      <c r="G2509" s="175"/>
      <c r="H2509" s="94"/>
      <c r="I2509" s="93"/>
    </row>
    <row r="2510" customFormat="false" ht="12.75" hidden="false" customHeight="true" outlineLevel="0" collapsed="false">
      <c r="B2510" s="173"/>
      <c r="C2510" s="173"/>
      <c r="D2510" s="173"/>
      <c r="E2510" s="174"/>
      <c r="F2510" s="174"/>
      <c r="G2510" s="176"/>
      <c r="H2510" s="94"/>
      <c r="I2510" s="93"/>
    </row>
    <row r="2511" customFormat="false" ht="12.75" hidden="false" customHeight="true" outlineLevel="0" collapsed="false">
      <c r="B2511" s="177"/>
      <c r="C2511" s="177"/>
      <c r="D2511" s="177"/>
      <c r="E2511" s="178"/>
      <c r="F2511" s="178"/>
      <c r="G2511" s="179"/>
      <c r="H2511" s="115"/>
      <c r="I2511" s="97"/>
    </row>
    <row r="2512" customFormat="false" ht="12.75" hidden="false" customHeight="true" outlineLevel="0" collapsed="false">
      <c r="B2512" s="177"/>
      <c r="C2512" s="177"/>
      <c r="D2512" s="177"/>
      <c r="E2512" s="180"/>
      <c r="F2512" s="178"/>
      <c r="G2512" s="181"/>
      <c r="H2512" s="115"/>
      <c r="I2512" s="97"/>
    </row>
    <row r="2513" customFormat="false" ht="12.75" hidden="false" customHeight="true" outlineLevel="0" collapsed="false">
      <c r="B2513" s="177"/>
      <c r="C2513" s="177"/>
      <c r="D2513" s="177"/>
      <c r="E2513" s="182"/>
      <c r="F2513" s="183"/>
      <c r="G2513" s="184"/>
      <c r="H2513" s="115"/>
      <c r="I2513" s="97"/>
    </row>
    <row r="2514" customFormat="false" ht="12.75" hidden="false" customHeight="true" outlineLevel="0" collapsed="false">
      <c r="B2514" s="173"/>
      <c r="C2514" s="173"/>
      <c r="D2514" s="173"/>
      <c r="E2514" s="174"/>
      <c r="F2514" s="174"/>
      <c r="G2514" s="176"/>
      <c r="H2514" s="94"/>
      <c r="I2514" s="93"/>
    </row>
    <row r="2515" customFormat="false" ht="12.75" hidden="false" customHeight="true" outlineLevel="0" collapsed="false">
      <c r="B2515" s="177"/>
      <c r="C2515" s="177"/>
      <c r="D2515" s="177"/>
      <c r="E2515" s="185"/>
      <c r="F2515" s="182"/>
      <c r="G2515" s="184"/>
      <c r="H2515" s="115"/>
      <c r="I2515" s="97"/>
    </row>
    <row r="2516" customFormat="false" ht="12.75" hidden="false" customHeight="true" outlineLevel="0" collapsed="false">
      <c r="B2516" s="177"/>
      <c r="C2516" s="177"/>
      <c r="D2516" s="177"/>
      <c r="E2516" s="182"/>
      <c r="F2516" s="183"/>
      <c r="G2516" s="184"/>
      <c r="H2516" s="115"/>
      <c r="I2516" s="97"/>
    </row>
    <row r="2517" customFormat="false" ht="12.75" hidden="false" customHeight="true" outlineLevel="0" collapsed="false">
      <c r="B2517" s="173"/>
      <c r="C2517" s="173"/>
      <c r="D2517" s="173"/>
      <c r="E2517" s="174"/>
      <c r="F2517" s="174"/>
      <c r="G2517" s="175"/>
      <c r="H2517" s="94"/>
      <c r="I2517" s="93"/>
    </row>
    <row r="2518" customFormat="false" ht="12.75" hidden="false" customHeight="true" outlineLevel="0" collapsed="false">
      <c r="B2518" s="177"/>
      <c r="C2518" s="177"/>
      <c r="D2518" s="177"/>
      <c r="E2518" s="182"/>
      <c r="F2518" s="185"/>
      <c r="G2518" s="181"/>
      <c r="H2518" s="115"/>
      <c r="I2518" s="97"/>
    </row>
    <row r="2519" customFormat="false" ht="12.75" hidden="false" customHeight="true" outlineLevel="0" collapsed="false">
      <c r="B2519" s="177"/>
      <c r="C2519" s="177"/>
      <c r="D2519" s="177"/>
      <c r="E2519" s="178"/>
      <c r="F2519" s="182"/>
      <c r="G2519" s="179"/>
      <c r="H2519" s="115"/>
      <c r="I2519" s="97"/>
    </row>
    <row r="2520" customFormat="false" ht="12.75" hidden="false" customHeight="true" outlineLevel="0" collapsed="false">
      <c r="B2520" s="177"/>
      <c r="C2520" s="177"/>
      <c r="D2520" s="177"/>
      <c r="E2520" s="182"/>
      <c r="F2520" s="185"/>
      <c r="G2520" s="184"/>
      <c r="H2520" s="115"/>
      <c r="I2520" s="97"/>
    </row>
    <row r="2521" customFormat="false" ht="12.75" hidden="false" customHeight="true" outlineLevel="0" collapsed="false">
      <c r="B2521" s="177"/>
      <c r="C2521" s="177"/>
      <c r="D2521" s="177"/>
      <c r="E2521" s="182"/>
      <c r="F2521" s="183"/>
      <c r="G2521" s="184"/>
      <c r="H2521" s="115"/>
      <c r="I2521" s="97"/>
    </row>
    <row r="2522" customFormat="false" ht="12.75" hidden="false" customHeight="true" outlineLevel="0" collapsed="false">
      <c r="B2522" s="177"/>
      <c r="C2522" s="177"/>
      <c r="D2522" s="177"/>
      <c r="E2522" s="182"/>
      <c r="F2522" s="180"/>
      <c r="G2522" s="179"/>
      <c r="H2522" s="115"/>
      <c r="I2522" s="97"/>
    </row>
    <row r="2523" customFormat="false" ht="12.75" hidden="false" customHeight="true" outlineLevel="0" collapsed="false">
      <c r="B2523" s="177"/>
      <c r="C2523" s="177"/>
      <c r="D2523" s="177"/>
      <c r="E2523" s="182"/>
      <c r="F2523" s="185"/>
      <c r="G2523" s="181"/>
      <c r="H2523" s="115"/>
      <c r="I2523" s="97"/>
    </row>
    <row r="2524" customFormat="false" ht="12.75" hidden="false" customHeight="true" outlineLevel="0" collapsed="false">
      <c r="B2524" s="177"/>
      <c r="C2524" s="177"/>
      <c r="D2524" s="177"/>
      <c r="E2524" s="182"/>
      <c r="F2524" s="183"/>
      <c r="G2524" s="184"/>
      <c r="H2524" s="115"/>
      <c r="I2524" s="97"/>
    </row>
    <row r="2525" customFormat="false" ht="12.75" hidden="false" customHeight="true" outlineLevel="0" collapsed="false">
      <c r="B2525" s="177"/>
      <c r="C2525" s="177"/>
      <c r="D2525" s="177"/>
      <c r="E2525" s="182"/>
      <c r="F2525" s="183"/>
      <c r="G2525" s="184"/>
      <c r="H2525" s="115"/>
      <c r="I2525" s="97"/>
    </row>
    <row r="2526" customFormat="false" ht="12.75" hidden="false" customHeight="true" outlineLevel="0" collapsed="false">
      <c r="B2526" s="177"/>
      <c r="C2526" s="177"/>
      <c r="D2526" s="177"/>
      <c r="E2526" s="182"/>
      <c r="F2526" s="183"/>
      <c r="G2526" s="184"/>
      <c r="H2526" s="115"/>
      <c r="I2526" s="97"/>
    </row>
    <row r="2527" customFormat="false" ht="12.75" hidden="false" customHeight="true" outlineLevel="0" collapsed="false">
      <c r="B2527" s="177"/>
      <c r="C2527" s="177"/>
      <c r="D2527" s="177"/>
      <c r="E2527" s="182"/>
      <c r="F2527" s="185"/>
      <c r="G2527" s="181"/>
      <c r="H2527" s="115"/>
      <c r="I2527" s="97"/>
    </row>
    <row r="2528" customFormat="false" ht="12.75" hidden="false" customHeight="true" outlineLevel="0" collapsed="false">
      <c r="B2528" s="186"/>
      <c r="C2528" s="187"/>
      <c r="D2528" s="187"/>
      <c r="E2528" s="188"/>
      <c r="F2528" s="188"/>
      <c r="G2528" s="189"/>
      <c r="H2528" s="115"/>
      <c r="I2528" s="97"/>
    </row>
    <row r="2529" customFormat="false" ht="12.75" hidden="false" customHeight="true" outlineLevel="0" collapsed="false">
      <c r="B2529" s="190"/>
      <c r="C2529" s="191"/>
      <c r="D2529" s="191"/>
      <c r="E2529" s="192"/>
      <c r="F2529" s="193"/>
      <c r="G2529" s="194"/>
      <c r="H2529" s="115"/>
      <c r="I2529" s="97"/>
    </row>
    <row r="2530" customFormat="false" ht="12.75" hidden="false" customHeight="true" outlineLevel="0" collapsed="false">
      <c r="B2530" s="190"/>
      <c r="C2530" s="191"/>
      <c r="D2530" s="191"/>
      <c r="E2530" s="192"/>
      <c r="F2530" s="193"/>
      <c r="G2530" s="194"/>
      <c r="H2530" s="115"/>
      <c r="I2530" s="97"/>
    </row>
    <row r="2531" customFormat="false" ht="12.75" hidden="false" customHeight="true" outlineLevel="0" collapsed="false">
      <c r="B2531" s="190"/>
      <c r="C2531" s="191"/>
      <c r="D2531" s="191"/>
      <c r="E2531" s="193"/>
      <c r="F2531" s="192"/>
      <c r="G2531" s="194"/>
      <c r="H2531" s="115"/>
      <c r="I2531" s="97"/>
    </row>
    <row r="2532" customFormat="false" ht="12.75" hidden="false" customHeight="true" outlineLevel="0" collapsed="false">
      <c r="B2532" s="186"/>
      <c r="C2532" s="187"/>
      <c r="D2532" s="187"/>
      <c r="E2532" s="188"/>
      <c r="F2532" s="188"/>
      <c r="G2532" s="195"/>
      <c r="H2532" s="94"/>
      <c r="I2532" s="93"/>
    </row>
    <row r="2533" customFormat="false" ht="12.75" hidden="false" customHeight="true" outlineLevel="0" collapsed="false">
      <c r="B2533" s="190"/>
      <c r="C2533" s="191"/>
      <c r="D2533" s="191"/>
      <c r="E2533" s="192"/>
      <c r="F2533" s="193"/>
      <c r="G2533" s="194"/>
      <c r="H2533" s="115"/>
      <c r="I2533" s="97"/>
    </row>
    <row r="2534" customFormat="false" ht="12.75" hidden="false" customHeight="true" outlineLevel="0" collapsed="false">
      <c r="B2534" s="186"/>
      <c r="C2534" s="187"/>
      <c r="D2534" s="187"/>
      <c r="E2534" s="188"/>
      <c r="F2534" s="188"/>
      <c r="G2534" s="196"/>
      <c r="H2534" s="94"/>
      <c r="I2534" s="93"/>
    </row>
    <row r="2535" customFormat="false" ht="12.75" hidden="false" customHeight="true" outlineLevel="0" collapsed="false">
      <c r="B2535" s="190"/>
      <c r="C2535" s="191"/>
      <c r="D2535" s="191"/>
      <c r="E2535" s="192"/>
      <c r="F2535" s="193"/>
      <c r="G2535" s="194"/>
      <c r="H2535" s="115"/>
      <c r="I2535" s="97"/>
    </row>
    <row r="2536" customFormat="false" ht="12.75" hidden="false" customHeight="true" outlineLevel="0" collapsed="false">
      <c r="B2536" s="190"/>
      <c r="C2536" s="191"/>
      <c r="D2536" s="191"/>
      <c r="E2536" s="192"/>
      <c r="F2536" s="193"/>
      <c r="G2536" s="194"/>
      <c r="H2536" s="115"/>
      <c r="I2536" s="97"/>
    </row>
    <row r="2537" customFormat="false" ht="12.75" hidden="false" customHeight="true" outlineLevel="0" collapsed="false">
      <c r="B2537" s="190"/>
      <c r="C2537" s="191"/>
      <c r="D2537" s="191"/>
      <c r="E2537" s="197"/>
      <c r="F2537" s="193"/>
      <c r="G2537" s="198"/>
      <c r="H2537" s="115"/>
      <c r="I2537" s="97"/>
    </row>
    <row r="2538" customFormat="false" ht="12.75" hidden="false" customHeight="true" outlineLevel="0" collapsed="false">
      <c r="B2538" s="190"/>
      <c r="C2538" s="191"/>
      <c r="D2538" s="191"/>
      <c r="E2538" s="192"/>
      <c r="F2538" s="199"/>
      <c r="G2538" s="198"/>
      <c r="H2538" s="115"/>
      <c r="I2538" s="97"/>
    </row>
    <row r="2539" customFormat="false" ht="12.75" hidden="false" customHeight="true" outlineLevel="0" collapsed="false">
      <c r="B2539" s="190"/>
      <c r="C2539" s="191"/>
      <c r="D2539" s="191"/>
      <c r="E2539" s="192"/>
      <c r="F2539" s="199"/>
      <c r="G2539" s="200"/>
      <c r="H2539" s="115"/>
      <c r="I2539" s="97"/>
    </row>
    <row r="2540" customFormat="false" ht="12.75" hidden="false" customHeight="true" outlineLevel="0" collapsed="false">
      <c r="B2540" s="190"/>
      <c r="C2540" s="191"/>
      <c r="D2540" s="191"/>
      <c r="E2540" s="197"/>
      <c r="F2540" s="199"/>
      <c r="G2540" s="200"/>
      <c r="H2540" s="115"/>
      <c r="I2540" s="97"/>
    </row>
    <row r="2541" customFormat="false" ht="12.75" hidden="false" customHeight="true" outlineLevel="0" collapsed="false">
      <c r="B2541" s="190"/>
      <c r="C2541" s="191"/>
      <c r="D2541" s="191"/>
      <c r="E2541" s="192"/>
      <c r="F2541" s="193"/>
      <c r="G2541" s="198"/>
      <c r="H2541" s="115"/>
      <c r="I2541" s="97"/>
    </row>
    <row r="2542" customFormat="false" ht="12.75" hidden="false" customHeight="true" outlineLevel="0" collapsed="false">
      <c r="B2542" s="190"/>
      <c r="C2542" s="191"/>
      <c r="D2542" s="191"/>
      <c r="E2542" s="199"/>
      <c r="F2542" s="193"/>
      <c r="G2542" s="194"/>
      <c r="H2542" s="115"/>
      <c r="I2542" s="97"/>
    </row>
    <row r="2543" customFormat="false" ht="12.75" hidden="false" customHeight="true" outlineLevel="0" collapsed="false">
      <c r="B2543" s="190"/>
      <c r="C2543" s="191"/>
      <c r="D2543" s="191"/>
      <c r="E2543" s="193"/>
      <c r="F2543" s="201"/>
      <c r="G2543" s="202"/>
      <c r="H2543" s="115"/>
      <c r="I2543" s="97"/>
    </row>
    <row r="2544" customFormat="false" ht="12.75" hidden="false" customHeight="true" outlineLevel="0" collapsed="false">
      <c r="B2544" s="186"/>
      <c r="C2544" s="187"/>
      <c r="D2544" s="187"/>
      <c r="E2544" s="188"/>
      <c r="F2544" s="188"/>
      <c r="G2544" s="196"/>
      <c r="H2544" s="94"/>
      <c r="I2544" s="93"/>
    </row>
    <row r="2545" customFormat="false" ht="12.75" hidden="false" customHeight="true" outlineLevel="0" collapsed="false">
      <c r="B2545" s="186"/>
      <c r="C2545" s="187"/>
      <c r="D2545" s="187"/>
      <c r="E2545" s="188"/>
      <c r="F2545" s="188"/>
      <c r="G2545" s="203"/>
      <c r="H2545" s="94"/>
      <c r="I2545" s="93"/>
    </row>
    <row r="2546" customFormat="false" ht="12.75" hidden="false" customHeight="true" outlineLevel="0" collapsed="false">
      <c r="B2546" s="190"/>
      <c r="C2546" s="191"/>
      <c r="D2546" s="191"/>
      <c r="E2546" s="199"/>
      <c r="F2546" s="199"/>
      <c r="G2546" s="194"/>
      <c r="H2546" s="115"/>
      <c r="I2546" s="97"/>
    </row>
    <row r="2547" customFormat="false" ht="12.75" hidden="false" customHeight="true" outlineLevel="0" collapsed="false">
      <c r="B2547" s="190"/>
      <c r="C2547" s="191"/>
      <c r="D2547" s="191"/>
      <c r="E2547" s="199"/>
      <c r="F2547" s="199"/>
      <c r="G2547" s="198"/>
      <c r="H2547" s="115"/>
      <c r="I2547" s="97"/>
    </row>
    <row r="2548" customFormat="false" ht="12.75" hidden="false" customHeight="true" outlineLevel="0" collapsed="false">
      <c r="B2548" s="190"/>
      <c r="C2548" s="191"/>
      <c r="D2548" s="191"/>
      <c r="E2548" s="193"/>
      <c r="F2548" s="204"/>
      <c r="G2548" s="200"/>
      <c r="H2548" s="115"/>
      <c r="I2548" s="97"/>
    </row>
    <row r="2549" customFormat="false" ht="12.75" hidden="false" customHeight="true" outlineLevel="0" collapsed="false">
      <c r="B2549" s="186"/>
      <c r="C2549" s="187"/>
      <c r="D2549" s="187"/>
      <c r="E2549" s="188"/>
      <c r="F2549" s="188"/>
      <c r="G2549" s="203"/>
      <c r="H2549" s="94"/>
      <c r="I2549" s="93"/>
    </row>
    <row r="2550" customFormat="false" ht="12.75" hidden="false" customHeight="true" outlineLevel="0" collapsed="false">
      <c r="B2550" s="190"/>
      <c r="C2550" s="191"/>
      <c r="D2550" s="191"/>
      <c r="E2550" s="197"/>
      <c r="F2550" s="193"/>
      <c r="G2550" s="200"/>
      <c r="H2550" s="115"/>
      <c r="I2550" s="97"/>
    </row>
    <row r="2551" customFormat="false" ht="12.75" hidden="false" customHeight="true" outlineLevel="0" collapsed="false">
      <c r="B2551" s="190"/>
      <c r="C2551" s="191"/>
      <c r="D2551" s="191"/>
      <c r="E2551" s="193"/>
      <c r="F2551" s="204"/>
      <c r="G2551" s="200"/>
      <c r="H2551" s="115"/>
      <c r="I2551" s="97"/>
    </row>
    <row r="2552" customFormat="false" ht="12.75" hidden="false" customHeight="true" outlineLevel="0" collapsed="false">
      <c r="B2552" s="186"/>
      <c r="C2552" s="187"/>
      <c r="D2552" s="187"/>
      <c r="E2552" s="188"/>
      <c r="F2552" s="188"/>
      <c r="G2552" s="196"/>
      <c r="H2552" s="94"/>
      <c r="I2552" s="93"/>
    </row>
    <row r="2553" customFormat="false" ht="12.75" hidden="false" customHeight="true" outlineLevel="0" collapsed="false">
      <c r="B2553" s="190"/>
      <c r="C2553" s="191"/>
      <c r="D2553" s="191"/>
      <c r="E2553" s="199"/>
      <c r="F2553" s="193"/>
      <c r="G2553" s="194"/>
      <c r="H2553" s="115"/>
      <c r="I2553" s="97"/>
    </row>
    <row r="2554" customFormat="false" ht="12.75" hidden="false" customHeight="true" outlineLevel="0" collapsed="false">
      <c r="B2554" s="190"/>
      <c r="C2554" s="191"/>
      <c r="D2554" s="191"/>
      <c r="E2554" s="193"/>
      <c r="F2554" s="197"/>
      <c r="G2554" s="198"/>
      <c r="H2554" s="115"/>
      <c r="I2554" s="97"/>
    </row>
    <row r="2555" customFormat="false" ht="12.75" hidden="false" customHeight="true" outlineLevel="0" collapsed="false">
      <c r="B2555" s="190"/>
      <c r="C2555" s="191"/>
      <c r="D2555" s="191"/>
      <c r="E2555" s="193"/>
      <c r="F2555" s="204"/>
      <c r="G2555" s="200"/>
      <c r="H2555" s="115"/>
      <c r="I2555" s="97"/>
    </row>
    <row r="2556" customFormat="false" ht="12.75" hidden="false" customHeight="true" outlineLevel="0" collapsed="false">
      <c r="B2556" s="190"/>
      <c r="C2556" s="191"/>
      <c r="D2556" s="191"/>
      <c r="E2556" s="193"/>
      <c r="F2556" s="192"/>
      <c r="G2556" s="194"/>
      <c r="H2556" s="115"/>
      <c r="I2556" s="97"/>
    </row>
    <row r="2557" customFormat="false" ht="12.75" hidden="false" customHeight="true" outlineLevel="0" collapsed="false">
      <c r="B2557" s="190"/>
      <c r="C2557" s="191"/>
      <c r="D2557" s="191"/>
      <c r="E2557" s="193"/>
      <c r="F2557" s="197"/>
      <c r="G2557" s="198"/>
      <c r="H2557" s="115"/>
      <c r="I2557" s="97"/>
    </row>
    <row r="2558" customFormat="false" ht="12.75" hidden="false" customHeight="true" outlineLevel="0" collapsed="false">
      <c r="B2558" s="190"/>
      <c r="C2558" s="191"/>
      <c r="D2558" s="191"/>
      <c r="E2558" s="193"/>
      <c r="F2558" s="204"/>
      <c r="G2558" s="200"/>
      <c r="H2558" s="115"/>
      <c r="I2558" s="97"/>
    </row>
    <row r="2559" customFormat="false" ht="12.75" hidden="false" customHeight="true" outlineLevel="0" collapsed="false">
      <c r="B2559" s="190"/>
      <c r="C2559" s="191"/>
      <c r="D2559" s="191"/>
      <c r="E2559" s="193"/>
      <c r="F2559" s="204"/>
      <c r="G2559" s="200"/>
      <c r="H2559" s="115"/>
      <c r="I2559" s="97"/>
    </row>
    <row r="2560" customFormat="false" ht="12.75" hidden="false" customHeight="true" outlineLevel="0" collapsed="false">
      <c r="B2560" s="190"/>
      <c r="C2560" s="191"/>
      <c r="D2560" s="191"/>
      <c r="E2560" s="193"/>
      <c r="F2560" s="197"/>
      <c r="G2560" s="198"/>
      <c r="H2560" s="115"/>
      <c r="I2560" s="97"/>
    </row>
    <row r="2561" s="80" customFormat="true" ht="12.75" hidden="false" customHeight="true" outlineLevel="0" collapsed="false">
      <c r="A2561" s="79"/>
      <c r="B2561" s="97"/>
      <c r="C2561" s="97"/>
      <c r="D2561" s="97"/>
      <c r="E2561" s="100"/>
      <c r="F2561" s="118"/>
      <c r="G2561" s="101"/>
      <c r="H2561" s="115"/>
      <c r="I2561" s="97"/>
    </row>
    <row r="2562" s="80" customFormat="true" ht="12.75" hidden="false" customHeight="true" outlineLevel="0" collapsed="false">
      <c r="A2562" s="79"/>
      <c r="B2562" s="97"/>
      <c r="C2562" s="97"/>
      <c r="D2562" s="97"/>
      <c r="E2562" s="100"/>
      <c r="F2562" s="119"/>
      <c r="G2562" s="163"/>
      <c r="H2562" s="115"/>
      <c r="I2562" s="97"/>
    </row>
    <row r="2563" s="80" customFormat="true" ht="12.75" hidden="false" customHeight="true" outlineLevel="0" collapsed="false">
      <c r="A2563" s="79"/>
      <c r="B2563" s="97"/>
      <c r="C2563" s="97"/>
      <c r="D2563" s="97"/>
      <c r="E2563" s="100"/>
      <c r="F2563" s="120"/>
      <c r="G2563" s="162"/>
      <c r="H2563" s="115"/>
      <c r="I2563" s="97"/>
    </row>
    <row r="2564" s="80" customFormat="true" ht="12.75" hidden="false" customHeight="true" outlineLevel="0" collapsed="false">
      <c r="A2564" s="79"/>
      <c r="B2564" s="97"/>
      <c r="C2564" s="97"/>
      <c r="D2564" s="97"/>
      <c r="E2564" s="100"/>
      <c r="F2564" s="120"/>
      <c r="G2564" s="162"/>
      <c r="H2564" s="115"/>
      <c r="I2564" s="97"/>
    </row>
    <row r="2565" s="80" customFormat="true" ht="12.75" hidden="false" customHeight="true" outlineLevel="0" collapsed="false">
      <c r="A2565" s="79"/>
      <c r="B2565" s="97"/>
      <c r="C2565" s="97"/>
      <c r="D2565" s="97"/>
      <c r="E2565" s="100"/>
      <c r="F2565" s="119"/>
      <c r="G2565" s="163"/>
      <c r="H2565" s="115"/>
      <c r="I2565" s="97"/>
    </row>
  </sheetData>
  <autoFilter ref="A1545:I1996">
    <filterColumn colId="8">
      <filters>
        <filter val="01/03/2020"/>
        <filter val="10/02/2020"/>
      </filters>
    </filterColumn>
  </autoFilter>
  <mergeCells count="52">
    <mergeCell ref="G13:H13"/>
    <mergeCell ref="I13:T13"/>
    <mergeCell ref="U13:AF13"/>
    <mergeCell ref="AG13:AR13"/>
    <mergeCell ref="AS13:BD13"/>
    <mergeCell ref="BE13:BP13"/>
    <mergeCell ref="BQ13:CB13"/>
    <mergeCell ref="G14:H14"/>
    <mergeCell ref="I14:K14"/>
    <mergeCell ref="L14:N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AP14:AR14"/>
    <mergeCell ref="AS14:AU14"/>
    <mergeCell ref="AV14:AX14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I500:P500"/>
    <mergeCell ref="I501:K501"/>
    <mergeCell ref="L501:M501"/>
    <mergeCell ref="N501:O501"/>
    <mergeCell ref="F982:O982"/>
    <mergeCell ref="P982:Y982"/>
    <mergeCell ref="Z982:AC982"/>
    <mergeCell ref="O2000:V2000"/>
    <mergeCell ref="E2001:N2001"/>
    <mergeCell ref="O2001:X2001"/>
    <mergeCell ref="Y2001:AD2001"/>
    <mergeCell ref="B2015:C2015"/>
    <mergeCell ref="E2017:N2017"/>
    <mergeCell ref="O2017:X2017"/>
    <mergeCell ref="Y2017:AD2017"/>
    <mergeCell ref="B2024:C2024"/>
    <mergeCell ref="B2025:C2025"/>
    <mergeCell ref="B2404:F2404"/>
    <mergeCell ref="B2507:F2507"/>
    <mergeCell ref="B2508:F2508"/>
  </mergeCells>
  <hyperlinks>
    <hyperlink ref="C2" location="Plan3!B12" display="1CRONOGRAMA FÍSICO"/>
    <hyperlink ref="C4" location="Plan3!B495" display="3COMPARATIVO FÍSICO PREVISTO X MEDIDO"/>
    <hyperlink ref="C5" location="Plan3!B978" display="4CRONOGRAMA DE INSUMOS"/>
    <hyperlink ref="C6" location="Plan3!B1506" display="5PROGRAMAÇÃO DE COMPRA DE INSUMOS"/>
    <hyperlink ref="C7" location="Plan3!B3568" display="6HISTOGRAMA DE MÃO DE OBRA"/>
    <hyperlink ref="C9" location="Plan3!B3597" display="8ORÇAMENTO"/>
  </hyperlink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95"/>
  <sheetViews>
    <sheetView showFormulas="false" showGridLines="false" showRowColHeaders="true" showZeros="true" rightToLeft="false" tabSelected="false" showOutlineSymbols="true" defaultGridColor="true" view="normal" topLeftCell="A475" colorId="64" zoomScale="130" zoomScaleNormal="130" zoomScalePageLayoutView="100" workbookViewId="0">
      <selection pane="topLeft" activeCell="B486" activeCellId="0" sqref="B486"/>
    </sheetView>
  </sheetViews>
  <sheetFormatPr defaultColWidth="9.15625" defaultRowHeight="12.75" zeroHeight="false" outlineLevelRow="0" outlineLevelCol="0"/>
  <cols>
    <col collapsed="false" customWidth="true" hidden="false" outlineLevel="0" max="1" min="1" style="0" width="9.71"/>
    <col collapsed="false" customWidth="true" hidden="false" outlineLevel="0" max="2" min="2" style="0" width="42.86"/>
    <col collapsed="false" customWidth="true" hidden="false" outlineLevel="0" max="3" min="3" style="0" width="3.57"/>
    <col collapsed="false" customWidth="true" hidden="false" outlineLevel="0" max="4" min="4" style="0" width="14.86"/>
    <col collapsed="false" customWidth="true" hidden="false" outlineLevel="0" max="5" min="5" style="0" width="11.57"/>
    <col collapsed="false" customWidth="true" hidden="false" outlineLevel="0" max="6" min="6" style="0" width="10.29"/>
    <col collapsed="false" customWidth="true" hidden="false" outlineLevel="0" max="8" min="7" style="0" width="4.14"/>
  </cols>
  <sheetData>
    <row r="1" customFormat="false" ht="20.65" hidden="false" customHeight="true" outlineLevel="0" collapsed="false">
      <c r="A1" s="205"/>
      <c r="B1" s="205"/>
      <c r="C1" s="206"/>
      <c r="D1" s="206"/>
      <c r="E1" s="206"/>
      <c r="F1" s="206"/>
    </row>
    <row r="2" customFormat="false" ht="20.85" hidden="false" customHeight="true" outlineLevel="0" collapsed="false">
      <c r="A2" s="205"/>
      <c r="B2" s="205"/>
      <c r="C2" s="207"/>
      <c r="D2" s="207"/>
      <c r="E2" s="207"/>
      <c r="F2" s="207"/>
    </row>
    <row r="3" customFormat="false" ht="20.65" hidden="false" customHeight="true" outlineLevel="0" collapsed="false">
      <c r="A3" s="208"/>
      <c r="B3" s="208"/>
      <c r="C3" s="209"/>
      <c r="D3" s="209"/>
      <c r="E3" s="209"/>
      <c r="F3" s="209"/>
    </row>
    <row r="4" customFormat="false" ht="10.9" hidden="false" customHeight="true" outlineLevel="0" collapsed="false">
      <c r="A4" s="210"/>
      <c r="B4" s="210"/>
      <c r="C4" s="211"/>
      <c r="D4" s="211"/>
      <c r="E4" s="211"/>
      <c r="F4" s="211"/>
    </row>
    <row r="5" customFormat="false" ht="9.75" hidden="false" customHeight="true" outlineLevel="0" collapsed="false">
      <c r="A5" s="90" t="s">
        <v>2446</v>
      </c>
      <c r="B5" s="90"/>
      <c r="C5" s="97"/>
      <c r="D5" s="97"/>
      <c r="E5" s="97"/>
      <c r="F5" s="97"/>
    </row>
    <row r="6" customFormat="false" ht="9.75" hidden="false" customHeight="true" outlineLevel="0" collapsed="false">
      <c r="A6" s="90" t="s">
        <v>2447</v>
      </c>
      <c r="B6" s="90"/>
      <c r="C6" s="97"/>
      <c r="D6" s="97"/>
      <c r="E6" s="97"/>
      <c r="F6" s="97"/>
    </row>
    <row r="7" customFormat="false" ht="9.75" hidden="false" customHeight="true" outlineLevel="0" collapsed="false">
      <c r="A7" s="90" t="s">
        <v>2448</v>
      </c>
      <c r="B7" s="90"/>
      <c r="C7" s="97"/>
      <c r="D7" s="97"/>
      <c r="E7" s="97"/>
      <c r="F7" s="97"/>
    </row>
    <row r="8" customFormat="false" ht="9.75" hidden="false" customHeight="true" outlineLevel="0" collapsed="false">
      <c r="A8" s="90" t="s">
        <v>2449</v>
      </c>
      <c r="B8" s="90"/>
      <c r="C8" s="97"/>
      <c r="D8" s="97"/>
      <c r="E8" s="97"/>
      <c r="F8" s="97"/>
    </row>
    <row r="9" customFormat="false" ht="19.35" hidden="false" customHeight="true" outlineLevel="0" collapsed="false">
      <c r="A9" s="90" t="s">
        <v>2450</v>
      </c>
      <c r="B9" s="90"/>
      <c r="C9" s="90"/>
      <c r="D9" s="90"/>
      <c r="E9" s="97"/>
      <c r="F9" s="97"/>
    </row>
    <row r="10" customFormat="false" ht="9.75" hidden="false" customHeight="true" outlineLevel="0" collapsed="false">
      <c r="A10" s="90" t="s">
        <v>2451</v>
      </c>
      <c r="B10" s="90"/>
      <c r="C10" s="90"/>
      <c r="D10" s="90"/>
      <c r="E10" s="97"/>
      <c r="F10" s="97"/>
    </row>
    <row r="11" customFormat="false" ht="9.75" hidden="false" customHeight="true" outlineLevel="0" collapsed="false">
      <c r="A11" s="90" t="s">
        <v>2452</v>
      </c>
      <c r="B11" s="90"/>
      <c r="C11" s="97"/>
      <c r="D11" s="97"/>
      <c r="E11" s="97"/>
      <c r="F11" s="97"/>
    </row>
    <row r="12" customFormat="false" ht="10.9" hidden="false" customHeight="true" outlineLevel="0" collapsed="false">
      <c r="A12" s="125"/>
      <c r="B12" s="125"/>
      <c r="C12" s="125"/>
      <c r="D12" s="125"/>
      <c r="E12" s="125"/>
      <c r="F12" s="125"/>
    </row>
    <row r="13" customFormat="false" ht="9.75" hidden="false" customHeight="true" outlineLevel="0" collapsed="false">
      <c r="A13" s="137" t="s">
        <v>1135</v>
      </c>
      <c r="B13" s="137" t="s">
        <v>33</v>
      </c>
      <c r="C13" s="137" t="s">
        <v>2203</v>
      </c>
      <c r="D13" s="90" t="s">
        <v>2204</v>
      </c>
      <c r="E13" s="90" t="s">
        <v>2205</v>
      </c>
      <c r="F13" s="90" t="s">
        <v>2206</v>
      </c>
    </row>
    <row r="14" customFormat="false" ht="9.75" hidden="false" customHeight="true" outlineLevel="0" collapsed="false">
      <c r="A14" s="93" t="s">
        <v>41</v>
      </c>
      <c r="B14" s="93" t="s">
        <v>2207</v>
      </c>
      <c r="C14" s="93"/>
      <c r="D14" s="95"/>
      <c r="E14" s="95"/>
      <c r="F14" s="161" t="n">
        <v>292564.92</v>
      </c>
    </row>
    <row r="15" customFormat="false" ht="9.75" hidden="false" customHeight="true" outlineLevel="0" collapsed="false">
      <c r="A15" s="97" t="s">
        <v>45</v>
      </c>
      <c r="B15" s="97" t="s">
        <v>2208</v>
      </c>
      <c r="C15" s="97" t="s">
        <v>1095</v>
      </c>
      <c r="D15" s="100" t="n">
        <v>1</v>
      </c>
      <c r="E15" s="120" t="n">
        <v>52002.5292</v>
      </c>
      <c r="F15" s="162" t="n">
        <v>52002.53</v>
      </c>
    </row>
    <row r="16" customFormat="false" ht="9.75" hidden="false" customHeight="true" outlineLevel="0" collapsed="false">
      <c r="A16" s="97" t="s">
        <v>48</v>
      </c>
      <c r="B16" s="97" t="s">
        <v>1175</v>
      </c>
      <c r="C16" s="97" t="s">
        <v>1095</v>
      </c>
      <c r="D16" s="100" t="n">
        <v>1</v>
      </c>
      <c r="E16" s="120" t="n">
        <v>17921.7756</v>
      </c>
      <c r="F16" s="162" t="n">
        <v>17921.78</v>
      </c>
    </row>
    <row r="17" customFormat="false" ht="9.75" hidden="false" customHeight="true" outlineLevel="0" collapsed="false">
      <c r="A17" s="97" t="s">
        <v>50</v>
      </c>
      <c r="B17" s="97" t="s">
        <v>2209</v>
      </c>
      <c r="C17" s="97" t="s">
        <v>1095</v>
      </c>
      <c r="D17" s="100" t="n">
        <v>1</v>
      </c>
      <c r="E17" s="120" t="n">
        <v>10000</v>
      </c>
      <c r="F17" s="162" t="n">
        <v>10000</v>
      </c>
    </row>
    <row r="18" customFormat="false" ht="9.75" hidden="false" customHeight="true" outlineLevel="0" collapsed="false">
      <c r="A18" s="97" t="s">
        <v>52</v>
      </c>
      <c r="B18" s="97" t="s">
        <v>1172</v>
      </c>
      <c r="C18" s="97" t="s">
        <v>1095</v>
      </c>
      <c r="D18" s="100" t="n">
        <v>1</v>
      </c>
      <c r="E18" s="120" t="n">
        <v>59021.0752</v>
      </c>
      <c r="F18" s="162" t="n">
        <v>59021.08</v>
      </c>
    </row>
    <row r="19" customFormat="false" ht="19.35" hidden="false" customHeight="true" outlineLevel="0" collapsed="false">
      <c r="A19" s="97" t="s">
        <v>54</v>
      </c>
      <c r="B19" s="97" t="s">
        <v>1450</v>
      </c>
      <c r="C19" s="97" t="s">
        <v>1095</v>
      </c>
      <c r="D19" s="100" t="n">
        <v>1</v>
      </c>
      <c r="E19" s="120" t="n">
        <v>51023.1972</v>
      </c>
      <c r="F19" s="162" t="n">
        <v>51023.2</v>
      </c>
    </row>
    <row r="20" customFormat="false" ht="9.75" hidden="false" customHeight="true" outlineLevel="0" collapsed="false">
      <c r="A20" s="97" t="s">
        <v>56</v>
      </c>
      <c r="B20" s="97" t="s">
        <v>1461</v>
      </c>
      <c r="C20" s="97" t="s">
        <v>1095</v>
      </c>
      <c r="D20" s="100" t="n">
        <v>1</v>
      </c>
      <c r="E20" s="119" t="n">
        <v>1305.776</v>
      </c>
      <c r="F20" s="163" t="n">
        <v>1305.78</v>
      </c>
    </row>
    <row r="21" customFormat="false" ht="9.75" hidden="false" customHeight="true" outlineLevel="0" collapsed="false">
      <c r="A21" s="97" t="s">
        <v>59</v>
      </c>
      <c r="B21" s="97" t="s">
        <v>1464</v>
      </c>
      <c r="C21" s="97" t="s">
        <v>1095</v>
      </c>
      <c r="D21" s="100" t="n">
        <v>1</v>
      </c>
      <c r="E21" s="120" t="n">
        <v>22000</v>
      </c>
      <c r="F21" s="162" t="n">
        <v>22000</v>
      </c>
    </row>
    <row r="22" customFormat="false" ht="9.75" hidden="false" customHeight="true" outlineLevel="0" collapsed="false">
      <c r="A22" s="97" t="s">
        <v>63</v>
      </c>
      <c r="B22" s="97" t="s">
        <v>1454</v>
      </c>
      <c r="C22" s="97" t="s">
        <v>1096</v>
      </c>
      <c r="D22" s="100" t="n">
        <v>1</v>
      </c>
      <c r="E22" s="120" t="n">
        <v>22500</v>
      </c>
      <c r="F22" s="162" t="n">
        <v>22500</v>
      </c>
    </row>
    <row r="23" customFormat="false" ht="9.75" hidden="false" customHeight="true" outlineLevel="0" collapsed="false">
      <c r="A23" s="97" t="s">
        <v>65</v>
      </c>
      <c r="B23" s="97" t="s">
        <v>1467</v>
      </c>
      <c r="C23" s="97" t="s">
        <v>1095</v>
      </c>
      <c r="D23" s="100" t="n">
        <v>1</v>
      </c>
      <c r="E23" s="120" t="n">
        <v>50990.5528</v>
      </c>
      <c r="F23" s="162" t="n">
        <v>50990.55</v>
      </c>
    </row>
    <row r="24" customFormat="false" ht="9.75" hidden="false" customHeight="true" outlineLevel="0" collapsed="false">
      <c r="A24" s="97" t="s">
        <v>67</v>
      </c>
      <c r="B24" s="97" t="s">
        <v>2210</v>
      </c>
      <c r="C24" s="97" t="s">
        <v>1095</v>
      </c>
      <c r="D24" s="100" t="n">
        <v>1</v>
      </c>
      <c r="E24" s="119" t="n">
        <v>3000</v>
      </c>
      <c r="F24" s="163" t="n">
        <v>3000</v>
      </c>
    </row>
    <row r="25" customFormat="false" ht="9.75" hidden="false" customHeight="true" outlineLevel="0" collapsed="false">
      <c r="A25" s="97" t="s">
        <v>69</v>
      </c>
      <c r="B25" s="97" t="s">
        <v>2211</v>
      </c>
      <c r="C25" s="97" t="s">
        <v>1095</v>
      </c>
      <c r="D25" s="100" t="n">
        <v>1</v>
      </c>
      <c r="E25" s="119" t="n">
        <v>2800</v>
      </c>
      <c r="F25" s="163" t="n">
        <v>2800</v>
      </c>
    </row>
    <row r="26" customFormat="false" ht="9.75" hidden="false" customHeight="true" outlineLevel="0" collapsed="false">
      <c r="A26" s="93" t="s">
        <v>71</v>
      </c>
      <c r="B26" s="93" t="s">
        <v>2212</v>
      </c>
      <c r="C26" s="93"/>
      <c r="D26" s="95"/>
      <c r="E26" s="95"/>
      <c r="F26" s="164" t="n">
        <v>55781.84</v>
      </c>
    </row>
    <row r="27" customFormat="false" ht="9.75" hidden="false" customHeight="true" outlineLevel="0" collapsed="false">
      <c r="A27" s="97" t="s">
        <v>75</v>
      </c>
      <c r="B27" s="97" t="s">
        <v>2213</v>
      </c>
      <c r="C27" s="97" t="s">
        <v>1095</v>
      </c>
      <c r="D27" s="100" t="n">
        <v>1</v>
      </c>
      <c r="E27" s="120" t="n">
        <v>25871.84</v>
      </c>
      <c r="F27" s="162" t="n">
        <v>25871.84</v>
      </c>
    </row>
    <row r="28" customFormat="false" ht="9.75" hidden="false" customHeight="true" outlineLevel="0" collapsed="false">
      <c r="A28" s="97" t="s">
        <v>78</v>
      </c>
      <c r="B28" s="97" t="s">
        <v>2214</v>
      </c>
      <c r="C28" s="97" t="s">
        <v>1095</v>
      </c>
      <c r="D28" s="100" t="n">
        <v>1</v>
      </c>
      <c r="E28" s="119" t="n">
        <v>1000</v>
      </c>
      <c r="F28" s="163" t="n">
        <v>1000</v>
      </c>
    </row>
    <row r="29" customFormat="false" ht="9.75" hidden="false" customHeight="true" outlineLevel="0" collapsed="false">
      <c r="A29" s="97" t="s">
        <v>80</v>
      </c>
      <c r="B29" s="97" t="s">
        <v>1258</v>
      </c>
      <c r="C29" s="97" t="s">
        <v>1095</v>
      </c>
      <c r="D29" s="100" t="n">
        <v>1</v>
      </c>
      <c r="E29" s="119" t="n">
        <v>6160</v>
      </c>
      <c r="F29" s="163" t="n">
        <v>6160</v>
      </c>
    </row>
    <row r="30" customFormat="false" ht="9.75" hidden="false" customHeight="true" outlineLevel="0" collapsed="false">
      <c r="A30" s="97" t="s">
        <v>82</v>
      </c>
      <c r="B30" s="97" t="s">
        <v>1360</v>
      </c>
      <c r="C30" s="97" t="s">
        <v>1095</v>
      </c>
      <c r="D30" s="100" t="n">
        <v>1</v>
      </c>
      <c r="E30" s="119" t="n">
        <v>6750</v>
      </c>
      <c r="F30" s="163" t="n">
        <v>6750</v>
      </c>
    </row>
    <row r="31" customFormat="false" ht="9.75" hidden="false" customHeight="true" outlineLevel="0" collapsed="false">
      <c r="A31" s="97" t="s">
        <v>84</v>
      </c>
      <c r="B31" s="97" t="s">
        <v>1214</v>
      </c>
      <c r="C31" s="97" t="s">
        <v>1095</v>
      </c>
      <c r="D31" s="100" t="n">
        <v>1</v>
      </c>
      <c r="E31" s="119" t="n">
        <v>3000</v>
      </c>
      <c r="F31" s="163" t="n">
        <v>3000</v>
      </c>
    </row>
    <row r="32" customFormat="false" ht="9.75" hidden="false" customHeight="true" outlineLevel="0" collapsed="false">
      <c r="A32" s="97" t="s">
        <v>86</v>
      </c>
      <c r="B32" s="97" t="s">
        <v>2215</v>
      </c>
      <c r="C32" s="97" t="s">
        <v>1095</v>
      </c>
      <c r="D32" s="100" t="n">
        <v>1</v>
      </c>
      <c r="E32" s="120" t="n">
        <v>10000</v>
      </c>
      <c r="F32" s="162" t="n">
        <v>10000</v>
      </c>
    </row>
    <row r="33" customFormat="false" ht="9.75" hidden="false" customHeight="true" outlineLevel="0" collapsed="false">
      <c r="A33" s="97" t="s">
        <v>88</v>
      </c>
      <c r="B33" s="97" t="s">
        <v>2216</v>
      </c>
      <c r="C33" s="97" t="s">
        <v>1095</v>
      </c>
      <c r="D33" s="100" t="n">
        <v>1</v>
      </c>
      <c r="E33" s="119" t="n">
        <v>3000</v>
      </c>
      <c r="F33" s="163" t="n">
        <v>3000</v>
      </c>
    </row>
    <row r="34" customFormat="false" ht="9.75" hidden="false" customHeight="true" outlineLevel="0" collapsed="false">
      <c r="A34" s="93" t="s">
        <v>90</v>
      </c>
      <c r="B34" s="93" t="s">
        <v>2217</v>
      </c>
      <c r="C34" s="93"/>
      <c r="D34" s="95"/>
      <c r="E34" s="95"/>
      <c r="F34" s="164" t="n">
        <v>64698.58</v>
      </c>
    </row>
    <row r="35" customFormat="false" ht="9.75" hidden="false" customHeight="true" outlineLevel="0" collapsed="false">
      <c r="A35" s="97" t="s">
        <v>93</v>
      </c>
      <c r="B35" s="97" t="s">
        <v>1405</v>
      </c>
      <c r="C35" s="97" t="s">
        <v>1095</v>
      </c>
      <c r="D35" s="100" t="n">
        <v>1</v>
      </c>
      <c r="E35" s="119" t="n">
        <v>2500</v>
      </c>
      <c r="F35" s="163" t="n">
        <v>2500</v>
      </c>
    </row>
    <row r="36" customFormat="false" ht="9.75" hidden="false" customHeight="true" outlineLevel="0" collapsed="false">
      <c r="A36" s="97" t="s">
        <v>97</v>
      </c>
      <c r="B36" s="97" t="s">
        <v>1400</v>
      </c>
      <c r="C36" s="97" t="s">
        <v>1095</v>
      </c>
      <c r="D36" s="100" t="n">
        <v>1</v>
      </c>
      <c r="E36" s="119" t="n">
        <v>3000</v>
      </c>
      <c r="F36" s="163" t="n">
        <v>3000</v>
      </c>
    </row>
    <row r="37" customFormat="false" ht="9.75" hidden="false" customHeight="true" outlineLevel="0" collapsed="false">
      <c r="A37" s="97" t="s">
        <v>99</v>
      </c>
      <c r="B37" s="97" t="s">
        <v>1397</v>
      </c>
      <c r="C37" s="97" t="s">
        <v>1095</v>
      </c>
      <c r="D37" s="100" t="n">
        <v>1</v>
      </c>
      <c r="E37" s="118" t="n">
        <v>800</v>
      </c>
      <c r="F37" s="101" t="n">
        <v>800</v>
      </c>
    </row>
    <row r="38" customFormat="false" ht="9.75" hidden="false" customHeight="true" outlineLevel="0" collapsed="false">
      <c r="A38" s="97" t="s">
        <v>101</v>
      </c>
      <c r="B38" s="97" t="s">
        <v>2218</v>
      </c>
      <c r="C38" s="97" t="s">
        <v>1097</v>
      </c>
      <c r="D38" s="100" t="n">
        <v>6</v>
      </c>
      <c r="E38" s="119" t="n">
        <v>2183</v>
      </c>
      <c r="F38" s="162" t="n">
        <v>13098</v>
      </c>
    </row>
    <row r="39" customFormat="false" ht="9.75" hidden="false" customHeight="true" outlineLevel="0" collapsed="false">
      <c r="A39" s="97" t="s">
        <v>103</v>
      </c>
      <c r="B39" s="97" t="s">
        <v>1167</v>
      </c>
      <c r="C39" s="97" t="s">
        <v>1095</v>
      </c>
      <c r="D39" s="100" t="n">
        <v>1</v>
      </c>
      <c r="E39" s="119" t="n">
        <v>2000</v>
      </c>
      <c r="F39" s="163" t="n">
        <v>2000</v>
      </c>
    </row>
    <row r="40" customFormat="false" ht="9.75" hidden="false" customHeight="true" outlineLevel="0" collapsed="false">
      <c r="A40" s="93" t="s">
        <v>105</v>
      </c>
      <c r="B40" s="93" t="s">
        <v>2219</v>
      </c>
      <c r="C40" s="93"/>
      <c r="D40" s="95"/>
      <c r="E40" s="95"/>
      <c r="F40" s="164" t="n">
        <v>29934.86</v>
      </c>
    </row>
    <row r="41" customFormat="false" ht="9.75" hidden="false" customHeight="true" outlineLevel="0" collapsed="false">
      <c r="A41" s="97" t="s">
        <v>109</v>
      </c>
      <c r="B41" s="97" t="s">
        <v>1506</v>
      </c>
      <c r="C41" s="97" t="s">
        <v>1098</v>
      </c>
      <c r="D41" s="117" t="n">
        <v>60</v>
      </c>
      <c r="E41" s="118" t="n">
        <v>125.7514</v>
      </c>
      <c r="F41" s="163" t="n">
        <v>7545.08</v>
      </c>
    </row>
    <row r="42" customFormat="false" ht="9.75" hidden="false" customHeight="true" outlineLevel="0" collapsed="false">
      <c r="A42" s="97" t="s">
        <v>111</v>
      </c>
      <c r="B42" s="97" t="s">
        <v>2220</v>
      </c>
      <c r="C42" s="97" t="s">
        <v>1098</v>
      </c>
      <c r="D42" s="117" t="n">
        <v>15</v>
      </c>
      <c r="E42" s="118" t="n">
        <v>185.5686</v>
      </c>
      <c r="F42" s="163" t="n">
        <v>2783.53</v>
      </c>
    </row>
    <row r="43" customFormat="false" ht="9.75" hidden="false" customHeight="true" outlineLevel="0" collapsed="false">
      <c r="A43" s="97" t="s">
        <v>113</v>
      </c>
      <c r="B43" s="97" t="s">
        <v>2221</v>
      </c>
      <c r="C43" s="97" t="s">
        <v>1098</v>
      </c>
      <c r="D43" s="117" t="n">
        <v>25</v>
      </c>
      <c r="E43" s="118" t="n">
        <v>140.2667</v>
      </c>
      <c r="F43" s="163" t="n">
        <v>3506.67</v>
      </c>
    </row>
    <row r="44" customFormat="false" ht="9.75" hidden="false" customHeight="true" outlineLevel="0" collapsed="false">
      <c r="A44" s="97" t="s">
        <v>115</v>
      </c>
      <c r="B44" s="97" t="s">
        <v>1528</v>
      </c>
      <c r="C44" s="97" t="s">
        <v>1098</v>
      </c>
      <c r="D44" s="117" t="n">
        <v>60</v>
      </c>
      <c r="E44" s="117" t="n">
        <v>64.6224</v>
      </c>
      <c r="F44" s="163" t="n">
        <v>3877.35</v>
      </c>
    </row>
    <row r="45" customFormat="false" ht="9.75" hidden="false" customHeight="true" outlineLevel="0" collapsed="false">
      <c r="A45" s="97" t="s">
        <v>117</v>
      </c>
      <c r="B45" s="97" t="s">
        <v>2222</v>
      </c>
      <c r="C45" s="97" t="s">
        <v>1098</v>
      </c>
      <c r="D45" s="117" t="n">
        <v>60</v>
      </c>
      <c r="E45" s="118" t="n">
        <v>142.0667</v>
      </c>
      <c r="F45" s="163" t="n">
        <v>8524</v>
      </c>
    </row>
    <row r="46" customFormat="false" ht="9.75" hidden="false" customHeight="true" outlineLevel="0" collapsed="false">
      <c r="A46" s="97" t="s">
        <v>119</v>
      </c>
      <c r="B46" s="97" t="s">
        <v>2223</v>
      </c>
      <c r="C46" s="97" t="s">
        <v>1098</v>
      </c>
      <c r="D46" s="117" t="n">
        <v>20</v>
      </c>
      <c r="E46" s="117" t="n">
        <v>76.9647</v>
      </c>
      <c r="F46" s="163" t="n">
        <v>1539.29</v>
      </c>
    </row>
    <row r="47" customFormat="false" ht="9.75" hidden="false" customHeight="true" outlineLevel="0" collapsed="false">
      <c r="A47" s="97" t="s">
        <v>121</v>
      </c>
      <c r="B47" s="97" t="s">
        <v>1511</v>
      </c>
      <c r="C47" s="97" t="s">
        <v>1095</v>
      </c>
      <c r="D47" s="100" t="n">
        <v>1</v>
      </c>
      <c r="E47" s="119" t="n">
        <v>2158.94</v>
      </c>
      <c r="F47" s="163" t="n">
        <v>2158.94</v>
      </c>
    </row>
    <row r="48" customFormat="false" ht="9.75" hidden="false" customHeight="true" outlineLevel="0" collapsed="false">
      <c r="A48" s="93" t="s">
        <v>123</v>
      </c>
      <c r="B48" s="93" t="s">
        <v>2224</v>
      </c>
      <c r="C48" s="93"/>
      <c r="D48" s="95"/>
      <c r="E48" s="95"/>
      <c r="F48" s="164" t="n">
        <v>13365.72</v>
      </c>
    </row>
    <row r="49" customFormat="false" ht="9.75" hidden="false" customHeight="true" outlineLevel="0" collapsed="false">
      <c r="A49" s="97" t="s">
        <v>126</v>
      </c>
      <c r="B49" s="97" t="s">
        <v>2225</v>
      </c>
      <c r="C49" s="97" t="s">
        <v>1095</v>
      </c>
      <c r="D49" s="100" t="n">
        <v>1</v>
      </c>
      <c r="E49" s="118" t="n">
        <v>600</v>
      </c>
      <c r="F49" s="101" t="n">
        <v>600</v>
      </c>
    </row>
    <row r="50" customFormat="false" ht="9.75" hidden="false" customHeight="true" outlineLevel="0" collapsed="false">
      <c r="A50" s="97" t="s">
        <v>128</v>
      </c>
      <c r="B50" s="97" t="s">
        <v>1262</v>
      </c>
      <c r="C50" s="97" t="s">
        <v>1095</v>
      </c>
      <c r="D50" s="100" t="n">
        <v>1</v>
      </c>
      <c r="E50" s="119" t="n">
        <v>6966.8</v>
      </c>
      <c r="F50" s="163" t="n">
        <v>6966.8</v>
      </c>
    </row>
    <row r="51" customFormat="false" ht="9.75" hidden="false" customHeight="true" outlineLevel="0" collapsed="false">
      <c r="A51" s="97" t="s">
        <v>130</v>
      </c>
      <c r="B51" s="97" t="s">
        <v>1143</v>
      </c>
      <c r="C51" s="97" t="s">
        <v>1098</v>
      </c>
      <c r="D51" s="117" t="n">
        <v>50</v>
      </c>
      <c r="E51" s="117" t="n">
        <v>74.9417</v>
      </c>
      <c r="F51" s="163" t="n">
        <v>3747.09</v>
      </c>
    </row>
    <row r="52" customFormat="false" ht="9.75" hidden="false" customHeight="true" outlineLevel="0" collapsed="false">
      <c r="A52" s="97" t="s">
        <v>132</v>
      </c>
      <c r="B52" s="97" t="s">
        <v>1146</v>
      </c>
      <c r="C52" s="97" t="s">
        <v>1098</v>
      </c>
      <c r="D52" s="118" t="n">
        <v>606.62</v>
      </c>
      <c r="E52" s="100" t="n">
        <v>3.3824</v>
      </c>
      <c r="F52" s="163" t="n">
        <v>2051.83</v>
      </c>
    </row>
    <row r="53" customFormat="false" ht="9.75" hidden="false" customHeight="true" outlineLevel="0" collapsed="false">
      <c r="A53" s="93" t="s">
        <v>134</v>
      </c>
      <c r="B53" s="93" t="s">
        <v>2226</v>
      </c>
      <c r="C53" s="93"/>
      <c r="D53" s="95"/>
      <c r="E53" s="95"/>
      <c r="F53" s="161" t="n">
        <v>142872.14</v>
      </c>
    </row>
    <row r="54" customFormat="false" ht="9.75" hidden="false" customHeight="true" outlineLevel="0" collapsed="false">
      <c r="A54" s="97" t="s">
        <v>137</v>
      </c>
      <c r="B54" s="97" t="s">
        <v>2227</v>
      </c>
      <c r="C54" s="97" t="s">
        <v>1095</v>
      </c>
      <c r="D54" s="100" t="n">
        <v>1</v>
      </c>
      <c r="E54" s="120" t="n">
        <v>83728.405</v>
      </c>
      <c r="F54" s="162" t="n">
        <v>83728.41</v>
      </c>
    </row>
    <row r="55" customFormat="false" ht="9.75" hidden="false" customHeight="true" outlineLevel="0" collapsed="false">
      <c r="A55" s="97" t="s">
        <v>139</v>
      </c>
      <c r="B55" s="97" t="s">
        <v>2228</v>
      </c>
      <c r="C55" s="97" t="s">
        <v>1095</v>
      </c>
      <c r="D55" s="100" t="n">
        <v>1</v>
      </c>
      <c r="E55" s="120" t="n">
        <v>59143.73</v>
      </c>
      <c r="F55" s="162" t="n">
        <v>59143.73</v>
      </c>
    </row>
    <row r="56" customFormat="false" ht="9.75" hidden="false" customHeight="true" outlineLevel="0" collapsed="false">
      <c r="A56" s="93" t="s">
        <v>141</v>
      </c>
      <c r="B56" s="93" t="s">
        <v>2229</v>
      </c>
      <c r="C56" s="93"/>
      <c r="D56" s="95"/>
      <c r="E56" s="95"/>
      <c r="F56" s="161" t="n">
        <v>531012.86</v>
      </c>
    </row>
    <row r="57" customFormat="false" ht="9.75" hidden="false" customHeight="true" outlineLevel="0" collapsed="false">
      <c r="A57" s="93" t="s">
        <v>145</v>
      </c>
      <c r="B57" s="93" t="s">
        <v>2230</v>
      </c>
      <c r="C57" s="93"/>
      <c r="D57" s="95"/>
      <c r="E57" s="95"/>
      <c r="F57" s="161" t="n">
        <v>119358.59</v>
      </c>
    </row>
    <row r="58" customFormat="false" ht="9.75" hidden="false" customHeight="true" outlineLevel="0" collapsed="false">
      <c r="A58" s="97" t="s">
        <v>149</v>
      </c>
      <c r="B58" s="97" t="s">
        <v>1426</v>
      </c>
      <c r="C58" s="97" t="s">
        <v>1099</v>
      </c>
      <c r="D58" s="118" t="n">
        <v>187.78</v>
      </c>
      <c r="E58" s="117" t="n">
        <v>80</v>
      </c>
      <c r="F58" s="162" t="n">
        <v>15022.4</v>
      </c>
    </row>
    <row r="59" customFormat="false" ht="9.75" hidden="false" customHeight="true" outlineLevel="0" collapsed="false">
      <c r="A59" s="97" t="s">
        <v>151</v>
      </c>
      <c r="B59" s="97" t="s">
        <v>1442</v>
      </c>
      <c r="C59" s="97" t="s">
        <v>1098</v>
      </c>
      <c r="D59" s="118" t="n">
        <v>108.26</v>
      </c>
      <c r="E59" s="100" t="n">
        <v>5.5283</v>
      </c>
      <c r="F59" s="101" t="n">
        <v>598.49</v>
      </c>
    </row>
    <row r="60" customFormat="false" ht="9.75" hidden="false" customHeight="true" outlineLevel="0" collapsed="false">
      <c r="A60" s="97" t="s">
        <v>153</v>
      </c>
      <c r="B60" s="97" t="s">
        <v>1429</v>
      </c>
      <c r="C60" s="97" t="s">
        <v>1099</v>
      </c>
      <c r="D60" s="100" t="n">
        <v>6.48</v>
      </c>
      <c r="E60" s="118" t="n">
        <v>312.7756</v>
      </c>
      <c r="F60" s="163" t="n">
        <v>2026.79</v>
      </c>
    </row>
    <row r="61" customFormat="false" ht="9.75" hidden="false" customHeight="true" outlineLevel="0" collapsed="false">
      <c r="A61" s="97" t="s">
        <v>155</v>
      </c>
      <c r="B61" s="97" t="s">
        <v>1431</v>
      </c>
      <c r="C61" s="97" t="s">
        <v>1098</v>
      </c>
      <c r="D61" s="118" t="n">
        <v>379.77</v>
      </c>
      <c r="E61" s="117" t="n">
        <v>53.0001</v>
      </c>
      <c r="F61" s="162" t="n">
        <v>20127.85</v>
      </c>
    </row>
    <row r="62" customFormat="false" ht="9.75" hidden="false" customHeight="true" outlineLevel="0" collapsed="false">
      <c r="A62" s="97" t="s">
        <v>157</v>
      </c>
      <c r="B62" s="97" t="s">
        <v>1345</v>
      </c>
      <c r="C62" s="97" t="s">
        <v>1100</v>
      </c>
      <c r="D62" s="119" t="n">
        <v>7220</v>
      </c>
      <c r="E62" s="100" t="n">
        <v>5.5468</v>
      </c>
      <c r="F62" s="162" t="n">
        <v>40047.9</v>
      </c>
    </row>
    <row r="63" customFormat="false" ht="9.75" hidden="false" customHeight="true" outlineLevel="0" collapsed="false">
      <c r="A63" s="97" t="s">
        <v>159</v>
      </c>
      <c r="B63" s="97" t="s">
        <v>1423</v>
      </c>
      <c r="C63" s="97" t="s">
        <v>1099</v>
      </c>
      <c r="D63" s="118" t="n">
        <v>102.4</v>
      </c>
      <c r="E63" s="118" t="n">
        <v>302.7266</v>
      </c>
      <c r="F63" s="162" t="n">
        <v>30999.2</v>
      </c>
    </row>
    <row r="64" customFormat="false" ht="9.75" hidden="false" customHeight="true" outlineLevel="0" collapsed="false">
      <c r="A64" s="97" t="s">
        <v>161</v>
      </c>
      <c r="B64" s="97" t="s">
        <v>2231</v>
      </c>
      <c r="C64" s="97" t="s">
        <v>1099</v>
      </c>
      <c r="D64" s="118" t="n">
        <v>107.74</v>
      </c>
      <c r="E64" s="117" t="n">
        <v>12.1622</v>
      </c>
      <c r="F64" s="163" t="n">
        <v>1310.36</v>
      </c>
    </row>
    <row r="65" customFormat="false" ht="9.75" hidden="false" customHeight="true" outlineLevel="0" collapsed="false">
      <c r="A65" s="97" t="s">
        <v>163</v>
      </c>
      <c r="B65" s="97" t="s">
        <v>1357</v>
      </c>
      <c r="C65" s="97" t="s">
        <v>1099</v>
      </c>
      <c r="D65" s="118" t="n">
        <v>136.39</v>
      </c>
      <c r="E65" s="117" t="n">
        <v>67.6413</v>
      </c>
      <c r="F65" s="163" t="n">
        <v>9225.6</v>
      </c>
    </row>
    <row r="66" customFormat="false" ht="9.75" hidden="false" customHeight="true" outlineLevel="0" collapsed="false">
      <c r="A66" s="93" t="s">
        <v>165</v>
      </c>
      <c r="B66" s="93" t="s">
        <v>2232</v>
      </c>
      <c r="C66" s="93"/>
      <c r="D66" s="95"/>
      <c r="E66" s="95"/>
      <c r="F66" s="164" t="n">
        <v>31514.49</v>
      </c>
    </row>
    <row r="67" customFormat="false" ht="9.75" hidden="false" customHeight="true" outlineLevel="0" collapsed="false">
      <c r="A67" s="97" t="s">
        <v>168</v>
      </c>
      <c r="B67" s="97" t="s">
        <v>1367</v>
      </c>
      <c r="C67" s="97" t="s">
        <v>1099</v>
      </c>
      <c r="D67" s="117" t="n">
        <v>28.44</v>
      </c>
      <c r="E67" s="118" t="n">
        <v>170</v>
      </c>
      <c r="F67" s="163" t="n">
        <v>4834.8</v>
      </c>
    </row>
    <row r="68" customFormat="false" ht="9.75" hidden="false" customHeight="true" outlineLevel="0" collapsed="false">
      <c r="A68" s="97" t="s">
        <v>170</v>
      </c>
      <c r="B68" s="97" t="s">
        <v>1370</v>
      </c>
      <c r="C68" s="97" t="s">
        <v>1099</v>
      </c>
      <c r="D68" s="117" t="n">
        <v>12.38</v>
      </c>
      <c r="E68" s="118" t="n">
        <v>130</v>
      </c>
      <c r="F68" s="163" t="n">
        <v>1609.4</v>
      </c>
    </row>
    <row r="69" customFormat="false" ht="9.75" hidden="false" customHeight="true" outlineLevel="0" collapsed="false">
      <c r="A69" s="97" t="s">
        <v>172</v>
      </c>
      <c r="B69" s="97" t="s">
        <v>1345</v>
      </c>
      <c r="C69" s="97" t="s">
        <v>1100</v>
      </c>
      <c r="D69" s="119" t="n">
        <v>1196.1</v>
      </c>
      <c r="E69" s="100" t="n">
        <v>5.463</v>
      </c>
      <c r="F69" s="163" t="n">
        <v>6534.29</v>
      </c>
    </row>
    <row r="70" customFormat="false" ht="9.75" hidden="false" customHeight="true" outlineLevel="0" collapsed="false">
      <c r="A70" s="97" t="s">
        <v>173</v>
      </c>
      <c r="B70" s="97" t="s">
        <v>1410</v>
      </c>
      <c r="C70" s="97" t="s">
        <v>1099</v>
      </c>
      <c r="D70" s="117" t="n">
        <v>40.81</v>
      </c>
      <c r="E70" s="118" t="n">
        <v>337.6848</v>
      </c>
      <c r="F70" s="162" t="n">
        <v>13780.93</v>
      </c>
    </row>
    <row r="71" customFormat="false" ht="9.75" hidden="false" customHeight="true" outlineLevel="0" collapsed="false">
      <c r="A71" s="97" t="s">
        <v>175</v>
      </c>
      <c r="B71" s="97" t="s">
        <v>2233</v>
      </c>
      <c r="C71" s="97" t="s">
        <v>1096</v>
      </c>
      <c r="D71" s="117" t="n">
        <v>23</v>
      </c>
      <c r="E71" s="117" t="n">
        <v>38.6978</v>
      </c>
      <c r="F71" s="101" t="n">
        <v>890.05</v>
      </c>
    </row>
    <row r="72" customFormat="false" ht="9.75" hidden="false" customHeight="true" outlineLevel="0" collapsed="false">
      <c r="A72" s="97" t="s">
        <v>177</v>
      </c>
      <c r="B72" s="97" t="s">
        <v>1357</v>
      </c>
      <c r="C72" s="97" t="s">
        <v>1099</v>
      </c>
      <c r="D72" s="117" t="n">
        <v>57.14</v>
      </c>
      <c r="E72" s="117" t="n">
        <v>67.6413</v>
      </c>
      <c r="F72" s="163" t="n">
        <v>3865.02</v>
      </c>
    </row>
    <row r="73" customFormat="false" ht="9.75" hidden="false" customHeight="true" outlineLevel="0" collapsed="false">
      <c r="A73" s="93" t="s">
        <v>178</v>
      </c>
      <c r="B73" s="93" t="s">
        <v>2234</v>
      </c>
      <c r="C73" s="93"/>
      <c r="D73" s="95"/>
      <c r="E73" s="95"/>
      <c r="F73" s="161" t="n">
        <v>300464.65</v>
      </c>
    </row>
    <row r="74" customFormat="false" ht="9.75" hidden="false" customHeight="true" outlineLevel="0" collapsed="false">
      <c r="A74" s="97" t="s">
        <v>182</v>
      </c>
      <c r="B74" s="97" t="s">
        <v>1386</v>
      </c>
      <c r="C74" s="97" t="s">
        <v>1095</v>
      </c>
      <c r="D74" s="100" t="n">
        <v>1</v>
      </c>
      <c r="E74" s="120" t="n">
        <v>21000</v>
      </c>
      <c r="F74" s="162" t="n">
        <v>21000</v>
      </c>
    </row>
    <row r="75" customFormat="false" ht="9.75" hidden="false" customHeight="true" outlineLevel="0" collapsed="false">
      <c r="A75" s="97" t="s">
        <v>184</v>
      </c>
      <c r="B75" s="97" t="s">
        <v>1389</v>
      </c>
      <c r="C75" s="97" t="s">
        <v>1101</v>
      </c>
      <c r="D75" s="118" t="n">
        <v>644</v>
      </c>
      <c r="E75" s="118" t="n">
        <v>130</v>
      </c>
      <c r="F75" s="162" t="n">
        <v>83720</v>
      </c>
    </row>
    <row r="76" customFormat="false" ht="9.75" hidden="false" customHeight="true" outlineLevel="0" collapsed="false">
      <c r="A76" s="97" t="s">
        <v>186</v>
      </c>
      <c r="B76" s="97" t="s">
        <v>1392</v>
      </c>
      <c r="C76" s="97" t="s">
        <v>1101</v>
      </c>
      <c r="D76" s="118" t="n">
        <v>345</v>
      </c>
      <c r="E76" s="118" t="n">
        <v>150</v>
      </c>
      <c r="F76" s="162" t="n">
        <v>51750</v>
      </c>
    </row>
    <row r="77" customFormat="false" ht="9.75" hidden="false" customHeight="true" outlineLevel="0" collapsed="false">
      <c r="A77" s="97" t="s">
        <v>188</v>
      </c>
      <c r="B77" s="97" t="s">
        <v>1345</v>
      </c>
      <c r="C77" s="97" t="s">
        <v>1100</v>
      </c>
      <c r="D77" s="119" t="n">
        <v>4588.1</v>
      </c>
      <c r="E77" s="100" t="n">
        <v>4.852</v>
      </c>
      <c r="F77" s="162" t="n">
        <v>22261.47</v>
      </c>
    </row>
    <row r="78" customFormat="false" ht="9.75" hidden="false" customHeight="true" outlineLevel="0" collapsed="false">
      <c r="A78" s="97" t="s">
        <v>189</v>
      </c>
      <c r="B78" s="97" t="s">
        <v>1413</v>
      </c>
      <c r="C78" s="97" t="s">
        <v>1099</v>
      </c>
      <c r="D78" s="118" t="n">
        <v>314.86</v>
      </c>
      <c r="E78" s="118" t="n">
        <v>337.6848</v>
      </c>
      <c r="F78" s="165" t="n">
        <v>106323.44</v>
      </c>
    </row>
    <row r="79" customFormat="false" ht="9.75" hidden="false" customHeight="true" outlineLevel="0" collapsed="false">
      <c r="A79" s="97" t="s">
        <v>191</v>
      </c>
      <c r="B79" s="97" t="s">
        <v>2235</v>
      </c>
      <c r="C79" s="97" t="s">
        <v>1096</v>
      </c>
      <c r="D79" s="117" t="n">
        <v>43</v>
      </c>
      <c r="E79" s="117" t="n">
        <v>38.6978</v>
      </c>
      <c r="F79" s="163" t="n">
        <v>1664.01</v>
      </c>
    </row>
    <row r="80" customFormat="false" ht="9.75" hidden="false" customHeight="true" outlineLevel="0" collapsed="false">
      <c r="A80" s="97" t="s">
        <v>193</v>
      </c>
      <c r="B80" s="97" t="s">
        <v>1357</v>
      </c>
      <c r="C80" s="97" t="s">
        <v>1099</v>
      </c>
      <c r="D80" s="118" t="n">
        <v>440.8</v>
      </c>
      <c r="E80" s="117" t="n">
        <v>24.16</v>
      </c>
      <c r="F80" s="162" t="n">
        <v>10649.73</v>
      </c>
    </row>
    <row r="81" customFormat="false" ht="9.75" hidden="false" customHeight="true" outlineLevel="0" collapsed="false">
      <c r="A81" s="97" t="s">
        <v>194</v>
      </c>
      <c r="B81" s="97" t="s">
        <v>1417</v>
      </c>
      <c r="C81" s="97" t="s">
        <v>1102</v>
      </c>
      <c r="D81" s="117" t="n">
        <v>34.4</v>
      </c>
      <c r="E81" s="117" t="n">
        <v>90</v>
      </c>
      <c r="F81" s="163" t="n">
        <v>3096</v>
      </c>
    </row>
    <row r="82" customFormat="false" ht="9.75" hidden="false" customHeight="true" outlineLevel="0" collapsed="false">
      <c r="A82" s="93" t="s">
        <v>196</v>
      </c>
      <c r="B82" s="93" t="s">
        <v>2236</v>
      </c>
      <c r="C82" s="93"/>
      <c r="D82" s="95"/>
      <c r="E82" s="95"/>
      <c r="F82" s="164" t="n">
        <v>79675.13</v>
      </c>
    </row>
    <row r="83" customFormat="false" ht="9.75" hidden="false" customHeight="true" outlineLevel="0" collapsed="false">
      <c r="A83" s="93" t="s">
        <v>198</v>
      </c>
      <c r="B83" s="93" t="s">
        <v>2237</v>
      </c>
      <c r="C83" s="93"/>
      <c r="D83" s="95"/>
      <c r="E83" s="95"/>
      <c r="F83" s="164" t="n">
        <v>79675.13</v>
      </c>
    </row>
    <row r="84" customFormat="false" ht="9.75" hidden="false" customHeight="true" outlineLevel="0" collapsed="false">
      <c r="A84" s="97" t="s">
        <v>200</v>
      </c>
      <c r="B84" s="97" t="s">
        <v>2238</v>
      </c>
      <c r="C84" s="97" t="s">
        <v>1099</v>
      </c>
      <c r="D84" s="118" t="n">
        <v>102.63</v>
      </c>
      <c r="E84" s="118" t="n">
        <v>140</v>
      </c>
      <c r="F84" s="162" t="n">
        <v>14368.2</v>
      </c>
    </row>
    <row r="85" customFormat="false" ht="9.75" hidden="false" customHeight="true" outlineLevel="0" collapsed="false">
      <c r="A85" s="97" t="s">
        <v>202</v>
      </c>
      <c r="B85" s="97" t="s">
        <v>1340</v>
      </c>
      <c r="C85" s="97" t="s">
        <v>1098</v>
      </c>
      <c r="D85" s="118" t="n">
        <v>196.96</v>
      </c>
      <c r="E85" s="117" t="n">
        <v>53.0001</v>
      </c>
      <c r="F85" s="162" t="n">
        <v>10438.9</v>
      </c>
    </row>
    <row r="86" customFormat="false" ht="9.75" hidden="false" customHeight="true" outlineLevel="0" collapsed="false">
      <c r="A86" s="97" t="s">
        <v>204</v>
      </c>
      <c r="B86" s="97" t="s">
        <v>1345</v>
      </c>
      <c r="C86" s="97" t="s">
        <v>1100</v>
      </c>
      <c r="D86" s="119" t="n">
        <v>3018</v>
      </c>
      <c r="E86" s="100" t="n">
        <v>5.5017</v>
      </c>
      <c r="F86" s="162" t="n">
        <v>16604.13</v>
      </c>
    </row>
    <row r="87" customFormat="false" ht="9.75" hidden="false" customHeight="true" outlineLevel="0" collapsed="false">
      <c r="A87" s="97" t="s">
        <v>206</v>
      </c>
      <c r="B87" s="97" t="s">
        <v>1350</v>
      </c>
      <c r="C87" s="97" t="s">
        <v>1099</v>
      </c>
      <c r="D87" s="118" t="n">
        <v>102.63</v>
      </c>
      <c r="E87" s="118" t="n">
        <v>287.7067</v>
      </c>
      <c r="F87" s="162" t="n">
        <v>29527.35</v>
      </c>
    </row>
    <row r="88" customFormat="false" ht="9.75" hidden="false" customHeight="true" outlineLevel="0" collapsed="false">
      <c r="A88" s="97" t="s">
        <v>208</v>
      </c>
      <c r="B88" s="97" t="s">
        <v>2231</v>
      </c>
      <c r="C88" s="97" t="s">
        <v>1099</v>
      </c>
      <c r="D88" s="117" t="n">
        <v>19.37</v>
      </c>
      <c r="E88" s="117" t="n">
        <v>35.9336</v>
      </c>
      <c r="F88" s="101" t="n">
        <v>696.03</v>
      </c>
    </row>
    <row r="89" customFormat="false" ht="9.75" hidden="false" customHeight="true" outlineLevel="0" collapsed="false">
      <c r="A89" s="97" t="s">
        <v>210</v>
      </c>
      <c r="B89" s="97" t="s">
        <v>1357</v>
      </c>
      <c r="C89" s="97" t="s">
        <v>1099</v>
      </c>
      <c r="D89" s="118" t="n">
        <v>118.87</v>
      </c>
      <c r="E89" s="117" t="n">
        <v>67.6413</v>
      </c>
      <c r="F89" s="163" t="n">
        <v>8040.52</v>
      </c>
    </row>
    <row r="90" customFormat="false" ht="9.75" hidden="false" customHeight="true" outlineLevel="0" collapsed="false">
      <c r="A90" s="93" t="s">
        <v>212</v>
      </c>
      <c r="B90" s="93" t="s">
        <v>2239</v>
      </c>
      <c r="C90" s="93"/>
      <c r="D90" s="95"/>
      <c r="E90" s="95"/>
      <c r="F90" s="166" t="n">
        <v>1065768.43</v>
      </c>
    </row>
    <row r="91" customFormat="false" ht="9.75" hidden="false" customHeight="true" outlineLevel="0" collapsed="false">
      <c r="A91" s="97" t="s">
        <v>215</v>
      </c>
      <c r="B91" s="97" t="s">
        <v>1470</v>
      </c>
      <c r="C91" s="97" t="s">
        <v>1098</v>
      </c>
      <c r="D91" s="119" t="n">
        <v>6994.33</v>
      </c>
      <c r="E91" s="117" t="n">
        <v>60.5</v>
      </c>
      <c r="F91" s="165" t="n">
        <v>423156.97</v>
      </c>
    </row>
    <row r="92" customFormat="false" ht="9.75" hidden="false" customHeight="true" outlineLevel="0" collapsed="false">
      <c r="A92" s="97" t="s">
        <v>217</v>
      </c>
      <c r="B92" s="97" t="s">
        <v>1345</v>
      </c>
      <c r="C92" s="97" t="s">
        <v>1100</v>
      </c>
      <c r="D92" s="120" t="n">
        <v>70674.79</v>
      </c>
      <c r="E92" s="100" t="n">
        <v>5.642</v>
      </c>
      <c r="F92" s="165" t="n">
        <v>398747.16</v>
      </c>
    </row>
    <row r="93" customFormat="false" ht="9.75" hidden="false" customHeight="true" outlineLevel="0" collapsed="false">
      <c r="A93" s="97" t="s">
        <v>219</v>
      </c>
      <c r="B93" s="97" t="s">
        <v>1452</v>
      </c>
      <c r="C93" s="97" t="s">
        <v>1099</v>
      </c>
      <c r="D93" s="118" t="n">
        <v>582.38</v>
      </c>
      <c r="E93" s="118" t="n">
        <v>288.75</v>
      </c>
      <c r="F93" s="165" t="n">
        <v>168162.23</v>
      </c>
    </row>
    <row r="94" customFormat="false" ht="9.75" hidden="false" customHeight="true" outlineLevel="0" collapsed="false">
      <c r="A94" s="97" t="s">
        <v>221</v>
      </c>
      <c r="B94" s="97" t="s">
        <v>1457</v>
      </c>
      <c r="C94" s="97" t="s">
        <v>1099</v>
      </c>
      <c r="D94" s="118" t="n">
        <v>202.9</v>
      </c>
      <c r="E94" s="118" t="n">
        <v>297.418</v>
      </c>
      <c r="F94" s="162" t="n">
        <v>60346.11</v>
      </c>
    </row>
    <row r="95" customFormat="false" ht="9.75" hidden="false" customHeight="true" outlineLevel="0" collapsed="false">
      <c r="A95" s="97" t="s">
        <v>223</v>
      </c>
      <c r="B95" s="97" t="s">
        <v>1473</v>
      </c>
      <c r="C95" s="97" t="s">
        <v>1098</v>
      </c>
      <c r="D95" s="119" t="n">
        <v>2656.74</v>
      </c>
      <c r="E95" s="100" t="n">
        <v>5.78</v>
      </c>
      <c r="F95" s="162" t="n">
        <v>15355.96</v>
      </c>
    </row>
    <row r="96" customFormat="false" ht="9.75" hidden="false" customHeight="true" outlineLevel="0" collapsed="false">
      <c r="A96" s="93" t="s">
        <v>225</v>
      </c>
      <c r="B96" s="93" t="s">
        <v>2240</v>
      </c>
      <c r="C96" s="93"/>
      <c r="D96" s="95"/>
      <c r="E96" s="95"/>
      <c r="F96" s="161" t="n">
        <v>252613.91</v>
      </c>
    </row>
    <row r="97" customFormat="false" ht="9.75" hidden="false" customHeight="true" outlineLevel="0" collapsed="false">
      <c r="A97" s="93" t="s">
        <v>229</v>
      </c>
      <c r="B97" s="93" t="s">
        <v>2241</v>
      </c>
      <c r="C97" s="93"/>
      <c r="D97" s="95"/>
      <c r="E97" s="95"/>
      <c r="F97" s="161" t="n">
        <v>164982.08</v>
      </c>
    </row>
    <row r="98" customFormat="false" ht="9.75" hidden="false" customHeight="true" outlineLevel="0" collapsed="false">
      <c r="A98" s="97" t="s">
        <v>232</v>
      </c>
      <c r="B98" s="97" t="s">
        <v>1504</v>
      </c>
      <c r="C98" s="97" t="s">
        <v>1098</v>
      </c>
      <c r="D98" s="117" t="n">
        <v>80.6</v>
      </c>
      <c r="E98" s="117" t="n">
        <v>14.0011</v>
      </c>
      <c r="F98" s="163" t="n">
        <v>1128.49</v>
      </c>
    </row>
    <row r="99" customFormat="false" ht="9.75" hidden="false" customHeight="true" outlineLevel="0" collapsed="false">
      <c r="A99" s="97" t="s">
        <v>236</v>
      </c>
      <c r="B99" s="97" t="s">
        <v>1480</v>
      </c>
      <c r="C99" s="97" t="s">
        <v>1098</v>
      </c>
      <c r="D99" s="119" t="n">
        <v>3576.02</v>
      </c>
      <c r="E99" s="117" t="n">
        <v>21.1001</v>
      </c>
      <c r="F99" s="162" t="n">
        <v>75454.38</v>
      </c>
    </row>
    <row r="100" customFormat="false" ht="9.75" hidden="false" customHeight="true" outlineLevel="0" collapsed="false">
      <c r="A100" s="97" t="s">
        <v>238</v>
      </c>
      <c r="B100" s="97" t="s">
        <v>1476</v>
      </c>
      <c r="C100" s="97" t="s">
        <v>1098</v>
      </c>
      <c r="D100" s="118" t="n">
        <v>594.27</v>
      </c>
      <c r="E100" s="117" t="n">
        <v>39.7975</v>
      </c>
      <c r="F100" s="162" t="n">
        <v>23650.46</v>
      </c>
    </row>
    <row r="101" customFormat="false" ht="9.75" hidden="false" customHeight="true" outlineLevel="0" collapsed="false">
      <c r="A101" s="97" t="s">
        <v>240</v>
      </c>
      <c r="B101" s="97" t="s">
        <v>1500</v>
      </c>
      <c r="C101" s="97" t="s">
        <v>1098</v>
      </c>
      <c r="D101" s="119" t="n">
        <v>4698.68</v>
      </c>
      <c r="E101" s="117" t="n">
        <v>13.7802</v>
      </c>
      <c r="F101" s="162" t="n">
        <v>64748.75</v>
      </c>
    </row>
    <row r="102" customFormat="false" ht="9.75" hidden="false" customHeight="true" outlineLevel="0" collapsed="false">
      <c r="A102" s="93" t="s">
        <v>243</v>
      </c>
      <c r="B102" s="93" t="s">
        <v>2242</v>
      </c>
      <c r="C102" s="93"/>
      <c r="D102" s="95"/>
      <c r="E102" s="95"/>
      <c r="F102" s="164" t="n">
        <v>13282.87</v>
      </c>
    </row>
    <row r="103" customFormat="false" ht="9.75" hidden="false" customHeight="true" outlineLevel="0" collapsed="false">
      <c r="A103" s="97" t="s">
        <v>247</v>
      </c>
      <c r="B103" s="97" t="s">
        <v>2188</v>
      </c>
      <c r="C103" s="97" t="s">
        <v>1098</v>
      </c>
      <c r="D103" s="118" t="n">
        <v>175.22</v>
      </c>
      <c r="E103" s="117" t="n">
        <v>75.8068</v>
      </c>
      <c r="F103" s="162" t="n">
        <v>13282.87</v>
      </c>
    </row>
    <row r="104" customFormat="false" ht="9.75" hidden="false" customHeight="true" outlineLevel="0" collapsed="false">
      <c r="A104" s="93" t="s">
        <v>249</v>
      </c>
      <c r="B104" s="93" t="s">
        <v>2243</v>
      </c>
      <c r="C104" s="93"/>
      <c r="D104" s="95"/>
      <c r="E104" s="95"/>
      <c r="F104" s="164" t="n">
        <v>22925.41</v>
      </c>
    </row>
    <row r="105" customFormat="false" ht="9.75" hidden="false" customHeight="true" outlineLevel="0" collapsed="false">
      <c r="A105" s="97" t="s">
        <v>251</v>
      </c>
      <c r="B105" s="97" t="s">
        <v>1525</v>
      </c>
      <c r="C105" s="97" t="s">
        <v>1099</v>
      </c>
      <c r="D105" s="100" t="n">
        <v>5.33</v>
      </c>
      <c r="E105" s="118" t="n">
        <v>672</v>
      </c>
      <c r="F105" s="163" t="n">
        <v>3581.76</v>
      </c>
    </row>
    <row r="106" customFormat="false" ht="9.75" hidden="false" customHeight="true" outlineLevel="0" collapsed="false">
      <c r="A106" s="97" t="s">
        <v>254</v>
      </c>
      <c r="B106" s="97" t="s">
        <v>1483</v>
      </c>
      <c r="C106" s="97" t="s">
        <v>1101</v>
      </c>
      <c r="D106" s="119" t="n">
        <v>1831.1</v>
      </c>
      <c r="E106" s="100" t="n">
        <v>3.57</v>
      </c>
      <c r="F106" s="163" t="n">
        <v>6537.03</v>
      </c>
    </row>
    <row r="107" customFormat="false" ht="9.75" hidden="false" customHeight="true" outlineLevel="0" collapsed="false">
      <c r="A107" s="97" t="s">
        <v>256</v>
      </c>
      <c r="B107" s="97" t="s">
        <v>1478</v>
      </c>
      <c r="C107" s="97" t="s">
        <v>1099</v>
      </c>
      <c r="D107" s="117" t="n">
        <v>14.49</v>
      </c>
      <c r="E107" s="118" t="n">
        <v>883.8243</v>
      </c>
      <c r="F107" s="162" t="n">
        <v>12806.62</v>
      </c>
    </row>
    <row r="108" customFormat="false" ht="9.75" hidden="false" customHeight="true" outlineLevel="0" collapsed="false">
      <c r="A108" s="93" t="s">
        <v>258</v>
      </c>
      <c r="B108" s="93" t="s">
        <v>2244</v>
      </c>
      <c r="C108" s="93"/>
      <c r="D108" s="95"/>
      <c r="E108" s="95"/>
      <c r="F108" s="164" t="n">
        <v>51423.55</v>
      </c>
    </row>
    <row r="109" customFormat="false" ht="9.75" hidden="false" customHeight="true" outlineLevel="0" collapsed="false">
      <c r="A109" s="97" t="s">
        <v>261</v>
      </c>
      <c r="B109" s="97" t="s">
        <v>2077</v>
      </c>
      <c r="C109" s="97" t="s">
        <v>1096</v>
      </c>
      <c r="D109" s="117" t="n">
        <v>18</v>
      </c>
      <c r="E109" s="118" t="n">
        <v>150</v>
      </c>
      <c r="F109" s="163" t="n">
        <v>2700</v>
      </c>
    </row>
    <row r="110" customFormat="false" ht="9.75" hidden="false" customHeight="true" outlineLevel="0" collapsed="false">
      <c r="A110" s="97" t="s">
        <v>264</v>
      </c>
      <c r="B110" s="97" t="s">
        <v>2158</v>
      </c>
      <c r="C110" s="97" t="s">
        <v>1096</v>
      </c>
      <c r="D110" s="117" t="n">
        <v>67</v>
      </c>
      <c r="E110" s="118" t="n">
        <v>150</v>
      </c>
      <c r="F110" s="162" t="n">
        <v>10050</v>
      </c>
    </row>
    <row r="111" customFormat="false" ht="9.75" hidden="false" customHeight="true" outlineLevel="0" collapsed="false">
      <c r="A111" s="97" t="s">
        <v>266</v>
      </c>
      <c r="B111" s="97" t="s">
        <v>2080</v>
      </c>
      <c r="C111" s="97" t="s">
        <v>1098</v>
      </c>
      <c r="D111" s="117" t="n">
        <v>77.41</v>
      </c>
      <c r="E111" s="118" t="n">
        <v>396</v>
      </c>
      <c r="F111" s="162" t="n">
        <v>30654.36</v>
      </c>
    </row>
    <row r="112" customFormat="false" ht="9.75" hidden="false" customHeight="true" outlineLevel="0" collapsed="false">
      <c r="A112" s="97" t="s">
        <v>269</v>
      </c>
      <c r="B112" s="97" t="s">
        <v>1747</v>
      </c>
      <c r="C112" s="97" t="s">
        <v>1096</v>
      </c>
      <c r="D112" s="117" t="n">
        <v>66</v>
      </c>
      <c r="E112" s="118" t="n">
        <v>120.8065</v>
      </c>
      <c r="F112" s="163" t="n">
        <v>7973.23</v>
      </c>
    </row>
    <row r="113" customFormat="false" ht="9.75" hidden="false" customHeight="true" outlineLevel="0" collapsed="false">
      <c r="A113" s="97" t="s">
        <v>272</v>
      </c>
      <c r="B113" s="97" t="s">
        <v>2245</v>
      </c>
      <c r="C113" s="97" t="s">
        <v>1098</v>
      </c>
      <c r="D113" s="117" t="n">
        <v>45.96</v>
      </c>
      <c r="E113" s="100" t="n">
        <v>1</v>
      </c>
      <c r="F113" s="114" t="n">
        <v>45.96</v>
      </c>
    </row>
    <row r="114" customFormat="false" ht="9.75" hidden="false" customHeight="true" outlineLevel="0" collapsed="false">
      <c r="A114" s="93" t="s">
        <v>275</v>
      </c>
      <c r="B114" s="93" t="s">
        <v>2246</v>
      </c>
      <c r="C114" s="93"/>
      <c r="D114" s="95"/>
      <c r="E114" s="95"/>
      <c r="F114" s="164" t="n">
        <v>83631.69</v>
      </c>
    </row>
    <row r="115" customFormat="false" ht="9.75" hidden="false" customHeight="true" outlineLevel="0" collapsed="false">
      <c r="A115" s="97" t="s">
        <v>278</v>
      </c>
      <c r="B115" s="97" t="s">
        <v>1759</v>
      </c>
      <c r="C115" s="97" t="s">
        <v>1098</v>
      </c>
      <c r="D115" s="118" t="n">
        <v>637</v>
      </c>
      <c r="E115" s="117" t="n">
        <v>67.1265</v>
      </c>
      <c r="F115" s="162" t="n">
        <v>42759.59</v>
      </c>
    </row>
    <row r="116" customFormat="false" ht="9.75" hidden="false" customHeight="true" outlineLevel="0" collapsed="false">
      <c r="A116" s="97" t="s">
        <v>281</v>
      </c>
      <c r="B116" s="97" t="s">
        <v>1790</v>
      </c>
      <c r="C116" s="97" t="s">
        <v>1098</v>
      </c>
      <c r="D116" s="117" t="n">
        <v>64.23</v>
      </c>
      <c r="E116" s="117" t="n">
        <v>17.335</v>
      </c>
      <c r="F116" s="163" t="n">
        <v>1113.43</v>
      </c>
    </row>
    <row r="117" customFormat="false" ht="9.75" hidden="false" customHeight="true" outlineLevel="0" collapsed="false">
      <c r="A117" s="97" t="s">
        <v>285</v>
      </c>
      <c r="B117" s="97" t="s">
        <v>2247</v>
      </c>
      <c r="C117" s="97" t="s">
        <v>1098</v>
      </c>
      <c r="D117" s="118" t="n">
        <v>492.1</v>
      </c>
      <c r="E117" s="117" t="n">
        <v>17.335</v>
      </c>
      <c r="F117" s="163" t="n">
        <v>8530.55</v>
      </c>
    </row>
    <row r="118" customFormat="false" ht="9.75" hidden="false" customHeight="true" outlineLevel="0" collapsed="false">
      <c r="A118" s="97" t="s">
        <v>287</v>
      </c>
      <c r="B118" s="97" t="s">
        <v>2063</v>
      </c>
      <c r="C118" s="97" t="s">
        <v>1098</v>
      </c>
      <c r="D118" s="118" t="n">
        <v>285.21</v>
      </c>
      <c r="E118" s="117" t="n">
        <v>30.5714</v>
      </c>
      <c r="F118" s="163" t="n">
        <v>8719.27</v>
      </c>
    </row>
    <row r="119" customFormat="false" ht="9.75" hidden="false" customHeight="true" outlineLevel="0" collapsed="false">
      <c r="A119" s="97" t="s">
        <v>290</v>
      </c>
      <c r="B119" s="97" t="s">
        <v>2248</v>
      </c>
      <c r="C119" s="97" t="s">
        <v>1098</v>
      </c>
      <c r="D119" s="117" t="n">
        <v>25.24</v>
      </c>
      <c r="E119" s="117" t="n">
        <v>14.29</v>
      </c>
      <c r="F119" s="101" t="n">
        <v>360.68</v>
      </c>
    </row>
    <row r="120" customFormat="false" ht="9.75" hidden="false" customHeight="true" outlineLevel="0" collapsed="false">
      <c r="A120" s="97" t="s">
        <v>293</v>
      </c>
      <c r="B120" s="97" t="s">
        <v>1813</v>
      </c>
      <c r="C120" s="97" t="s">
        <v>1098</v>
      </c>
      <c r="D120" s="118" t="n">
        <v>233.07</v>
      </c>
      <c r="E120" s="117" t="n">
        <v>82.1715</v>
      </c>
      <c r="F120" s="162" t="n">
        <v>19151.71</v>
      </c>
    </row>
    <row r="121" customFormat="false" ht="9.75" hidden="false" customHeight="true" outlineLevel="0" collapsed="false">
      <c r="A121" s="97" t="s">
        <v>295</v>
      </c>
      <c r="B121" s="97" t="s">
        <v>1946</v>
      </c>
      <c r="C121" s="97" t="s">
        <v>1098</v>
      </c>
      <c r="D121" s="117" t="n">
        <v>43.21</v>
      </c>
      <c r="E121" s="117" t="n">
        <v>69.3465</v>
      </c>
      <c r="F121" s="163" t="n">
        <v>2996.46</v>
      </c>
    </row>
    <row r="122" customFormat="false" ht="9.75" hidden="false" customHeight="true" outlineLevel="0" collapsed="false">
      <c r="A122" s="93" t="s">
        <v>298</v>
      </c>
      <c r="B122" s="93" t="s">
        <v>2249</v>
      </c>
      <c r="C122" s="93"/>
      <c r="D122" s="95"/>
      <c r="E122" s="95"/>
      <c r="F122" s="161" t="n">
        <v>465918.19</v>
      </c>
    </row>
    <row r="123" customFormat="false" ht="9.75" hidden="false" customHeight="true" outlineLevel="0" collapsed="false">
      <c r="A123" s="93" t="s">
        <v>301</v>
      </c>
      <c r="B123" s="93" t="s">
        <v>2250</v>
      </c>
      <c r="C123" s="93"/>
      <c r="D123" s="95"/>
      <c r="E123" s="95"/>
      <c r="F123" s="164" t="n">
        <v>11191.41</v>
      </c>
    </row>
    <row r="124" customFormat="false" ht="9.75" hidden="false" customHeight="true" outlineLevel="0" collapsed="false">
      <c r="A124" s="93" t="s">
        <v>303</v>
      </c>
      <c r="B124" s="93" t="s">
        <v>2251</v>
      </c>
      <c r="C124" s="93"/>
      <c r="D124" s="95"/>
      <c r="E124" s="95"/>
      <c r="F124" s="167" t="n">
        <v>66.21</v>
      </c>
    </row>
    <row r="125" customFormat="false" ht="9.75" hidden="false" customHeight="true" outlineLevel="0" collapsed="false">
      <c r="A125" s="97" t="s">
        <v>305</v>
      </c>
      <c r="B125" s="97" t="s">
        <v>2252</v>
      </c>
      <c r="C125" s="97" t="s">
        <v>1098</v>
      </c>
      <c r="D125" s="100" t="n">
        <v>9.98</v>
      </c>
      <c r="E125" s="100" t="n">
        <v>6.6339</v>
      </c>
      <c r="F125" s="114" t="n">
        <v>66.21</v>
      </c>
    </row>
    <row r="126" customFormat="false" ht="9.75" hidden="false" customHeight="true" outlineLevel="0" collapsed="false">
      <c r="A126" s="93" t="s">
        <v>307</v>
      </c>
      <c r="B126" s="93" t="s">
        <v>2253</v>
      </c>
      <c r="C126" s="93"/>
      <c r="D126" s="95"/>
      <c r="E126" s="95"/>
      <c r="F126" s="164" t="n">
        <v>11125.2</v>
      </c>
    </row>
    <row r="127" customFormat="false" ht="9.75" hidden="false" customHeight="true" outlineLevel="0" collapsed="false">
      <c r="A127" s="97" t="s">
        <v>309</v>
      </c>
      <c r="B127" s="97" t="s">
        <v>1815</v>
      </c>
      <c r="C127" s="97" t="s">
        <v>1101</v>
      </c>
      <c r="D127" s="117" t="n">
        <v>24.35</v>
      </c>
      <c r="E127" s="117" t="n">
        <v>26.8668</v>
      </c>
      <c r="F127" s="101" t="n">
        <v>654.21</v>
      </c>
    </row>
    <row r="128" customFormat="false" ht="9.75" hidden="false" customHeight="true" outlineLevel="0" collapsed="false">
      <c r="A128" s="97" t="s">
        <v>311</v>
      </c>
      <c r="B128" s="97" t="s">
        <v>1821</v>
      </c>
      <c r="C128" s="97" t="s">
        <v>1098</v>
      </c>
      <c r="D128" s="100" t="n">
        <v>4.87</v>
      </c>
      <c r="E128" s="117" t="n">
        <v>75.2551</v>
      </c>
      <c r="F128" s="101" t="n">
        <v>366.49</v>
      </c>
    </row>
    <row r="129" customFormat="false" ht="9.75" hidden="false" customHeight="true" outlineLevel="0" collapsed="false">
      <c r="A129" s="97" t="s">
        <v>313</v>
      </c>
      <c r="B129" s="97" t="s">
        <v>1841</v>
      </c>
      <c r="C129" s="97" t="s">
        <v>1098</v>
      </c>
      <c r="D129" s="100" t="n">
        <v>4.87</v>
      </c>
      <c r="E129" s="117" t="n">
        <v>75.2551</v>
      </c>
      <c r="F129" s="101" t="n">
        <v>366.49</v>
      </c>
    </row>
    <row r="130" customFormat="false" ht="9.75" hidden="false" customHeight="true" outlineLevel="0" collapsed="false">
      <c r="A130" s="97" t="s">
        <v>315</v>
      </c>
      <c r="B130" s="97" t="s">
        <v>1620</v>
      </c>
      <c r="C130" s="97" t="s">
        <v>1098</v>
      </c>
      <c r="D130" s="118" t="n">
        <v>129.4</v>
      </c>
      <c r="E130" s="117" t="n">
        <v>75.2551</v>
      </c>
      <c r="F130" s="163" t="n">
        <v>9738.01</v>
      </c>
    </row>
    <row r="131" customFormat="false" ht="9.75" hidden="false" customHeight="true" outlineLevel="0" collapsed="false">
      <c r="A131" s="93" t="s">
        <v>317</v>
      </c>
      <c r="B131" s="93" t="s">
        <v>2254</v>
      </c>
      <c r="C131" s="93"/>
      <c r="D131" s="95"/>
      <c r="E131" s="95"/>
      <c r="F131" s="164" t="n">
        <v>71928.24</v>
      </c>
    </row>
    <row r="132" customFormat="false" ht="9.75" hidden="false" customHeight="true" outlineLevel="0" collapsed="false">
      <c r="A132" s="97" t="s">
        <v>320</v>
      </c>
      <c r="B132" s="97" t="s">
        <v>2252</v>
      </c>
      <c r="C132" s="97" t="s">
        <v>1098</v>
      </c>
      <c r="D132" s="118" t="n">
        <v>564.49</v>
      </c>
      <c r="E132" s="100" t="n">
        <v>6.6339</v>
      </c>
      <c r="F132" s="163" t="n">
        <v>3744.77</v>
      </c>
    </row>
    <row r="133" customFormat="false" ht="9.75" hidden="false" customHeight="true" outlineLevel="0" collapsed="false">
      <c r="A133" s="97" t="s">
        <v>322</v>
      </c>
      <c r="B133" s="97" t="s">
        <v>2255</v>
      </c>
      <c r="C133" s="97" t="s">
        <v>1098</v>
      </c>
      <c r="D133" s="118" t="n">
        <v>564.49</v>
      </c>
      <c r="E133" s="100" t="n">
        <v>6.3507</v>
      </c>
      <c r="F133" s="163" t="n">
        <v>3584.91</v>
      </c>
    </row>
    <row r="134" customFormat="false" ht="9.75" hidden="false" customHeight="true" outlineLevel="0" collapsed="false">
      <c r="A134" s="97" t="s">
        <v>324</v>
      </c>
      <c r="B134" s="97" t="s">
        <v>2256</v>
      </c>
      <c r="C134" s="97" t="s">
        <v>1098</v>
      </c>
      <c r="D134" s="117" t="n">
        <v>19.04</v>
      </c>
      <c r="E134" s="117" t="n">
        <v>30.0368</v>
      </c>
      <c r="F134" s="101" t="n">
        <v>571.9</v>
      </c>
    </row>
    <row r="135" customFormat="false" ht="9.75" hidden="false" customHeight="true" outlineLevel="0" collapsed="false">
      <c r="A135" s="97" t="s">
        <v>327</v>
      </c>
      <c r="B135" s="97" t="s">
        <v>1811</v>
      </c>
      <c r="C135" s="97" t="s">
        <v>1098</v>
      </c>
      <c r="D135" s="119" t="n">
        <v>2222.71</v>
      </c>
      <c r="E135" s="117" t="n">
        <v>26.5204</v>
      </c>
      <c r="F135" s="162" t="n">
        <v>58947.16</v>
      </c>
    </row>
    <row r="136" customFormat="false" ht="9.75" hidden="false" customHeight="true" outlineLevel="0" collapsed="false">
      <c r="A136" s="97" t="s">
        <v>331</v>
      </c>
      <c r="B136" s="97" t="s">
        <v>2257</v>
      </c>
      <c r="C136" s="97" t="s">
        <v>1098</v>
      </c>
      <c r="D136" s="117" t="n">
        <v>65.56</v>
      </c>
      <c r="E136" s="117" t="n">
        <v>77.4787</v>
      </c>
      <c r="F136" s="163" t="n">
        <v>5079.5</v>
      </c>
    </row>
    <row r="137" customFormat="false" ht="9.75" hidden="false" customHeight="true" outlineLevel="0" collapsed="false">
      <c r="A137" s="93" t="s">
        <v>333</v>
      </c>
      <c r="B137" s="93" t="s">
        <v>2258</v>
      </c>
      <c r="C137" s="93"/>
      <c r="D137" s="95"/>
      <c r="E137" s="95"/>
      <c r="F137" s="164" t="n">
        <v>35157.99</v>
      </c>
    </row>
    <row r="138" customFormat="false" ht="9.75" hidden="false" customHeight="true" outlineLevel="0" collapsed="false">
      <c r="A138" s="97" t="s">
        <v>336</v>
      </c>
      <c r="B138" s="97" t="s">
        <v>2259</v>
      </c>
      <c r="C138" s="97" t="s">
        <v>1098</v>
      </c>
      <c r="D138" s="118" t="n">
        <v>358.84</v>
      </c>
      <c r="E138" s="117" t="n">
        <v>19.5631</v>
      </c>
      <c r="F138" s="163" t="n">
        <v>7020.02</v>
      </c>
    </row>
    <row r="139" customFormat="false" ht="9.75" hidden="false" customHeight="true" outlineLevel="0" collapsed="false">
      <c r="A139" s="97" t="s">
        <v>338</v>
      </c>
      <c r="B139" s="97" t="s">
        <v>2085</v>
      </c>
      <c r="C139" s="97" t="s">
        <v>1098</v>
      </c>
      <c r="D139" s="118" t="n">
        <v>373.7</v>
      </c>
      <c r="E139" s="100" t="n">
        <v>7.35</v>
      </c>
      <c r="F139" s="163" t="n">
        <v>2746.7</v>
      </c>
    </row>
    <row r="140" customFormat="false" ht="9.75" hidden="false" customHeight="true" outlineLevel="0" collapsed="false">
      <c r="A140" s="97" t="s">
        <v>340</v>
      </c>
      <c r="B140" s="97" t="s">
        <v>1589</v>
      </c>
      <c r="C140" s="97" t="s">
        <v>1098</v>
      </c>
      <c r="D140" s="118" t="n">
        <v>540.01</v>
      </c>
      <c r="E140" s="117" t="n">
        <v>47.02</v>
      </c>
      <c r="F140" s="162" t="n">
        <v>25391.27</v>
      </c>
    </row>
    <row r="141" customFormat="false" ht="9.75" hidden="false" customHeight="true" outlineLevel="0" collapsed="false">
      <c r="A141" s="93" t="s">
        <v>342</v>
      </c>
      <c r="B141" s="93" t="s">
        <v>2260</v>
      </c>
      <c r="C141" s="93"/>
      <c r="D141" s="95"/>
      <c r="E141" s="95"/>
      <c r="F141" s="161" t="n">
        <v>188107.82</v>
      </c>
    </row>
    <row r="142" customFormat="false" ht="9.75" hidden="false" customHeight="true" outlineLevel="0" collapsed="false">
      <c r="A142" s="93" t="s">
        <v>345</v>
      </c>
      <c r="B142" s="93" t="s">
        <v>2261</v>
      </c>
      <c r="C142" s="93"/>
      <c r="D142" s="95"/>
      <c r="E142" s="95"/>
      <c r="F142" s="161" t="n">
        <v>163936.64</v>
      </c>
    </row>
    <row r="143" customFormat="false" ht="19.35" hidden="false" customHeight="true" outlineLevel="0" collapsed="false">
      <c r="A143" s="97" t="s">
        <v>348</v>
      </c>
      <c r="B143" s="97" t="s">
        <v>2262</v>
      </c>
      <c r="C143" s="97" t="s">
        <v>1098</v>
      </c>
      <c r="D143" s="118" t="n">
        <v>757.58</v>
      </c>
      <c r="E143" s="117" t="n">
        <v>60.93</v>
      </c>
      <c r="F143" s="162" t="n">
        <v>46159.35</v>
      </c>
    </row>
    <row r="144" customFormat="false" ht="9.75" hidden="false" customHeight="true" outlineLevel="0" collapsed="false">
      <c r="A144" s="97" t="s">
        <v>350</v>
      </c>
      <c r="B144" s="97" t="s">
        <v>2263</v>
      </c>
      <c r="C144" s="97" t="s">
        <v>1098</v>
      </c>
      <c r="D144" s="117" t="n">
        <v>82.46</v>
      </c>
      <c r="E144" s="117" t="n">
        <v>60.93</v>
      </c>
      <c r="F144" s="163" t="n">
        <v>5024.29</v>
      </c>
    </row>
    <row r="145" customFormat="false" ht="9.75" hidden="false" customHeight="true" outlineLevel="0" collapsed="false">
      <c r="A145" s="97" t="s">
        <v>353</v>
      </c>
      <c r="B145" s="97" t="s">
        <v>2264</v>
      </c>
      <c r="C145" s="97" t="s">
        <v>1098</v>
      </c>
      <c r="D145" s="118" t="n">
        <v>164.51</v>
      </c>
      <c r="E145" s="117" t="n">
        <v>31.656</v>
      </c>
      <c r="F145" s="163" t="n">
        <v>5207.73</v>
      </c>
    </row>
    <row r="146" customFormat="false" ht="19.35" hidden="false" customHeight="true" outlineLevel="0" collapsed="false">
      <c r="A146" s="97" t="s">
        <v>356</v>
      </c>
      <c r="B146" s="97" t="s">
        <v>2265</v>
      </c>
      <c r="C146" s="97" t="s">
        <v>1098</v>
      </c>
      <c r="D146" s="118" t="n">
        <v>183.33</v>
      </c>
      <c r="E146" s="117" t="n">
        <v>73.068</v>
      </c>
      <c r="F146" s="162" t="n">
        <v>13395.56</v>
      </c>
    </row>
    <row r="147" customFormat="false" ht="19.35" hidden="false" customHeight="true" outlineLevel="0" collapsed="false">
      <c r="A147" s="97" t="s">
        <v>358</v>
      </c>
      <c r="B147" s="97" t="s">
        <v>2266</v>
      </c>
      <c r="C147" s="97" t="s">
        <v>1098</v>
      </c>
      <c r="D147" s="117" t="n">
        <v>17.88</v>
      </c>
      <c r="E147" s="118" t="n">
        <v>266.814</v>
      </c>
      <c r="F147" s="163" t="n">
        <v>4770.63</v>
      </c>
    </row>
    <row r="148" customFormat="false" ht="19.35" hidden="false" customHeight="true" outlineLevel="0" collapsed="false">
      <c r="A148" s="97" t="s">
        <v>361</v>
      </c>
      <c r="B148" s="97" t="s">
        <v>2267</v>
      </c>
      <c r="C148" s="97" t="s">
        <v>1098</v>
      </c>
      <c r="D148" s="117" t="n">
        <v>14.9</v>
      </c>
      <c r="E148" s="118" t="n">
        <v>301.548</v>
      </c>
      <c r="F148" s="163" t="n">
        <v>4493.07</v>
      </c>
    </row>
    <row r="149" customFormat="false" ht="19.35" hidden="false" customHeight="true" outlineLevel="0" collapsed="false">
      <c r="A149" s="97" t="s">
        <v>363</v>
      </c>
      <c r="B149" s="97" t="s">
        <v>2268</v>
      </c>
      <c r="C149" s="97" t="s">
        <v>1098</v>
      </c>
      <c r="D149" s="118" t="n">
        <v>171.53</v>
      </c>
      <c r="E149" s="118" t="n">
        <v>301.464</v>
      </c>
      <c r="F149" s="162" t="n">
        <v>51710.12</v>
      </c>
    </row>
    <row r="150" customFormat="false" ht="9.75" hidden="false" customHeight="true" outlineLevel="0" collapsed="false">
      <c r="A150" s="97" t="s">
        <v>365</v>
      </c>
      <c r="B150" s="97" t="s">
        <v>2090</v>
      </c>
      <c r="C150" s="97" t="s">
        <v>1098</v>
      </c>
      <c r="D150" s="119" t="n">
        <v>1392.19</v>
      </c>
      <c r="E150" s="117" t="n">
        <v>23.83</v>
      </c>
      <c r="F150" s="162" t="n">
        <v>33175.89</v>
      </c>
    </row>
    <row r="151" customFormat="false" ht="9.75" hidden="false" customHeight="true" outlineLevel="0" collapsed="false">
      <c r="A151" s="93" t="s">
        <v>367</v>
      </c>
      <c r="B151" s="93" t="s">
        <v>2269</v>
      </c>
      <c r="C151" s="93"/>
      <c r="D151" s="95"/>
      <c r="E151" s="95"/>
      <c r="F151" s="164" t="n">
        <v>17010.77</v>
      </c>
    </row>
    <row r="152" customFormat="false" ht="19.35" hidden="false" customHeight="true" outlineLevel="0" collapsed="false">
      <c r="A152" s="97" t="s">
        <v>369</v>
      </c>
      <c r="B152" s="97" t="s">
        <v>2270</v>
      </c>
      <c r="C152" s="97" t="s">
        <v>1101</v>
      </c>
      <c r="D152" s="118" t="n">
        <v>513.26</v>
      </c>
      <c r="E152" s="100" t="n">
        <v>8.7574</v>
      </c>
      <c r="F152" s="163" t="n">
        <v>4494.82</v>
      </c>
    </row>
    <row r="153" customFormat="false" ht="19.35" hidden="false" customHeight="true" outlineLevel="0" collapsed="false">
      <c r="A153" s="97" t="s">
        <v>371</v>
      </c>
      <c r="B153" s="97" t="s">
        <v>2271</v>
      </c>
      <c r="C153" s="97" t="s">
        <v>1101</v>
      </c>
      <c r="D153" s="118" t="n">
        <v>102.08</v>
      </c>
      <c r="E153" s="100" t="n">
        <v>8.7574</v>
      </c>
      <c r="F153" s="101" t="n">
        <v>893.96</v>
      </c>
    </row>
    <row r="154" customFormat="false" ht="19.35" hidden="false" customHeight="true" outlineLevel="0" collapsed="false">
      <c r="A154" s="97" t="s">
        <v>373</v>
      </c>
      <c r="B154" s="97" t="s">
        <v>2272</v>
      </c>
      <c r="C154" s="97" t="s">
        <v>1101</v>
      </c>
      <c r="D154" s="118" t="n">
        <v>145.99</v>
      </c>
      <c r="E154" s="100" t="n">
        <v>4.3316</v>
      </c>
      <c r="F154" s="101" t="n">
        <v>632.37</v>
      </c>
    </row>
    <row r="155" customFormat="false" ht="19.35" hidden="false" customHeight="true" outlineLevel="0" collapsed="false">
      <c r="A155" s="97" t="s">
        <v>375</v>
      </c>
      <c r="B155" s="97" t="s">
        <v>2273</v>
      </c>
      <c r="C155" s="97" t="s">
        <v>1101</v>
      </c>
      <c r="D155" s="117" t="n">
        <v>34.93</v>
      </c>
      <c r="E155" s="117" t="n">
        <v>43.1194</v>
      </c>
      <c r="F155" s="163" t="n">
        <v>1506.16</v>
      </c>
    </row>
    <row r="156" customFormat="false" ht="9.75" hidden="false" customHeight="true" outlineLevel="0" collapsed="false">
      <c r="A156" s="97" t="s">
        <v>377</v>
      </c>
      <c r="B156" s="97" t="s">
        <v>1669</v>
      </c>
      <c r="C156" s="97" t="s">
        <v>1101</v>
      </c>
      <c r="D156" s="118" t="n">
        <v>796.26</v>
      </c>
      <c r="E156" s="117" t="n">
        <v>11.91</v>
      </c>
      <c r="F156" s="163" t="n">
        <v>9483.46</v>
      </c>
    </row>
    <row r="157" customFormat="false" ht="9.75" hidden="false" customHeight="true" outlineLevel="0" collapsed="false">
      <c r="A157" s="93" t="s">
        <v>379</v>
      </c>
      <c r="B157" s="93" t="s">
        <v>2274</v>
      </c>
      <c r="C157" s="93"/>
      <c r="D157" s="95"/>
      <c r="E157" s="95"/>
      <c r="F157" s="168" t="n">
        <v>7160.41</v>
      </c>
    </row>
    <row r="158" customFormat="false" ht="9.75" hidden="false" customHeight="true" outlineLevel="0" collapsed="false">
      <c r="A158" s="97" t="s">
        <v>381</v>
      </c>
      <c r="B158" s="97" t="s">
        <v>2275</v>
      </c>
      <c r="C158" s="97" t="s">
        <v>1098</v>
      </c>
      <c r="D158" s="118" t="n">
        <v>840.04</v>
      </c>
      <c r="E158" s="100" t="n">
        <v>5.106</v>
      </c>
      <c r="F158" s="163" t="n">
        <v>4289.25</v>
      </c>
    </row>
    <row r="159" customFormat="false" ht="9.75" hidden="false" customHeight="true" outlineLevel="0" collapsed="false">
      <c r="A159" s="97" t="s">
        <v>384</v>
      </c>
      <c r="B159" s="97" t="s">
        <v>2276</v>
      </c>
      <c r="C159" s="97" t="s">
        <v>1098</v>
      </c>
      <c r="D159" s="118" t="n">
        <v>347.84</v>
      </c>
      <c r="E159" s="100" t="n">
        <v>5.2</v>
      </c>
      <c r="F159" s="163" t="n">
        <v>1808.76</v>
      </c>
    </row>
    <row r="160" customFormat="false" ht="9.75" hidden="false" customHeight="true" outlineLevel="0" collapsed="false">
      <c r="A160" s="97" t="s">
        <v>387</v>
      </c>
      <c r="B160" s="97" t="s">
        <v>2277</v>
      </c>
      <c r="C160" s="97" t="s">
        <v>1098</v>
      </c>
      <c r="D160" s="117" t="n">
        <v>17.88</v>
      </c>
      <c r="E160" s="100" t="n">
        <v>5.2</v>
      </c>
      <c r="F160" s="114" t="n">
        <v>92.97</v>
      </c>
    </row>
    <row r="161" customFormat="false" ht="9.75" hidden="false" customHeight="true" outlineLevel="0" collapsed="false">
      <c r="A161" s="97" t="s">
        <v>389</v>
      </c>
      <c r="B161" s="97" t="s">
        <v>2278</v>
      </c>
      <c r="C161" s="97" t="s">
        <v>1098</v>
      </c>
      <c r="D161" s="118" t="n">
        <v>186.43</v>
      </c>
      <c r="E161" s="100" t="n">
        <v>5.2</v>
      </c>
      <c r="F161" s="101" t="n">
        <v>969.43</v>
      </c>
    </row>
    <row r="162" customFormat="false" ht="9.75" hidden="false" customHeight="true" outlineLevel="0" collapsed="false">
      <c r="A162" s="93" t="s">
        <v>392</v>
      </c>
      <c r="B162" s="93" t="s">
        <v>2279</v>
      </c>
      <c r="C162" s="93"/>
      <c r="D162" s="95"/>
      <c r="E162" s="95"/>
      <c r="F162" s="164" t="n">
        <v>86675.93</v>
      </c>
    </row>
    <row r="163" customFormat="false" ht="9.75" hidden="false" customHeight="true" outlineLevel="0" collapsed="false">
      <c r="A163" s="93" t="s">
        <v>395</v>
      </c>
      <c r="B163" s="93" t="s">
        <v>2280</v>
      </c>
      <c r="C163" s="93"/>
      <c r="D163" s="95"/>
      <c r="E163" s="95"/>
      <c r="F163" s="164" t="n">
        <v>12542.78</v>
      </c>
    </row>
    <row r="164" customFormat="false" ht="9.75" hidden="false" customHeight="true" outlineLevel="0" collapsed="false">
      <c r="A164" s="97" t="s">
        <v>398</v>
      </c>
      <c r="B164" s="97" t="s">
        <v>1614</v>
      </c>
      <c r="C164" s="97" t="s">
        <v>1098</v>
      </c>
      <c r="D164" s="100" t="n">
        <v>5.44</v>
      </c>
      <c r="E164" s="118" t="n">
        <v>357.627</v>
      </c>
      <c r="F164" s="163" t="n">
        <v>1945.49</v>
      </c>
    </row>
    <row r="165" customFormat="false" ht="9.75" hidden="false" customHeight="true" outlineLevel="0" collapsed="false">
      <c r="A165" s="97" t="s">
        <v>400</v>
      </c>
      <c r="B165" s="97" t="s">
        <v>1617</v>
      </c>
      <c r="C165" s="97" t="s">
        <v>1098</v>
      </c>
      <c r="D165" s="100" t="n">
        <v>9.98</v>
      </c>
      <c r="E165" s="118" t="n">
        <v>350.377</v>
      </c>
      <c r="F165" s="163" t="n">
        <v>3496.76</v>
      </c>
    </row>
    <row r="166" customFormat="false" ht="9.75" hidden="false" customHeight="true" outlineLevel="0" collapsed="false">
      <c r="A166" s="97" t="s">
        <v>403</v>
      </c>
      <c r="B166" s="97" t="s">
        <v>1577</v>
      </c>
      <c r="C166" s="97" t="s">
        <v>1098</v>
      </c>
      <c r="D166" s="117" t="n">
        <v>11.8</v>
      </c>
      <c r="E166" s="118" t="n">
        <v>601.74</v>
      </c>
      <c r="F166" s="163" t="n">
        <v>7100.53</v>
      </c>
    </row>
    <row r="167" customFormat="false" ht="9.75" hidden="false" customHeight="true" outlineLevel="0" collapsed="false">
      <c r="A167" s="93" t="s">
        <v>407</v>
      </c>
      <c r="B167" s="93" t="s">
        <v>2281</v>
      </c>
      <c r="C167" s="93"/>
      <c r="D167" s="95"/>
      <c r="E167" s="95"/>
      <c r="F167" s="164" t="n">
        <v>10672.1</v>
      </c>
    </row>
    <row r="168" customFormat="false" ht="9.75" hidden="false" customHeight="true" outlineLevel="0" collapsed="false">
      <c r="A168" s="97" t="s">
        <v>410</v>
      </c>
      <c r="B168" s="97" t="s">
        <v>2282</v>
      </c>
      <c r="C168" s="97" t="s">
        <v>1101</v>
      </c>
      <c r="D168" s="117" t="n">
        <v>31.66</v>
      </c>
      <c r="E168" s="117" t="n">
        <v>46.0605</v>
      </c>
      <c r="F168" s="163" t="n">
        <v>1458.28</v>
      </c>
    </row>
    <row r="169" customFormat="false" ht="9.75" hidden="false" customHeight="true" outlineLevel="0" collapsed="false">
      <c r="A169" s="97" t="s">
        <v>412</v>
      </c>
      <c r="B169" s="97" t="s">
        <v>2283</v>
      </c>
      <c r="C169" s="97" t="s">
        <v>1098</v>
      </c>
      <c r="D169" s="118" t="n">
        <v>141.1</v>
      </c>
      <c r="E169" s="117" t="n">
        <v>49.2605</v>
      </c>
      <c r="F169" s="163" t="n">
        <v>6950.66</v>
      </c>
    </row>
    <row r="170" customFormat="false" ht="9.75" hidden="false" customHeight="true" outlineLevel="0" collapsed="false">
      <c r="A170" s="97" t="s">
        <v>415</v>
      </c>
      <c r="B170" s="97" t="s">
        <v>1672</v>
      </c>
      <c r="C170" s="97" t="s">
        <v>1101</v>
      </c>
      <c r="D170" s="118" t="n">
        <v>172.76</v>
      </c>
      <c r="E170" s="117" t="n">
        <v>13.1</v>
      </c>
      <c r="F170" s="163" t="n">
        <v>2263.16</v>
      </c>
    </row>
    <row r="171" customFormat="false" ht="9.75" hidden="false" customHeight="true" outlineLevel="0" collapsed="false">
      <c r="A171" s="93" t="s">
        <v>417</v>
      </c>
      <c r="B171" s="93" t="s">
        <v>2284</v>
      </c>
      <c r="C171" s="93"/>
      <c r="D171" s="95"/>
      <c r="E171" s="95"/>
      <c r="F171" s="167" t="n">
        <v>74.64</v>
      </c>
    </row>
    <row r="172" customFormat="false" ht="9.75" hidden="false" customHeight="true" outlineLevel="0" collapsed="false">
      <c r="A172" s="97" t="s">
        <v>419</v>
      </c>
      <c r="B172" s="97" t="s">
        <v>2285</v>
      </c>
      <c r="C172" s="97" t="s">
        <v>1098</v>
      </c>
      <c r="D172" s="117" t="n">
        <v>15.42</v>
      </c>
      <c r="E172" s="100" t="n">
        <v>4.8405</v>
      </c>
      <c r="F172" s="114" t="n">
        <v>74.64</v>
      </c>
    </row>
    <row r="173" customFormat="false" ht="9.75" hidden="false" customHeight="true" outlineLevel="0" collapsed="false">
      <c r="A173" s="93" t="s">
        <v>421</v>
      </c>
      <c r="B173" s="93" t="s">
        <v>2286</v>
      </c>
      <c r="C173" s="93"/>
      <c r="D173" s="95"/>
      <c r="E173" s="95"/>
      <c r="F173" s="164" t="n">
        <v>63386.41</v>
      </c>
    </row>
    <row r="174" customFormat="false" ht="9.75" hidden="false" customHeight="true" outlineLevel="0" collapsed="false">
      <c r="A174" s="97" t="s">
        <v>423</v>
      </c>
      <c r="B174" s="97" t="s">
        <v>1675</v>
      </c>
      <c r="C174" s="97" t="s">
        <v>1101</v>
      </c>
      <c r="D174" s="118" t="n">
        <v>165.55</v>
      </c>
      <c r="E174" s="117" t="n">
        <v>71.7724</v>
      </c>
      <c r="F174" s="162" t="n">
        <v>11881.92</v>
      </c>
    </row>
    <row r="175" customFormat="false" ht="9.75" hidden="false" customHeight="true" outlineLevel="0" collapsed="false">
      <c r="A175" s="97" t="s">
        <v>426</v>
      </c>
      <c r="B175" s="97" t="s">
        <v>2287</v>
      </c>
      <c r="C175" s="97" t="s">
        <v>1101</v>
      </c>
      <c r="D175" s="118" t="n">
        <v>147.6</v>
      </c>
      <c r="E175" s="117" t="n">
        <v>58.2693</v>
      </c>
      <c r="F175" s="163" t="n">
        <v>8600.55</v>
      </c>
    </row>
    <row r="176" customFormat="false" ht="9.75" hidden="false" customHeight="true" outlineLevel="0" collapsed="false">
      <c r="A176" s="97" t="s">
        <v>429</v>
      </c>
      <c r="B176" s="97" t="s">
        <v>1678</v>
      </c>
      <c r="C176" s="97" t="s">
        <v>1101</v>
      </c>
      <c r="D176" s="118" t="n">
        <v>454.59</v>
      </c>
      <c r="E176" s="117" t="n">
        <v>61.5407</v>
      </c>
      <c r="F176" s="162" t="n">
        <v>27975.79</v>
      </c>
    </row>
    <row r="177" customFormat="false" ht="9.75" hidden="false" customHeight="true" outlineLevel="0" collapsed="false">
      <c r="A177" s="97" t="s">
        <v>432</v>
      </c>
      <c r="B177" s="97" t="s">
        <v>2288</v>
      </c>
      <c r="C177" s="97" t="s">
        <v>1101</v>
      </c>
      <c r="D177" s="118" t="n">
        <v>183.97</v>
      </c>
      <c r="E177" s="117" t="n">
        <v>79.4507</v>
      </c>
      <c r="F177" s="162" t="n">
        <v>14616.54</v>
      </c>
    </row>
    <row r="178" customFormat="false" ht="9.75" hidden="false" customHeight="true" outlineLevel="0" collapsed="false">
      <c r="A178" s="97" t="s">
        <v>436</v>
      </c>
      <c r="B178" s="97" t="s">
        <v>2289</v>
      </c>
      <c r="C178" s="97" t="s">
        <v>1101</v>
      </c>
      <c r="D178" s="100" t="n">
        <v>2.8</v>
      </c>
      <c r="E178" s="118" t="n">
        <v>111.2907</v>
      </c>
      <c r="F178" s="101" t="n">
        <v>311.61</v>
      </c>
    </row>
    <row r="179" customFormat="false" ht="9.75" hidden="false" customHeight="true" outlineLevel="0" collapsed="false">
      <c r="A179" s="93" t="s">
        <v>438</v>
      </c>
      <c r="B179" s="93" t="s">
        <v>2290</v>
      </c>
      <c r="C179" s="93"/>
      <c r="D179" s="95"/>
      <c r="E179" s="95"/>
      <c r="F179" s="164" t="n">
        <v>65541.37</v>
      </c>
    </row>
    <row r="180" customFormat="false" ht="19.35" hidden="false" customHeight="true" outlineLevel="0" collapsed="false">
      <c r="A180" s="97" t="s">
        <v>441</v>
      </c>
      <c r="B180" s="97" t="s">
        <v>2291</v>
      </c>
      <c r="C180" s="97" t="s">
        <v>1098</v>
      </c>
      <c r="D180" s="118" t="n">
        <v>772.98</v>
      </c>
      <c r="E180" s="117" t="n">
        <v>62.6955</v>
      </c>
      <c r="F180" s="162" t="n">
        <v>48462.37</v>
      </c>
    </row>
    <row r="181" customFormat="false" ht="9.75" hidden="false" customHeight="true" outlineLevel="0" collapsed="false">
      <c r="A181" s="97" t="s">
        <v>443</v>
      </c>
      <c r="B181" s="97" t="s">
        <v>2292</v>
      </c>
      <c r="C181" s="97" t="s">
        <v>1098</v>
      </c>
      <c r="D181" s="118" t="n">
        <v>772.98</v>
      </c>
      <c r="E181" s="117" t="n">
        <v>10</v>
      </c>
      <c r="F181" s="163" t="n">
        <v>7729.8</v>
      </c>
    </row>
    <row r="182" customFormat="false" ht="9.75" hidden="false" customHeight="true" outlineLevel="0" collapsed="false">
      <c r="A182" s="97" t="s">
        <v>445</v>
      </c>
      <c r="B182" s="97" t="s">
        <v>2165</v>
      </c>
      <c r="C182" s="97" t="s">
        <v>1098</v>
      </c>
      <c r="D182" s="117" t="n">
        <v>22.26</v>
      </c>
      <c r="E182" s="118" t="n">
        <v>420</v>
      </c>
      <c r="F182" s="163" t="n">
        <v>9349.2</v>
      </c>
    </row>
    <row r="183" customFormat="false" ht="9.75" hidden="false" customHeight="true" outlineLevel="0" collapsed="false">
      <c r="A183" s="93" t="s">
        <v>447</v>
      </c>
      <c r="B183" s="93" t="s">
        <v>2293</v>
      </c>
      <c r="C183" s="93"/>
      <c r="D183" s="95"/>
      <c r="E183" s="95"/>
      <c r="F183" s="168" t="n">
        <v>7315.43</v>
      </c>
    </row>
    <row r="184" customFormat="false" ht="9.75" hidden="false" customHeight="true" outlineLevel="0" collapsed="false">
      <c r="A184" s="97" t="s">
        <v>449</v>
      </c>
      <c r="B184" s="97" t="s">
        <v>1567</v>
      </c>
      <c r="C184" s="97" t="s">
        <v>1098</v>
      </c>
      <c r="D184" s="117" t="n">
        <v>20.27</v>
      </c>
      <c r="E184" s="117" t="n">
        <v>74.906</v>
      </c>
      <c r="F184" s="163" t="n">
        <v>1518.34</v>
      </c>
    </row>
    <row r="185" customFormat="false" ht="9.75" hidden="false" customHeight="true" outlineLevel="0" collapsed="false">
      <c r="A185" s="97" t="s">
        <v>451</v>
      </c>
      <c r="B185" s="97" t="s">
        <v>1738</v>
      </c>
      <c r="C185" s="97" t="s">
        <v>1098</v>
      </c>
      <c r="D185" s="117" t="n">
        <v>20.27</v>
      </c>
      <c r="E185" s="117" t="n">
        <v>32.4294</v>
      </c>
      <c r="F185" s="101" t="n">
        <v>657.34</v>
      </c>
    </row>
    <row r="186" customFormat="false" ht="9.75" hidden="false" customHeight="true" outlineLevel="0" collapsed="false">
      <c r="A186" s="97" t="s">
        <v>453</v>
      </c>
      <c r="B186" s="97" t="s">
        <v>2294</v>
      </c>
      <c r="C186" s="97" t="s">
        <v>1098</v>
      </c>
      <c r="D186" s="117" t="n">
        <v>29.88</v>
      </c>
      <c r="E186" s="118" t="n">
        <v>135.54</v>
      </c>
      <c r="F186" s="163" t="n">
        <v>4049.94</v>
      </c>
    </row>
    <row r="187" customFormat="false" ht="9.75" hidden="false" customHeight="true" outlineLevel="0" collapsed="false">
      <c r="A187" s="97" t="s">
        <v>455</v>
      </c>
      <c r="B187" s="97" t="s">
        <v>1643</v>
      </c>
      <c r="C187" s="97" t="s">
        <v>1101</v>
      </c>
      <c r="D187" s="100" t="n">
        <v>4.78</v>
      </c>
      <c r="E187" s="117" t="n">
        <v>20.88</v>
      </c>
      <c r="F187" s="114" t="n">
        <v>99.81</v>
      </c>
    </row>
    <row r="188" customFormat="false" ht="9.75" hidden="false" customHeight="true" outlineLevel="0" collapsed="false">
      <c r="A188" s="97" t="s">
        <v>457</v>
      </c>
      <c r="B188" s="97" t="s">
        <v>2186</v>
      </c>
      <c r="C188" s="97" t="s">
        <v>1099</v>
      </c>
      <c r="D188" s="100" t="n">
        <v>1.1</v>
      </c>
      <c r="E188" s="118" t="n">
        <v>900</v>
      </c>
      <c r="F188" s="101" t="n">
        <v>990</v>
      </c>
    </row>
    <row r="189" customFormat="false" ht="9.75" hidden="false" customHeight="true" outlineLevel="0" collapsed="false">
      <c r="A189" s="93" t="s">
        <v>459</v>
      </c>
      <c r="B189" s="93" t="s">
        <v>2295</v>
      </c>
      <c r="C189" s="93"/>
      <c r="D189" s="95"/>
      <c r="E189" s="95"/>
      <c r="F189" s="161" t="n">
        <v>372230.45</v>
      </c>
    </row>
    <row r="190" customFormat="false" ht="9.75" hidden="false" customHeight="true" outlineLevel="0" collapsed="false">
      <c r="A190" s="93" t="s">
        <v>462</v>
      </c>
      <c r="B190" s="93" t="s">
        <v>2296</v>
      </c>
      <c r="C190" s="93"/>
      <c r="D190" s="95"/>
      <c r="E190" s="95"/>
      <c r="F190" s="164" t="n">
        <v>20748.09</v>
      </c>
    </row>
    <row r="191" customFormat="false" ht="9.75" hidden="false" customHeight="true" outlineLevel="0" collapsed="false">
      <c r="A191" s="97" t="s">
        <v>465</v>
      </c>
      <c r="B191" s="97" t="s">
        <v>2099</v>
      </c>
      <c r="C191" s="97" t="s">
        <v>1098</v>
      </c>
      <c r="D191" s="119" t="n">
        <v>2510.74</v>
      </c>
      <c r="E191" s="100" t="n">
        <v>4.8306</v>
      </c>
      <c r="F191" s="162" t="n">
        <v>12128.38</v>
      </c>
    </row>
    <row r="192" customFormat="false" ht="9.75" hidden="false" customHeight="true" outlineLevel="0" collapsed="false">
      <c r="A192" s="97" t="s">
        <v>468</v>
      </c>
      <c r="B192" s="97" t="s">
        <v>1798</v>
      </c>
      <c r="C192" s="97" t="s">
        <v>1098</v>
      </c>
      <c r="D192" s="119" t="n">
        <v>1448.69</v>
      </c>
      <c r="E192" s="100" t="n">
        <v>5.95</v>
      </c>
      <c r="F192" s="163" t="n">
        <v>8619.71</v>
      </c>
    </row>
    <row r="193" customFormat="false" ht="9.75" hidden="false" customHeight="true" outlineLevel="0" collapsed="false">
      <c r="A193" s="93" t="s">
        <v>471</v>
      </c>
      <c r="B193" s="93" t="s">
        <v>2297</v>
      </c>
      <c r="C193" s="93"/>
      <c r="D193" s="95"/>
      <c r="E193" s="95"/>
      <c r="F193" s="164" t="n">
        <v>32794.64</v>
      </c>
    </row>
    <row r="194" customFormat="false" ht="9.75" hidden="false" customHeight="true" outlineLevel="0" collapsed="false">
      <c r="A194" s="97" t="s">
        <v>475</v>
      </c>
      <c r="B194" s="97" t="s">
        <v>2298</v>
      </c>
      <c r="C194" s="97" t="s">
        <v>1098</v>
      </c>
      <c r="D194" s="119" t="n">
        <v>1482.58</v>
      </c>
      <c r="E194" s="100" t="n">
        <v>6.504</v>
      </c>
      <c r="F194" s="163" t="n">
        <v>9642.7</v>
      </c>
    </row>
    <row r="195" customFormat="false" ht="9.75" hidden="false" customHeight="true" outlineLevel="0" collapsed="false">
      <c r="A195" s="97" t="s">
        <v>477</v>
      </c>
      <c r="B195" s="97" t="s">
        <v>2299</v>
      </c>
      <c r="C195" s="97" t="s">
        <v>1098</v>
      </c>
      <c r="D195" s="119" t="n">
        <v>1624.11</v>
      </c>
      <c r="E195" s="117" t="n">
        <v>13.1</v>
      </c>
      <c r="F195" s="162" t="n">
        <v>21275.84</v>
      </c>
    </row>
    <row r="196" customFormat="false" ht="9.75" hidden="false" customHeight="true" outlineLevel="0" collapsed="false">
      <c r="A196" s="97" t="s">
        <v>479</v>
      </c>
      <c r="B196" s="97" t="s">
        <v>1681</v>
      </c>
      <c r="C196" s="97" t="s">
        <v>1101</v>
      </c>
      <c r="D196" s="118" t="n">
        <v>191.4</v>
      </c>
      <c r="E196" s="100" t="n">
        <v>9.802</v>
      </c>
      <c r="F196" s="163" t="n">
        <v>1876.1</v>
      </c>
    </row>
    <row r="197" customFormat="false" ht="9.75" hidden="false" customHeight="true" outlineLevel="0" collapsed="false">
      <c r="A197" s="93" t="s">
        <v>481</v>
      </c>
      <c r="B197" s="93" t="s">
        <v>2300</v>
      </c>
      <c r="C197" s="93"/>
      <c r="D197" s="95"/>
      <c r="E197" s="95"/>
      <c r="F197" s="164" t="n">
        <v>20291.1</v>
      </c>
    </row>
    <row r="198" customFormat="false" ht="9.75" hidden="false" customHeight="true" outlineLevel="0" collapsed="false">
      <c r="A198" s="97" t="s">
        <v>483</v>
      </c>
      <c r="B198" s="97" t="s">
        <v>2301</v>
      </c>
      <c r="C198" s="97" t="s">
        <v>1098</v>
      </c>
      <c r="D198" s="118" t="n">
        <v>919.29</v>
      </c>
      <c r="E198" s="100" t="n">
        <v>7.8048</v>
      </c>
      <c r="F198" s="163" t="n">
        <v>7174.87</v>
      </c>
    </row>
    <row r="199" customFormat="false" ht="9.75" hidden="false" customHeight="true" outlineLevel="0" collapsed="false">
      <c r="A199" s="97" t="s">
        <v>485</v>
      </c>
      <c r="B199" s="97" t="s">
        <v>2302</v>
      </c>
      <c r="C199" s="97" t="s">
        <v>1098</v>
      </c>
      <c r="D199" s="118" t="n">
        <v>926.01</v>
      </c>
      <c r="E199" s="117" t="n">
        <v>13.1</v>
      </c>
      <c r="F199" s="162" t="n">
        <v>12130.73</v>
      </c>
    </row>
    <row r="200" customFormat="false" ht="9.75" hidden="false" customHeight="true" outlineLevel="0" collapsed="false">
      <c r="A200" s="97" t="s">
        <v>487</v>
      </c>
      <c r="B200" s="97" t="s">
        <v>2303</v>
      </c>
      <c r="C200" s="97" t="s">
        <v>1101</v>
      </c>
      <c r="D200" s="118" t="n">
        <v>100.54</v>
      </c>
      <c r="E200" s="100" t="n">
        <v>9.802</v>
      </c>
      <c r="F200" s="101" t="n">
        <v>985.5</v>
      </c>
    </row>
    <row r="201" customFormat="false" ht="9.75" hidden="false" customHeight="true" outlineLevel="0" collapsed="false">
      <c r="A201" s="93" t="s">
        <v>489</v>
      </c>
      <c r="B201" s="93" t="s">
        <v>2304</v>
      </c>
      <c r="C201" s="93"/>
      <c r="D201" s="95"/>
      <c r="E201" s="95"/>
      <c r="F201" s="161" t="n">
        <v>100807.14</v>
      </c>
    </row>
    <row r="202" customFormat="false" ht="9.75" hidden="false" customHeight="true" outlineLevel="0" collapsed="false">
      <c r="A202" s="97" t="s">
        <v>491</v>
      </c>
      <c r="B202" s="97" t="s">
        <v>2110</v>
      </c>
      <c r="C202" s="97" t="s">
        <v>1098</v>
      </c>
      <c r="D202" s="119" t="n">
        <v>4800.34</v>
      </c>
      <c r="E202" s="117" t="n">
        <v>21</v>
      </c>
      <c r="F202" s="165" t="n">
        <v>100807.14</v>
      </c>
    </row>
    <row r="203" customFormat="false" ht="9.75" hidden="false" customHeight="true" outlineLevel="0" collapsed="false">
      <c r="A203" s="93" t="s">
        <v>493</v>
      </c>
      <c r="B203" s="93" t="s">
        <v>2305</v>
      </c>
      <c r="C203" s="93"/>
      <c r="D203" s="95"/>
      <c r="E203" s="95"/>
      <c r="F203" s="161" t="n">
        <v>105042.48</v>
      </c>
    </row>
    <row r="204" customFormat="false" ht="9.75" hidden="false" customHeight="true" outlineLevel="0" collapsed="false">
      <c r="A204" s="93" t="s">
        <v>496</v>
      </c>
      <c r="B204" s="93" t="s">
        <v>2306</v>
      </c>
      <c r="C204" s="93"/>
      <c r="D204" s="95"/>
      <c r="E204" s="95"/>
      <c r="F204" s="164" t="n">
        <v>87028.33</v>
      </c>
    </row>
    <row r="205" customFormat="false" ht="19.35" hidden="false" customHeight="true" outlineLevel="0" collapsed="false">
      <c r="A205" s="97" t="s">
        <v>499</v>
      </c>
      <c r="B205" s="97" t="s">
        <v>2307</v>
      </c>
      <c r="C205" s="97" t="s">
        <v>1098</v>
      </c>
      <c r="D205" s="119" t="n">
        <v>1567.33</v>
      </c>
      <c r="E205" s="117" t="n">
        <v>27.3702</v>
      </c>
      <c r="F205" s="162" t="n">
        <v>42898.14</v>
      </c>
    </row>
    <row r="206" customFormat="false" ht="19.35" hidden="false" customHeight="true" outlineLevel="0" collapsed="false">
      <c r="A206" s="97" t="s">
        <v>502</v>
      </c>
      <c r="B206" s="97" t="s">
        <v>2308</v>
      </c>
      <c r="C206" s="97" t="s">
        <v>1098</v>
      </c>
      <c r="D206" s="117" t="n">
        <v>12.68</v>
      </c>
      <c r="E206" s="118" t="n">
        <v>263.2672</v>
      </c>
      <c r="F206" s="163" t="n">
        <v>3338.23</v>
      </c>
    </row>
    <row r="207" customFormat="false" ht="9.75" hidden="false" customHeight="true" outlineLevel="0" collapsed="false">
      <c r="A207" s="97" t="s">
        <v>504</v>
      </c>
      <c r="B207" s="97" t="s">
        <v>2115</v>
      </c>
      <c r="C207" s="97" t="s">
        <v>1098</v>
      </c>
      <c r="D207" s="119" t="n">
        <v>1711.79</v>
      </c>
      <c r="E207" s="117" t="n">
        <v>23.83</v>
      </c>
      <c r="F207" s="162" t="n">
        <v>40791.96</v>
      </c>
    </row>
    <row r="208" customFormat="false" ht="9.75" hidden="false" customHeight="true" outlineLevel="0" collapsed="false">
      <c r="A208" s="93" t="s">
        <v>506</v>
      </c>
      <c r="B208" s="93" t="s">
        <v>2309</v>
      </c>
      <c r="C208" s="93"/>
      <c r="D208" s="95"/>
      <c r="E208" s="95"/>
      <c r="F208" s="168" t="n">
        <v>6154.99</v>
      </c>
    </row>
    <row r="209" customFormat="false" ht="9.75" hidden="false" customHeight="true" outlineLevel="0" collapsed="false">
      <c r="A209" s="97" t="s">
        <v>508</v>
      </c>
      <c r="B209" s="97" t="s">
        <v>2310</v>
      </c>
      <c r="C209" s="97" t="s">
        <v>1098</v>
      </c>
      <c r="D209" s="118" t="n">
        <v>273.7</v>
      </c>
      <c r="E209" s="117" t="n">
        <v>22.4881</v>
      </c>
      <c r="F209" s="163" t="n">
        <v>6154.99</v>
      </c>
    </row>
    <row r="210" customFormat="false" ht="9.75" hidden="false" customHeight="true" outlineLevel="0" collapsed="false">
      <c r="A210" s="93" t="s">
        <v>510</v>
      </c>
      <c r="B210" s="93" t="s">
        <v>2311</v>
      </c>
      <c r="C210" s="93"/>
      <c r="D210" s="95"/>
      <c r="E210" s="95"/>
      <c r="F210" s="168" t="n">
        <v>8586.06</v>
      </c>
    </row>
    <row r="211" customFormat="false" ht="9.75" hidden="false" customHeight="true" outlineLevel="0" collapsed="false">
      <c r="A211" s="97" t="s">
        <v>512</v>
      </c>
      <c r="B211" s="97" t="s">
        <v>2312</v>
      </c>
      <c r="C211" s="97" t="s">
        <v>1098</v>
      </c>
      <c r="D211" s="119" t="n">
        <v>1567.09</v>
      </c>
      <c r="E211" s="100" t="n">
        <v>5.435</v>
      </c>
      <c r="F211" s="163" t="n">
        <v>8517.14</v>
      </c>
    </row>
    <row r="212" customFormat="false" ht="9.75" hidden="false" customHeight="true" outlineLevel="0" collapsed="false">
      <c r="A212" s="97" t="s">
        <v>514</v>
      </c>
      <c r="B212" s="97" t="s">
        <v>2313</v>
      </c>
      <c r="C212" s="97" t="s">
        <v>1098</v>
      </c>
      <c r="D212" s="117" t="n">
        <v>12.68</v>
      </c>
      <c r="E212" s="100" t="n">
        <v>5.435</v>
      </c>
      <c r="F212" s="114" t="n">
        <v>68.92</v>
      </c>
    </row>
    <row r="213" customFormat="false" ht="9.75" hidden="false" customHeight="true" outlineLevel="0" collapsed="false">
      <c r="A213" s="93" t="s">
        <v>516</v>
      </c>
      <c r="B213" s="93" t="s">
        <v>2314</v>
      </c>
      <c r="C213" s="93"/>
      <c r="D213" s="95"/>
      <c r="E213" s="95"/>
      <c r="F213" s="168" t="n">
        <v>3273.1</v>
      </c>
    </row>
    <row r="214" customFormat="false" ht="9.75" hidden="false" customHeight="true" outlineLevel="0" collapsed="false">
      <c r="A214" s="97" t="s">
        <v>518</v>
      </c>
      <c r="B214" s="97" t="s">
        <v>1906</v>
      </c>
      <c r="C214" s="97" t="s">
        <v>1101</v>
      </c>
      <c r="D214" s="118" t="n">
        <v>441</v>
      </c>
      <c r="E214" s="100" t="n">
        <v>7.422</v>
      </c>
      <c r="F214" s="163" t="n">
        <v>3273.1</v>
      </c>
    </row>
    <row r="215" customFormat="false" ht="9.75" hidden="false" customHeight="true" outlineLevel="0" collapsed="false">
      <c r="A215" s="93" t="s">
        <v>520</v>
      </c>
      <c r="B215" s="93" t="s">
        <v>2315</v>
      </c>
      <c r="C215" s="93"/>
      <c r="D215" s="95"/>
      <c r="E215" s="95"/>
      <c r="F215" s="164" t="n">
        <v>31814.84</v>
      </c>
    </row>
    <row r="216" customFormat="false" ht="9.75" hidden="false" customHeight="true" outlineLevel="0" collapsed="false">
      <c r="A216" s="97" t="s">
        <v>522</v>
      </c>
      <c r="B216" s="97" t="s">
        <v>1580</v>
      </c>
      <c r="C216" s="97" t="s">
        <v>1101</v>
      </c>
      <c r="D216" s="118" t="n">
        <v>119.9</v>
      </c>
      <c r="E216" s="118" t="n">
        <v>130.8714</v>
      </c>
      <c r="F216" s="162" t="n">
        <v>15691.48</v>
      </c>
    </row>
    <row r="217" customFormat="false" ht="9.75" hidden="false" customHeight="true" outlineLevel="0" collapsed="false">
      <c r="A217" s="97" t="s">
        <v>524</v>
      </c>
      <c r="B217" s="97" t="s">
        <v>2316</v>
      </c>
      <c r="C217" s="97" t="s">
        <v>1101</v>
      </c>
      <c r="D217" s="118" t="n">
        <v>123.2</v>
      </c>
      <c r="E217" s="118" t="n">
        <v>130.8714</v>
      </c>
      <c r="F217" s="162" t="n">
        <v>16123.36</v>
      </c>
    </row>
    <row r="218" customFormat="false" ht="9.75" hidden="false" customHeight="true" outlineLevel="0" collapsed="false">
      <c r="A218" s="93" t="s">
        <v>526</v>
      </c>
      <c r="B218" s="93" t="s">
        <v>2317</v>
      </c>
      <c r="C218" s="93"/>
      <c r="D218" s="95"/>
      <c r="E218" s="95"/>
      <c r="F218" s="168" t="n">
        <v>3928.48</v>
      </c>
    </row>
    <row r="219" customFormat="false" ht="9.75" hidden="false" customHeight="true" outlineLevel="0" collapsed="false">
      <c r="A219" s="97" t="s">
        <v>528</v>
      </c>
      <c r="B219" s="97" t="s">
        <v>2318</v>
      </c>
      <c r="C219" s="97" t="s">
        <v>1098</v>
      </c>
      <c r="D219" s="117" t="n">
        <v>36.6</v>
      </c>
      <c r="E219" s="117" t="n">
        <v>74.906</v>
      </c>
      <c r="F219" s="163" t="n">
        <v>2741.56</v>
      </c>
    </row>
    <row r="220" customFormat="false" ht="9.75" hidden="false" customHeight="true" outlineLevel="0" collapsed="false">
      <c r="A220" s="97" t="s">
        <v>530</v>
      </c>
      <c r="B220" s="97" t="s">
        <v>1738</v>
      </c>
      <c r="C220" s="97" t="s">
        <v>1098</v>
      </c>
      <c r="D220" s="117" t="n">
        <v>36.6</v>
      </c>
      <c r="E220" s="117" t="n">
        <v>32.4294</v>
      </c>
      <c r="F220" s="163" t="n">
        <v>1186.92</v>
      </c>
    </row>
    <row r="221" customFormat="false" ht="9.75" hidden="false" customHeight="true" outlineLevel="0" collapsed="false">
      <c r="A221" s="93" t="s">
        <v>531</v>
      </c>
      <c r="B221" s="93" t="s">
        <v>2319</v>
      </c>
      <c r="C221" s="93"/>
      <c r="D221" s="95"/>
      <c r="E221" s="95"/>
      <c r="F221" s="164" t="n">
        <v>56803.68</v>
      </c>
    </row>
    <row r="222" customFormat="false" ht="9.75" hidden="false" customHeight="true" outlineLevel="0" collapsed="false">
      <c r="A222" s="97" t="s">
        <v>533</v>
      </c>
      <c r="B222" s="97" t="s">
        <v>2320</v>
      </c>
      <c r="C222" s="97" t="s">
        <v>1098</v>
      </c>
      <c r="D222" s="118" t="n">
        <v>130.08</v>
      </c>
      <c r="E222" s="118" t="n">
        <v>396</v>
      </c>
      <c r="F222" s="162" t="n">
        <v>51511.68</v>
      </c>
    </row>
    <row r="223" customFormat="false" ht="9.75" hidden="false" customHeight="true" outlineLevel="0" collapsed="false">
      <c r="A223" s="97" t="s">
        <v>535</v>
      </c>
      <c r="B223" s="97" t="s">
        <v>2321</v>
      </c>
      <c r="C223" s="97" t="s">
        <v>1096</v>
      </c>
      <c r="D223" s="100" t="n">
        <v>1</v>
      </c>
      <c r="E223" s="119" t="n">
        <v>5292</v>
      </c>
      <c r="F223" s="163" t="n">
        <v>5292</v>
      </c>
    </row>
    <row r="224" customFormat="false" ht="9.75" hidden="false" customHeight="true" outlineLevel="0" collapsed="false">
      <c r="A224" s="93" t="s">
        <v>538</v>
      </c>
      <c r="B224" s="93" t="s">
        <v>2322</v>
      </c>
      <c r="C224" s="93"/>
      <c r="D224" s="95"/>
      <c r="E224" s="95"/>
      <c r="F224" s="161" t="n">
        <v>112875.68</v>
      </c>
    </row>
    <row r="225" customFormat="false" ht="9.75" hidden="false" customHeight="true" outlineLevel="0" collapsed="false">
      <c r="A225" s="93" t="s">
        <v>540</v>
      </c>
      <c r="B225" s="93" t="s">
        <v>2323</v>
      </c>
      <c r="C225" s="93"/>
      <c r="D225" s="95"/>
      <c r="E225" s="95"/>
      <c r="F225" s="161" t="n">
        <v>112875.68</v>
      </c>
    </row>
    <row r="226" customFormat="false" ht="9.75" hidden="false" customHeight="true" outlineLevel="0" collapsed="false">
      <c r="A226" s="97" t="s">
        <v>542</v>
      </c>
      <c r="B226" s="97" t="s">
        <v>2118</v>
      </c>
      <c r="C226" s="97" t="s">
        <v>1098</v>
      </c>
      <c r="D226" s="119" t="n">
        <v>1972.86</v>
      </c>
      <c r="E226" s="117" t="n">
        <v>37</v>
      </c>
      <c r="F226" s="162" t="n">
        <v>72995.82</v>
      </c>
    </row>
    <row r="227" customFormat="false" ht="9.75" hidden="false" customHeight="true" outlineLevel="0" collapsed="false">
      <c r="A227" s="97" t="s">
        <v>545</v>
      </c>
      <c r="B227" s="97" t="s">
        <v>1691</v>
      </c>
      <c r="C227" s="97" t="s">
        <v>1101</v>
      </c>
      <c r="D227" s="119" t="n">
        <v>2861.7</v>
      </c>
      <c r="E227" s="117" t="n">
        <v>10</v>
      </c>
      <c r="F227" s="162" t="n">
        <v>28617</v>
      </c>
    </row>
    <row r="228" customFormat="false" ht="9.75" hidden="false" customHeight="true" outlineLevel="0" collapsed="false">
      <c r="A228" s="97" t="s">
        <v>547</v>
      </c>
      <c r="B228" s="97" t="s">
        <v>2007</v>
      </c>
      <c r="C228" s="97" t="s">
        <v>1098</v>
      </c>
      <c r="D228" s="118" t="n">
        <v>115.18</v>
      </c>
      <c r="E228" s="117" t="n">
        <v>22.797</v>
      </c>
      <c r="F228" s="163" t="n">
        <v>2625.76</v>
      </c>
    </row>
    <row r="229" customFormat="false" ht="9.75" hidden="false" customHeight="true" outlineLevel="0" collapsed="false">
      <c r="A229" s="97" t="s">
        <v>550</v>
      </c>
      <c r="B229" s="97" t="s">
        <v>2324</v>
      </c>
      <c r="C229" s="97" t="s">
        <v>1098</v>
      </c>
      <c r="D229" s="117" t="n">
        <v>90.91</v>
      </c>
      <c r="E229" s="117" t="n">
        <v>25.41</v>
      </c>
      <c r="F229" s="163" t="n">
        <v>2310.02</v>
      </c>
    </row>
    <row r="230" customFormat="false" ht="9.75" hidden="false" customHeight="true" outlineLevel="0" collapsed="false">
      <c r="A230" s="97" t="s">
        <v>553</v>
      </c>
      <c r="B230" s="97" t="s">
        <v>1666</v>
      </c>
      <c r="C230" s="97" t="s">
        <v>1101</v>
      </c>
      <c r="D230" s="118" t="n">
        <v>108.1</v>
      </c>
      <c r="E230" s="117" t="n">
        <v>35</v>
      </c>
      <c r="F230" s="163" t="n">
        <v>3783.5</v>
      </c>
    </row>
    <row r="231" customFormat="false" ht="9.75" hidden="false" customHeight="true" outlineLevel="0" collapsed="false">
      <c r="A231" s="97" t="s">
        <v>555</v>
      </c>
      <c r="B231" s="97" t="s">
        <v>2121</v>
      </c>
      <c r="C231" s="97" t="s">
        <v>1098</v>
      </c>
      <c r="D231" s="117" t="n">
        <v>32.61</v>
      </c>
      <c r="E231" s="117" t="n">
        <v>78</v>
      </c>
      <c r="F231" s="163" t="n">
        <v>2543.58</v>
      </c>
    </row>
    <row r="232" customFormat="false" ht="9.75" hidden="false" customHeight="true" outlineLevel="0" collapsed="false">
      <c r="A232" s="93" t="s">
        <v>557</v>
      </c>
      <c r="B232" s="93" t="s">
        <v>2325</v>
      </c>
      <c r="C232" s="93"/>
      <c r="D232" s="95"/>
      <c r="E232" s="95"/>
      <c r="F232" s="161" t="n">
        <v>343150.06</v>
      </c>
    </row>
    <row r="233" customFormat="false" ht="9.75" hidden="false" customHeight="true" outlineLevel="0" collapsed="false">
      <c r="A233" s="93" t="s">
        <v>560</v>
      </c>
      <c r="B233" s="93" t="s">
        <v>2102</v>
      </c>
      <c r="C233" s="93"/>
      <c r="D233" s="95"/>
      <c r="E233" s="95"/>
      <c r="F233" s="168" t="n">
        <v>9550.1</v>
      </c>
    </row>
    <row r="234" customFormat="false" ht="9.75" hidden="false" customHeight="true" outlineLevel="0" collapsed="false">
      <c r="A234" s="97" t="s">
        <v>562</v>
      </c>
      <c r="B234" s="97" t="s">
        <v>2102</v>
      </c>
      <c r="C234" s="97" t="s">
        <v>1098</v>
      </c>
      <c r="D234" s="119" t="n">
        <v>1326.31</v>
      </c>
      <c r="E234" s="100" t="n">
        <v>7.2005</v>
      </c>
      <c r="F234" s="163" t="n">
        <v>9550.1</v>
      </c>
    </row>
    <row r="235" customFormat="false" ht="9.75" hidden="false" customHeight="true" outlineLevel="0" collapsed="false">
      <c r="A235" s="93" t="s">
        <v>564</v>
      </c>
      <c r="B235" s="93" t="s">
        <v>2326</v>
      </c>
      <c r="C235" s="93"/>
      <c r="D235" s="95"/>
      <c r="E235" s="95"/>
      <c r="F235" s="164" t="n">
        <v>21441.97</v>
      </c>
    </row>
    <row r="236" customFormat="false" ht="9.75" hidden="false" customHeight="true" outlineLevel="0" collapsed="false">
      <c r="A236" s="97" t="s">
        <v>566</v>
      </c>
      <c r="B236" s="97" t="s">
        <v>2327</v>
      </c>
      <c r="C236" s="97" t="s">
        <v>1098</v>
      </c>
      <c r="D236" s="118" t="n">
        <v>786.05</v>
      </c>
      <c r="E236" s="100" t="n">
        <v>7.65</v>
      </c>
      <c r="F236" s="163" t="n">
        <v>6013.28</v>
      </c>
    </row>
    <row r="237" customFormat="false" ht="9.75" hidden="false" customHeight="true" outlineLevel="0" collapsed="false">
      <c r="A237" s="97" t="s">
        <v>568</v>
      </c>
      <c r="B237" s="97" t="s">
        <v>2107</v>
      </c>
      <c r="C237" s="97" t="s">
        <v>1098</v>
      </c>
      <c r="D237" s="118" t="n">
        <v>779.65</v>
      </c>
      <c r="E237" s="117" t="n">
        <v>17.87</v>
      </c>
      <c r="F237" s="162" t="n">
        <v>13932.35</v>
      </c>
    </row>
    <row r="238" customFormat="false" ht="9.75" hidden="false" customHeight="true" outlineLevel="0" collapsed="false">
      <c r="A238" s="97" t="s">
        <v>570</v>
      </c>
      <c r="B238" s="97" t="s">
        <v>1694</v>
      </c>
      <c r="C238" s="97" t="s">
        <v>1101</v>
      </c>
      <c r="D238" s="117" t="n">
        <v>97.16</v>
      </c>
      <c r="E238" s="117" t="n">
        <v>13.571</v>
      </c>
      <c r="F238" s="163" t="n">
        <v>1318.56</v>
      </c>
    </row>
    <row r="239" customFormat="false" ht="9.75" hidden="false" customHeight="true" outlineLevel="0" collapsed="false">
      <c r="A239" s="97" t="s">
        <v>572</v>
      </c>
      <c r="B239" s="97" t="s">
        <v>2328</v>
      </c>
      <c r="C239" s="97" t="s">
        <v>1101</v>
      </c>
      <c r="D239" s="117" t="n">
        <v>13.1</v>
      </c>
      <c r="E239" s="117" t="n">
        <v>13.571</v>
      </c>
      <c r="F239" s="101" t="n">
        <v>177.78</v>
      </c>
    </row>
    <row r="240" customFormat="false" ht="9.75" hidden="false" customHeight="true" outlineLevel="0" collapsed="false">
      <c r="A240" s="93" t="s">
        <v>574</v>
      </c>
      <c r="B240" s="93" t="s">
        <v>2329</v>
      </c>
      <c r="C240" s="93"/>
      <c r="D240" s="95"/>
      <c r="E240" s="95"/>
      <c r="F240" s="164" t="n">
        <v>17503.15</v>
      </c>
    </row>
    <row r="241" customFormat="false" ht="9.75" hidden="false" customHeight="true" outlineLevel="0" collapsed="false">
      <c r="A241" s="97" t="s">
        <v>576</v>
      </c>
      <c r="B241" s="97" t="s">
        <v>2330</v>
      </c>
      <c r="C241" s="97" t="s">
        <v>1098</v>
      </c>
      <c r="D241" s="118" t="n">
        <v>548.14</v>
      </c>
      <c r="E241" s="100" t="n">
        <v>7.65</v>
      </c>
      <c r="F241" s="163" t="n">
        <v>4193.27</v>
      </c>
    </row>
    <row r="242" customFormat="false" ht="9.75" hidden="false" customHeight="true" outlineLevel="0" collapsed="false">
      <c r="A242" s="97" t="s">
        <v>578</v>
      </c>
      <c r="B242" s="97" t="s">
        <v>2331</v>
      </c>
      <c r="C242" s="97" t="s">
        <v>1098</v>
      </c>
      <c r="D242" s="118" t="n">
        <v>550.03</v>
      </c>
      <c r="E242" s="117" t="n">
        <v>17.87</v>
      </c>
      <c r="F242" s="163" t="n">
        <v>9829.04</v>
      </c>
    </row>
    <row r="243" customFormat="false" ht="9.75" hidden="false" customHeight="true" outlineLevel="0" collapsed="false">
      <c r="A243" s="97" t="s">
        <v>580</v>
      </c>
      <c r="B243" s="97" t="s">
        <v>2332</v>
      </c>
      <c r="C243" s="97" t="s">
        <v>1101</v>
      </c>
      <c r="D243" s="118" t="n">
        <v>153.05</v>
      </c>
      <c r="E243" s="117" t="n">
        <v>13.571</v>
      </c>
      <c r="F243" s="163" t="n">
        <v>2077.05</v>
      </c>
    </row>
    <row r="244" customFormat="false" ht="9.75" hidden="false" customHeight="true" outlineLevel="0" collapsed="false">
      <c r="A244" s="97" t="s">
        <v>582</v>
      </c>
      <c r="B244" s="97" t="s">
        <v>2333</v>
      </c>
      <c r="C244" s="97" t="s">
        <v>1101</v>
      </c>
      <c r="D244" s="118" t="n">
        <v>103.44</v>
      </c>
      <c r="E244" s="117" t="n">
        <v>13.571</v>
      </c>
      <c r="F244" s="163" t="n">
        <v>1403.79</v>
      </c>
    </row>
    <row r="245" customFormat="false" ht="9.75" hidden="false" customHeight="true" outlineLevel="0" collapsed="false">
      <c r="A245" s="93" t="s">
        <v>584</v>
      </c>
      <c r="B245" s="93" t="s">
        <v>2334</v>
      </c>
      <c r="C245" s="93"/>
      <c r="D245" s="95"/>
      <c r="E245" s="95"/>
      <c r="F245" s="161" t="n">
        <v>215359.37</v>
      </c>
    </row>
    <row r="246" customFormat="false" ht="9.75" hidden="false" customHeight="true" outlineLevel="0" collapsed="false">
      <c r="A246" s="97" t="s">
        <v>586</v>
      </c>
      <c r="B246" s="97" t="s">
        <v>1925</v>
      </c>
      <c r="C246" s="97" t="s">
        <v>1098</v>
      </c>
      <c r="D246" s="118" t="n">
        <v>604.19</v>
      </c>
      <c r="E246" s="117" t="n">
        <v>64.3685</v>
      </c>
      <c r="F246" s="162" t="n">
        <v>38890.8</v>
      </c>
    </row>
    <row r="247" customFormat="false" ht="9.75" hidden="false" customHeight="true" outlineLevel="0" collapsed="false">
      <c r="A247" s="97" t="s">
        <v>588</v>
      </c>
      <c r="B247" s="97" t="s">
        <v>2335</v>
      </c>
      <c r="C247" s="97" t="s">
        <v>1098</v>
      </c>
      <c r="D247" s="118" t="n">
        <v>631.13</v>
      </c>
      <c r="E247" s="117" t="n">
        <v>80.3185</v>
      </c>
      <c r="F247" s="162" t="n">
        <v>50691.41</v>
      </c>
    </row>
    <row r="248" customFormat="false" ht="9.75" hidden="false" customHeight="true" outlineLevel="0" collapsed="false">
      <c r="A248" s="97" t="s">
        <v>590</v>
      </c>
      <c r="B248" s="97" t="s">
        <v>2336</v>
      </c>
      <c r="C248" s="97" t="s">
        <v>1098</v>
      </c>
      <c r="D248" s="119" t="n">
        <v>1235.31</v>
      </c>
      <c r="E248" s="117" t="n">
        <v>78</v>
      </c>
      <c r="F248" s="162" t="n">
        <v>96354.18</v>
      </c>
    </row>
    <row r="249" customFormat="false" ht="9.75" hidden="false" customHeight="true" outlineLevel="0" collapsed="false">
      <c r="A249" s="97" t="s">
        <v>592</v>
      </c>
      <c r="B249" s="97" t="s">
        <v>2337</v>
      </c>
      <c r="C249" s="97" t="s">
        <v>1101</v>
      </c>
      <c r="D249" s="118" t="n">
        <v>218.13</v>
      </c>
      <c r="E249" s="117" t="n">
        <v>31.1585</v>
      </c>
      <c r="F249" s="163" t="n">
        <v>6796.6</v>
      </c>
    </row>
    <row r="250" customFormat="false" ht="9.75" hidden="false" customHeight="true" outlineLevel="0" collapsed="false">
      <c r="A250" s="97" t="s">
        <v>594</v>
      </c>
      <c r="B250" s="97" t="s">
        <v>2338</v>
      </c>
      <c r="C250" s="97" t="s">
        <v>1101</v>
      </c>
      <c r="D250" s="118" t="n">
        <v>182.4</v>
      </c>
      <c r="E250" s="117" t="n">
        <v>38.4085</v>
      </c>
      <c r="F250" s="163" t="n">
        <v>7005.71</v>
      </c>
    </row>
    <row r="251" customFormat="false" ht="9.75" hidden="false" customHeight="true" outlineLevel="0" collapsed="false">
      <c r="A251" s="97" t="s">
        <v>596</v>
      </c>
      <c r="B251" s="97" t="s">
        <v>1697</v>
      </c>
      <c r="C251" s="97" t="s">
        <v>1101</v>
      </c>
      <c r="D251" s="118" t="n">
        <v>400.53</v>
      </c>
      <c r="E251" s="117" t="n">
        <v>39</v>
      </c>
      <c r="F251" s="162" t="n">
        <v>15620.67</v>
      </c>
    </row>
    <row r="252" customFormat="false" ht="9.75" hidden="false" customHeight="true" outlineLevel="0" collapsed="false">
      <c r="A252" s="93" t="s">
        <v>598</v>
      </c>
      <c r="B252" s="93" t="s">
        <v>2339</v>
      </c>
      <c r="C252" s="93"/>
      <c r="D252" s="95"/>
      <c r="E252" s="95"/>
      <c r="F252" s="164" t="n">
        <v>79295.47</v>
      </c>
    </row>
    <row r="253" customFormat="false" ht="9.75" hidden="false" customHeight="true" outlineLevel="0" collapsed="false">
      <c r="A253" s="97" t="s">
        <v>600</v>
      </c>
      <c r="B253" s="97" t="s">
        <v>2340</v>
      </c>
      <c r="C253" s="97" t="s">
        <v>1098</v>
      </c>
      <c r="D253" s="118" t="n">
        <v>357.8</v>
      </c>
      <c r="E253" s="117" t="n">
        <v>66.415</v>
      </c>
      <c r="F253" s="162" t="n">
        <v>23763.29</v>
      </c>
    </row>
    <row r="254" customFormat="false" ht="9.75" hidden="false" customHeight="true" outlineLevel="0" collapsed="false">
      <c r="A254" s="97" t="s">
        <v>602</v>
      </c>
      <c r="B254" s="97" t="s">
        <v>2341</v>
      </c>
      <c r="C254" s="97" t="s">
        <v>1101</v>
      </c>
      <c r="D254" s="118" t="n">
        <v>132.46</v>
      </c>
      <c r="E254" s="117" t="n">
        <v>29.528</v>
      </c>
      <c r="F254" s="163" t="n">
        <v>3911.28</v>
      </c>
    </row>
    <row r="255" customFormat="false" ht="9.75" hidden="false" customHeight="true" outlineLevel="0" collapsed="false">
      <c r="A255" s="97" t="s">
        <v>604</v>
      </c>
      <c r="B255" s="97" t="s">
        <v>2342</v>
      </c>
      <c r="C255" s="97" t="s">
        <v>1098</v>
      </c>
      <c r="D255" s="118" t="n">
        <v>357.8</v>
      </c>
      <c r="E255" s="100" t="n">
        <v>5.0684</v>
      </c>
      <c r="F255" s="163" t="n">
        <v>1813.47</v>
      </c>
    </row>
    <row r="256" customFormat="false" ht="9.75" hidden="false" customHeight="true" outlineLevel="0" collapsed="false">
      <c r="A256" s="97" t="s">
        <v>606</v>
      </c>
      <c r="B256" s="97" t="s">
        <v>2343</v>
      </c>
      <c r="C256" s="97" t="s">
        <v>1098</v>
      </c>
      <c r="D256" s="118" t="n">
        <v>116.8</v>
      </c>
      <c r="E256" s="117" t="n">
        <v>28.465</v>
      </c>
      <c r="F256" s="163" t="n">
        <v>3324.71</v>
      </c>
    </row>
    <row r="257" customFormat="false" ht="9.75" hidden="false" customHeight="true" outlineLevel="0" collapsed="false">
      <c r="A257" s="97" t="s">
        <v>608</v>
      </c>
      <c r="B257" s="97" t="s">
        <v>2344</v>
      </c>
      <c r="C257" s="97" t="s">
        <v>1098</v>
      </c>
      <c r="D257" s="117" t="n">
        <v>51.54</v>
      </c>
      <c r="E257" s="117" t="n">
        <v>28.465</v>
      </c>
      <c r="F257" s="163" t="n">
        <v>1467.09</v>
      </c>
    </row>
    <row r="258" customFormat="false" ht="9.75" hidden="false" customHeight="true" outlineLevel="0" collapsed="false">
      <c r="A258" s="97" t="s">
        <v>610</v>
      </c>
      <c r="B258" s="97" t="s">
        <v>2345</v>
      </c>
      <c r="C258" s="97" t="s">
        <v>1098</v>
      </c>
      <c r="D258" s="118" t="n">
        <v>212.11</v>
      </c>
      <c r="E258" s="100" t="n">
        <v>4.918</v>
      </c>
      <c r="F258" s="163" t="n">
        <v>1043.16</v>
      </c>
    </row>
    <row r="259" customFormat="false" ht="9.75" hidden="false" customHeight="true" outlineLevel="0" collapsed="false">
      <c r="A259" s="97" t="s">
        <v>612</v>
      </c>
      <c r="B259" s="97" t="s">
        <v>2148</v>
      </c>
      <c r="C259" s="97" t="s">
        <v>1098</v>
      </c>
      <c r="D259" s="118" t="n">
        <v>526.13</v>
      </c>
      <c r="E259" s="117" t="n">
        <v>40</v>
      </c>
      <c r="F259" s="162" t="n">
        <v>21045.2</v>
      </c>
    </row>
    <row r="260" customFormat="false" ht="9.75" hidden="false" customHeight="true" outlineLevel="0" collapsed="false">
      <c r="A260" s="97" t="s">
        <v>614</v>
      </c>
      <c r="B260" s="97" t="s">
        <v>2346</v>
      </c>
      <c r="C260" s="97" t="s">
        <v>1101</v>
      </c>
      <c r="D260" s="117" t="n">
        <v>34.85</v>
      </c>
      <c r="E260" s="117" t="n">
        <v>12.616</v>
      </c>
      <c r="F260" s="101" t="n">
        <v>439.67</v>
      </c>
    </row>
    <row r="261" customFormat="false" ht="9.75" hidden="false" customHeight="true" outlineLevel="0" collapsed="false">
      <c r="A261" s="97" t="s">
        <v>616</v>
      </c>
      <c r="B261" s="97" t="s">
        <v>2347</v>
      </c>
      <c r="C261" s="97" t="s">
        <v>1101</v>
      </c>
      <c r="D261" s="117" t="n">
        <v>59.1</v>
      </c>
      <c r="E261" s="117" t="n">
        <v>12.616</v>
      </c>
      <c r="F261" s="101" t="n">
        <v>745.61</v>
      </c>
    </row>
    <row r="262" customFormat="false" ht="9.75" hidden="false" customHeight="true" outlineLevel="0" collapsed="false">
      <c r="A262" s="97" t="s">
        <v>618</v>
      </c>
      <c r="B262" s="97" t="s">
        <v>1686</v>
      </c>
      <c r="C262" s="97" t="s">
        <v>1101</v>
      </c>
      <c r="D262" s="118" t="n">
        <v>226.41</v>
      </c>
      <c r="E262" s="117" t="n">
        <v>20</v>
      </c>
      <c r="F262" s="163" t="n">
        <v>4528.2</v>
      </c>
    </row>
    <row r="263" customFormat="false" ht="9.75" hidden="false" customHeight="true" outlineLevel="0" collapsed="false">
      <c r="A263" s="97" t="s">
        <v>620</v>
      </c>
      <c r="B263" s="97" t="s">
        <v>1570</v>
      </c>
      <c r="C263" s="97" t="s">
        <v>1098</v>
      </c>
      <c r="D263" s="117" t="n">
        <v>98.47</v>
      </c>
      <c r="E263" s="118" t="n">
        <v>136.76</v>
      </c>
      <c r="F263" s="162" t="n">
        <v>13466.76</v>
      </c>
    </row>
    <row r="264" customFormat="false" ht="9.75" hidden="false" customHeight="true" outlineLevel="0" collapsed="false">
      <c r="A264" s="97" t="s">
        <v>622</v>
      </c>
      <c r="B264" s="97" t="s">
        <v>2348</v>
      </c>
      <c r="C264" s="97" t="s">
        <v>1101</v>
      </c>
      <c r="D264" s="100" t="n">
        <v>8.6</v>
      </c>
      <c r="E264" s="117" t="n">
        <v>64.385</v>
      </c>
      <c r="F264" s="101" t="n">
        <v>553.71</v>
      </c>
    </row>
    <row r="265" customFormat="false" ht="9.75" hidden="false" customHeight="true" outlineLevel="0" collapsed="false">
      <c r="A265" s="97" t="s">
        <v>624</v>
      </c>
      <c r="B265" s="97" t="s">
        <v>2349</v>
      </c>
      <c r="C265" s="97" t="s">
        <v>1098</v>
      </c>
      <c r="D265" s="117" t="n">
        <v>98.47</v>
      </c>
      <c r="E265" s="117" t="n">
        <v>32.4294</v>
      </c>
      <c r="F265" s="163" t="n">
        <v>3193.32</v>
      </c>
    </row>
    <row r="266" customFormat="false" ht="9.75" hidden="false" customHeight="true" outlineLevel="0" collapsed="false">
      <c r="A266" s="93" t="s">
        <v>626</v>
      </c>
      <c r="B266" s="93" t="s">
        <v>2350</v>
      </c>
      <c r="C266" s="93"/>
      <c r="D266" s="95"/>
      <c r="E266" s="95"/>
      <c r="F266" s="161" t="n">
        <v>734704.32</v>
      </c>
    </row>
    <row r="267" customFormat="false" ht="9.75" hidden="false" customHeight="true" outlineLevel="0" collapsed="false">
      <c r="A267" s="97" t="s">
        <v>629</v>
      </c>
      <c r="B267" s="97" t="s">
        <v>1623</v>
      </c>
      <c r="C267" s="97" t="s">
        <v>1095</v>
      </c>
      <c r="D267" s="100" t="n">
        <v>1</v>
      </c>
      <c r="E267" s="133" t="n">
        <v>719500</v>
      </c>
      <c r="F267" s="165" t="n">
        <v>719500</v>
      </c>
    </row>
    <row r="268" customFormat="false" ht="9.75" hidden="false" customHeight="true" outlineLevel="0" collapsed="false">
      <c r="A268" s="97" t="s">
        <v>631</v>
      </c>
      <c r="B268" s="97" t="s">
        <v>2074</v>
      </c>
      <c r="C268" s="97" t="s">
        <v>1098</v>
      </c>
      <c r="D268" s="118" t="n">
        <v>366.31</v>
      </c>
      <c r="E268" s="117" t="n">
        <v>41.5067</v>
      </c>
      <c r="F268" s="162" t="n">
        <v>15204.32</v>
      </c>
    </row>
    <row r="269" customFormat="false" ht="9.75" hidden="false" customHeight="true" outlineLevel="0" collapsed="false">
      <c r="A269" s="93" t="s">
        <v>634</v>
      </c>
      <c r="B269" s="93" t="s">
        <v>2351</v>
      </c>
      <c r="C269" s="93"/>
      <c r="D269" s="95"/>
      <c r="E269" s="95"/>
      <c r="F269" s="164" t="n">
        <v>64916.78</v>
      </c>
    </row>
    <row r="270" customFormat="false" ht="9.75" hidden="false" customHeight="true" outlineLevel="0" collapsed="false">
      <c r="A270" s="97" t="s">
        <v>637</v>
      </c>
      <c r="B270" s="97" t="s">
        <v>2025</v>
      </c>
      <c r="C270" s="97" t="s">
        <v>1101</v>
      </c>
      <c r="D270" s="118" t="n">
        <v>169.77</v>
      </c>
      <c r="E270" s="118" t="n">
        <v>100.618</v>
      </c>
      <c r="F270" s="162" t="n">
        <v>17081.92</v>
      </c>
    </row>
    <row r="271" customFormat="false" ht="9.75" hidden="false" customHeight="true" outlineLevel="0" collapsed="false">
      <c r="A271" s="97" t="s">
        <v>640</v>
      </c>
      <c r="B271" s="97" t="s">
        <v>2046</v>
      </c>
      <c r="C271" s="97" t="s">
        <v>1101</v>
      </c>
      <c r="D271" s="100" t="n">
        <v>7.96</v>
      </c>
      <c r="E271" s="118" t="n">
        <v>178.7762</v>
      </c>
      <c r="F271" s="163" t="n">
        <v>1423.06</v>
      </c>
    </row>
    <row r="272" customFormat="false" ht="9.75" hidden="false" customHeight="true" outlineLevel="0" collapsed="false">
      <c r="A272" s="97" t="s">
        <v>642</v>
      </c>
      <c r="B272" s="97" t="s">
        <v>1564</v>
      </c>
      <c r="C272" s="97" t="s">
        <v>1096</v>
      </c>
      <c r="D272" s="100" t="n">
        <v>3</v>
      </c>
      <c r="E272" s="118" t="n">
        <v>188.2006</v>
      </c>
      <c r="F272" s="101" t="n">
        <v>564.61</v>
      </c>
    </row>
    <row r="273" customFormat="false" ht="9.75" hidden="false" customHeight="true" outlineLevel="0" collapsed="false">
      <c r="A273" s="97" t="s">
        <v>644</v>
      </c>
      <c r="B273" s="97" t="s">
        <v>1652</v>
      </c>
      <c r="C273" s="97" t="s">
        <v>1096</v>
      </c>
      <c r="D273" s="117" t="n">
        <v>14</v>
      </c>
      <c r="E273" s="118" t="n">
        <v>821.6878</v>
      </c>
      <c r="F273" s="162" t="n">
        <v>11503.63</v>
      </c>
    </row>
    <row r="274" customFormat="false" ht="9.75" hidden="false" customHeight="true" outlineLevel="0" collapsed="false">
      <c r="A274" s="97" t="s">
        <v>646</v>
      </c>
      <c r="B274" s="97" t="s">
        <v>2069</v>
      </c>
      <c r="C274" s="97" t="s">
        <v>1098</v>
      </c>
      <c r="D274" s="117" t="n">
        <v>22.57</v>
      </c>
      <c r="E274" s="118" t="n">
        <v>359.28</v>
      </c>
      <c r="F274" s="163" t="n">
        <v>8108.95</v>
      </c>
    </row>
    <row r="275" customFormat="false" ht="19.35" hidden="false" customHeight="true" outlineLevel="0" collapsed="false">
      <c r="A275" s="97" t="s">
        <v>649</v>
      </c>
      <c r="B275" s="97" t="s">
        <v>1723</v>
      </c>
      <c r="C275" s="97" t="s">
        <v>1098</v>
      </c>
      <c r="D275" s="117" t="n">
        <v>29.8</v>
      </c>
      <c r="E275" s="118" t="n">
        <v>750</v>
      </c>
      <c r="F275" s="162" t="n">
        <v>22350</v>
      </c>
    </row>
    <row r="276" customFormat="false" ht="9.75" hidden="false" customHeight="true" outlineLevel="0" collapsed="false">
      <c r="A276" s="97" t="s">
        <v>651</v>
      </c>
      <c r="B276" s="97" t="s">
        <v>1750</v>
      </c>
      <c r="C276" s="97" t="s">
        <v>1098</v>
      </c>
      <c r="D276" s="100" t="n">
        <v>6.93</v>
      </c>
      <c r="E276" s="118" t="n">
        <v>560.55</v>
      </c>
      <c r="F276" s="163" t="n">
        <v>3884.61</v>
      </c>
    </row>
    <row r="277" customFormat="false" ht="9.75" hidden="false" customHeight="true" outlineLevel="0" collapsed="false">
      <c r="A277" s="93" t="s">
        <v>654</v>
      </c>
      <c r="B277" s="93" t="s">
        <v>2352</v>
      </c>
      <c r="C277" s="93"/>
      <c r="D277" s="95"/>
      <c r="E277" s="95"/>
      <c r="F277" s="161" t="n">
        <v>100435.77</v>
      </c>
    </row>
    <row r="278" customFormat="false" ht="9.75" hidden="false" customHeight="true" outlineLevel="0" collapsed="false">
      <c r="A278" s="93" t="s">
        <v>657</v>
      </c>
      <c r="B278" s="93" t="s">
        <v>2353</v>
      </c>
      <c r="C278" s="93"/>
      <c r="D278" s="95"/>
      <c r="E278" s="95"/>
      <c r="F278" s="164" t="n">
        <v>89530.52</v>
      </c>
    </row>
    <row r="279" customFormat="false" ht="9.75" hidden="false" customHeight="true" outlineLevel="0" collapsed="false">
      <c r="A279" s="97" t="s">
        <v>659</v>
      </c>
      <c r="B279" s="97" t="s">
        <v>1655</v>
      </c>
      <c r="C279" s="97" t="s">
        <v>1096</v>
      </c>
      <c r="D279" s="117" t="n">
        <v>26</v>
      </c>
      <c r="E279" s="118" t="n">
        <v>501.36</v>
      </c>
      <c r="F279" s="162" t="n">
        <v>13035.36</v>
      </c>
    </row>
    <row r="280" customFormat="false" ht="9.75" hidden="false" customHeight="true" outlineLevel="0" collapsed="false">
      <c r="A280" s="97" t="s">
        <v>661</v>
      </c>
      <c r="B280" s="97" t="s">
        <v>1952</v>
      </c>
      <c r="C280" s="97" t="s">
        <v>1096</v>
      </c>
      <c r="D280" s="117" t="n">
        <v>99</v>
      </c>
      <c r="E280" s="118" t="n">
        <v>505.61</v>
      </c>
      <c r="F280" s="162" t="n">
        <v>50055.39</v>
      </c>
    </row>
    <row r="281" customFormat="false" ht="9.75" hidden="false" customHeight="true" outlineLevel="0" collapsed="false">
      <c r="A281" s="97" t="s">
        <v>663</v>
      </c>
      <c r="B281" s="97" t="s">
        <v>1949</v>
      </c>
      <c r="C281" s="97" t="s">
        <v>1096</v>
      </c>
      <c r="D281" s="117" t="n">
        <v>31</v>
      </c>
      <c r="E281" s="118" t="n">
        <v>628.51</v>
      </c>
      <c r="F281" s="162" t="n">
        <v>19483.81</v>
      </c>
    </row>
    <row r="282" customFormat="false" ht="9.75" hidden="false" customHeight="true" outlineLevel="0" collapsed="false">
      <c r="A282" s="97" t="s">
        <v>665</v>
      </c>
      <c r="B282" s="97" t="s">
        <v>1558</v>
      </c>
      <c r="C282" s="97" t="s">
        <v>1096</v>
      </c>
      <c r="D282" s="100" t="n">
        <v>2</v>
      </c>
      <c r="E282" s="118" t="n">
        <v>632.36</v>
      </c>
      <c r="F282" s="163" t="n">
        <v>1264.72</v>
      </c>
    </row>
    <row r="283" customFormat="false" ht="9.75" hidden="false" customHeight="true" outlineLevel="0" collapsed="false">
      <c r="A283" s="97" t="s">
        <v>667</v>
      </c>
      <c r="B283" s="97" t="s">
        <v>1955</v>
      </c>
      <c r="C283" s="97" t="s">
        <v>1096</v>
      </c>
      <c r="D283" s="100" t="n">
        <v>9</v>
      </c>
      <c r="E283" s="118" t="n">
        <v>632.36</v>
      </c>
      <c r="F283" s="163" t="n">
        <v>5691.24</v>
      </c>
    </row>
    <row r="284" customFormat="false" ht="9.75" hidden="false" customHeight="true" outlineLevel="0" collapsed="false">
      <c r="A284" s="93" t="s">
        <v>670</v>
      </c>
      <c r="B284" s="93" t="s">
        <v>2354</v>
      </c>
      <c r="C284" s="93"/>
      <c r="D284" s="95"/>
      <c r="E284" s="95"/>
      <c r="F284" s="164" t="n">
        <v>10905.25</v>
      </c>
    </row>
    <row r="285" customFormat="false" ht="9.75" hidden="false" customHeight="true" outlineLevel="0" collapsed="false">
      <c r="A285" s="97" t="s">
        <v>672</v>
      </c>
      <c r="B285" s="97" t="s">
        <v>1978</v>
      </c>
      <c r="C285" s="97" t="s">
        <v>1096</v>
      </c>
      <c r="D285" s="117" t="n">
        <v>26</v>
      </c>
      <c r="E285" s="117" t="n">
        <v>67.2416</v>
      </c>
      <c r="F285" s="163" t="n">
        <v>1748.28</v>
      </c>
    </row>
    <row r="286" customFormat="false" ht="9.75" hidden="false" customHeight="true" outlineLevel="0" collapsed="false">
      <c r="A286" s="97" t="s">
        <v>674</v>
      </c>
      <c r="B286" s="97" t="s">
        <v>1981</v>
      </c>
      <c r="C286" s="97" t="s">
        <v>1096</v>
      </c>
      <c r="D286" s="117" t="n">
        <v>84</v>
      </c>
      <c r="E286" s="117" t="n">
        <v>38.8549</v>
      </c>
      <c r="F286" s="163" t="n">
        <v>3263.81</v>
      </c>
    </row>
    <row r="287" customFormat="false" ht="9.75" hidden="false" customHeight="true" outlineLevel="0" collapsed="false">
      <c r="A287" s="97" t="s">
        <v>676</v>
      </c>
      <c r="B287" s="97" t="s">
        <v>1984</v>
      </c>
      <c r="C287" s="97" t="s">
        <v>1096</v>
      </c>
      <c r="D287" s="117" t="n">
        <v>46</v>
      </c>
      <c r="E287" s="117" t="n">
        <v>41.452</v>
      </c>
      <c r="F287" s="163" t="n">
        <v>1906.79</v>
      </c>
    </row>
    <row r="288" customFormat="false" ht="9.75" hidden="false" customHeight="true" outlineLevel="0" collapsed="false">
      <c r="A288" s="97" t="s">
        <v>678</v>
      </c>
      <c r="B288" s="97" t="s">
        <v>1604</v>
      </c>
      <c r="C288" s="97" t="s">
        <v>1096</v>
      </c>
      <c r="D288" s="117" t="n">
        <v>11</v>
      </c>
      <c r="E288" s="117" t="n">
        <v>44.9</v>
      </c>
      <c r="F288" s="101" t="n">
        <v>493.9</v>
      </c>
    </row>
    <row r="289" customFormat="false" ht="9.75" hidden="false" customHeight="true" outlineLevel="0" collapsed="false">
      <c r="A289" s="97" t="s">
        <v>680</v>
      </c>
      <c r="B289" s="97" t="s">
        <v>1765</v>
      </c>
      <c r="C289" s="97" t="s">
        <v>1096</v>
      </c>
      <c r="D289" s="117" t="n">
        <v>24</v>
      </c>
      <c r="E289" s="118" t="n">
        <v>145.5195</v>
      </c>
      <c r="F289" s="163" t="n">
        <v>3492.47</v>
      </c>
    </row>
    <row r="290" customFormat="false" ht="9.75" hidden="false" customHeight="true" outlineLevel="0" collapsed="false">
      <c r="A290" s="93" t="s">
        <v>682</v>
      </c>
      <c r="B290" s="93" t="s">
        <v>2355</v>
      </c>
      <c r="C290" s="93"/>
      <c r="D290" s="95"/>
      <c r="E290" s="95"/>
      <c r="F290" s="166" t="n">
        <v>1251657.34</v>
      </c>
    </row>
    <row r="291" customFormat="false" ht="9.75" hidden="false" customHeight="true" outlineLevel="0" collapsed="false">
      <c r="A291" s="97" t="s">
        <v>684</v>
      </c>
      <c r="B291" s="97" t="s">
        <v>1592</v>
      </c>
      <c r="C291" s="97" t="s">
        <v>1095</v>
      </c>
      <c r="D291" s="100" t="n">
        <v>1</v>
      </c>
      <c r="E291" s="133" t="n">
        <v>168281.6243</v>
      </c>
      <c r="F291" s="165" t="n">
        <v>168281.62</v>
      </c>
    </row>
    <row r="292" customFormat="false" ht="9.75" hidden="false" customHeight="true" outlineLevel="0" collapsed="false">
      <c r="A292" s="97" t="s">
        <v>687</v>
      </c>
      <c r="B292" s="97" t="s">
        <v>2356</v>
      </c>
      <c r="C292" s="97" t="s">
        <v>1095</v>
      </c>
      <c r="D292" s="100" t="n">
        <v>1</v>
      </c>
      <c r="E292" s="133" t="n">
        <v>156215.256</v>
      </c>
      <c r="F292" s="165" t="n">
        <v>156215.26</v>
      </c>
    </row>
    <row r="293" customFormat="false" ht="9.75" hidden="false" customHeight="true" outlineLevel="0" collapsed="false">
      <c r="A293" s="97" t="s">
        <v>689</v>
      </c>
      <c r="B293" s="97" t="s">
        <v>1609</v>
      </c>
      <c r="C293" s="97" t="s">
        <v>1095</v>
      </c>
      <c r="D293" s="100" t="n">
        <v>1</v>
      </c>
      <c r="E293" s="133" t="n">
        <v>200044.5768</v>
      </c>
      <c r="F293" s="165" t="n">
        <v>200044.58</v>
      </c>
    </row>
    <row r="294" customFormat="false" ht="9.75" hidden="false" customHeight="true" outlineLevel="0" collapsed="false">
      <c r="A294" s="97" t="s">
        <v>692</v>
      </c>
      <c r="B294" s="97" t="s">
        <v>2357</v>
      </c>
      <c r="C294" s="97" t="s">
        <v>1095</v>
      </c>
      <c r="D294" s="100" t="n">
        <v>1</v>
      </c>
      <c r="E294" s="133" t="n">
        <v>134163.526</v>
      </c>
      <c r="F294" s="165" t="n">
        <v>134163.53</v>
      </c>
    </row>
    <row r="295" customFormat="false" ht="9.75" hidden="false" customHeight="true" outlineLevel="0" collapsed="false">
      <c r="A295" s="97" t="s">
        <v>694</v>
      </c>
      <c r="B295" s="97" t="s">
        <v>2052</v>
      </c>
      <c r="C295" s="97" t="s">
        <v>1095</v>
      </c>
      <c r="D295" s="100" t="n">
        <v>1</v>
      </c>
      <c r="E295" s="120" t="n">
        <v>15503.675</v>
      </c>
      <c r="F295" s="162" t="n">
        <v>15503.68</v>
      </c>
    </row>
    <row r="296" customFormat="false" ht="9.75" hidden="false" customHeight="true" outlineLevel="0" collapsed="false">
      <c r="A296" s="97" t="s">
        <v>698</v>
      </c>
      <c r="B296" s="97" t="s">
        <v>1649</v>
      </c>
      <c r="C296" s="97" t="s">
        <v>1096</v>
      </c>
      <c r="D296" s="117" t="n">
        <v>22</v>
      </c>
      <c r="E296" s="118" t="n">
        <v>877.5</v>
      </c>
      <c r="F296" s="162" t="n">
        <v>19305</v>
      </c>
    </row>
    <row r="297" customFormat="false" ht="9.75" hidden="false" customHeight="true" outlineLevel="0" collapsed="false">
      <c r="A297" s="97" t="s">
        <v>701</v>
      </c>
      <c r="B297" s="97" t="s">
        <v>1595</v>
      </c>
      <c r="C297" s="97" t="s">
        <v>1095</v>
      </c>
      <c r="D297" s="100" t="n">
        <v>1</v>
      </c>
      <c r="E297" s="120" t="n">
        <v>70590.1424</v>
      </c>
      <c r="F297" s="162" t="n">
        <v>70590.14</v>
      </c>
    </row>
    <row r="298" customFormat="false" ht="9.75" hidden="false" customHeight="true" outlineLevel="0" collapsed="false">
      <c r="A298" s="97" t="s">
        <v>704</v>
      </c>
      <c r="B298" s="97" t="s">
        <v>1783</v>
      </c>
      <c r="C298" s="97" t="s">
        <v>1095</v>
      </c>
      <c r="D298" s="100" t="n">
        <v>1</v>
      </c>
      <c r="E298" s="119" t="n">
        <v>5385.5</v>
      </c>
      <c r="F298" s="163" t="n">
        <v>5385.5</v>
      </c>
    </row>
    <row r="299" customFormat="false" ht="9.75" hidden="false" customHeight="true" outlineLevel="0" collapsed="false">
      <c r="A299" s="97" t="s">
        <v>706</v>
      </c>
      <c r="B299" s="97" t="s">
        <v>2060</v>
      </c>
      <c r="C299" s="97" t="s">
        <v>1096</v>
      </c>
      <c r="D299" s="117" t="n">
        <v>22</v>
      </c>
      <c r="E299" s="118" t="n">
        <v>396</v>
      </c>
      <c r="F299" s="163" t="n">
        <v>8712</v>
      </c>
    </row>
    <row r="300" customFormat="false" ht="9.75" hidden="false" customHeight="true" outlineLevel="0" collapsed="false">
      <c r="A300" s="97" t="s">
        <v>709</v>
      </c>
      <c r="B300" s="97" t="s">
        <v>1775</v>
      </c>
      <c r="C300" s="97" t="s">
        <v>1096</v>
      </c>
      <c r="D300" s="100" t="n">
        <v>2</v>
      </c>
      <c r="E300" s="133" t="n">
        <v>132695.4255</v>
      </c>
      <c r="F300" s="165" t="n">
        <v>265390.85</v>
      </c>
    </row>
    <row r="301" customFormat="false" ht="9.75" hidden="false" customHeight="true" outlineLevel="0" collapsed="false">
      <c r="A301" s="97" t="s">
        <v>711</v>
      </c>
      <c r="B301" s="97" t="s">
        <v>1337</v>
      </c>
      <c r="C301" s="97" t="s">
        <v>1095</v>
      </c>
      <c r="D301" s="100" t="n">
        <v>1</v>
      </c>
      <c r="E301" s="120" t="n">
        <v>13726.177</v>
      </c>
      <c r="F301" s="162" t="n">
        <v>13726.18</v>
      </c>
    </row>
    <row r="302" customFormat="false" ht="9.75" hidden="false" customHeight="true" outlineLevel="0" collapsed="false">
      <c r="A302" s="97" t="s">
        <v>713</v>
      </c>
      <c r="B302" s="97" t="s">
        <v>1611</v>
      </c>
      <c r="C302" s="97" t="s">
        <v>1096</v>
      </c>
      <c r="D302" s="117" t="n">
        <v>22</v>
      </c>
      <c r="E302" s="118" t="n">
        <v>250</v>
      </c>
      <c r="F302" s="163" t="n">
        <v>5500</v>
      </c>
    </row>
    <row r="303" customFormat="false" ht="9.75" hidden="false" customHeight="true" outlineLevel="0" collapsed="false">
      <c r="A303" s="97" t="s">
        <v>717</v>
      </c>
      <c r="B303" s="97" t="s">
        <v>1632</v>
      </c>
      <c r="C303" s="97" t="s">
        <v>1095</v>
      </c>
      <c r="D303" s="100" t="n">
        <v>1</v>
      </c>
      <c r="E303" s="120" t="n">
        <v>30000</v>
      </c>
      <c r="F303" s="162" t="n">
        <v>30000</v>
      </c>
    </row>
    <row r="304" customFormat="false" ht="9.75" hidden="false" customHeight="true" outlineLevel="0" collapsed="false">
      <c r="A304" s="97" t="s">
        <v>719</v>
      </c>
      <c r="B304" s="97" t="s">
        <v>1598</v>
      </c>
      <c r="C304" s="97" t="s">
        <v>1095</v>
      </c>
      <c r="D304" s="100" t="n">
        <v>1</v>
      </c>
      <c r="E304" s="133" t="n">
        <v>120000</v>
      </c>
      <c r="F304" s="165" t="n">
        <v>120000</v>
      </c>
    </row>
    <row r="305" customFormat="false" ht="9.75" hidden="false" customHeight="true" outlineLevel="0" collapsed="false">
      <c r="A305" s="97" t="s">
        <v>721</v>
      </c>
      <c r="B305" s="97" t="s">
        <v>2066</v>
      </c>
      <c r="C305" s="97" t="s">
        <v>1096</v>
      </c>
      <c r="D305" s="117" t="n">
        <v>12</v>
      </c>
      <c r="E305" s="118" t="n">
        <v>360</v>
      </c>
      <c r="F305" s="163" t="n">
        <v>4320</v>
      </c>
    </row>
    <row r="306" customFormat="false" ht="9.75" hidden="false" customHeight="true" outlineLevel="0" collapsed="false">
      <c r="A306" s="97" t="s">
        <v>724</v>
      </c>
      <c r="B306" s="97" t="s">
        <v>1626</v>
      </c>
      <c r="C306" s="97" t="s">
        <v>1095</v>
      </c>
      <c r="D306" s="100" t="n">
        <v>1</v>
      </c>
      <c r="E306" s="120" t="n">
        <v>25000</v>
      </c>
      <c r="F306" s="162" t="n">
        <v>25000</v>
      </c>
    </row>
    <row r="307" customFormat="false" ht="19.35" hidden="false" customHeight="true" outlineLevel="0" collapsed="false">
      <c r="A307" s="97" t="s">
        <v>726</v>
      </c>
      <c r="B307" s="97" t="s">
        <v>1753</v>
      </c>
      <c r="C307" s="97" t="s">
        <v>1096</v>
      </c>
      <c r="D307" s="100" t="n">
        <v>1</v>
      </c>
      <c r="E307" s="119" t="n">
        <v>9519</v>
      </c>
      <c r="F307" s="163" t="n">
        <v>9519</v>
      </c>
    </row>
    <row r="308" customFormat="false" ht="9.75" hidden="false" customHeight="true" outlineLevel="0" collapsed="false">
      <c r="A308" s="93" t="s">
        <v>728</v>
      </c>
      <c r="B308" s="93" t="s">
        <v>2358</v>
      </c>
      <c r="C308" s="93"/>
      <c r="D308" s="95"/>
      <c r="E308" s="95"/>
      <c r="F308" s="164" t="n">
        <v>98386.02</v>
      </c>
    </row>
    <row r="309" customFormat="false" ht="9.75" hidden="false" customHeight="true" outlineLevel="0" collapsed="false">
      <c r="A309" s="97" t="s">
        <v>731</v>
      </c>
      <c r="B309" s="97" t="s">
        <v>1744</v>
      </c>
      <c r="C309" s="97" t="s">
        <v>1098</v>
      </c>
      <c r="D309" s="117" t="n">
        <v>68.1</v>
      </c>
      <c r="E309" s="118" t="n">
        <v>610.8828</v>
      </c>
      <c r="F309" s="162" t="n">
        <v>41601.11</v>
      </c>
    </row>
    <row r="310" customFormat="false" ht="9.75" hidden="false" customHeight="true" outlineLevel="0" collapsed="false">
      <c r="A310" s="97" t="s">
        <v>734</v>
      </c>
      <c r="B310" s="97" t="s">
        <v>1741</v>
      </c>
      <c r="C310" s="97" t="s">
        <v>1098</v>
      </c>
      <c r="D310" s="117" t="n">
        <v>34.7</v>
      </c>
      <c r="E310" s="118" t="n">
        <v>757.2583</v>
      </c>
      <c r="F310" s="162" t="n">
        <v>26276.86</v>
      </c>
    </row>
    <row r="311" customFormat="false" ht="9.75" hidden="false" customHeight="true" outlineLevel="0" collapsed="false">
      <c r="A311" s="97" t="s">
        <v>736</v>
      </c>
      <c r="B311" s="97" t="s">
        <v>2359</v>
      </c>
      <c r="C311" s="97" t="s">
        <v>1098</v>
      </c>
      <c r="D311" s="117" t="n">
        <v>24.14</v>
      </c>
      <c r="E311" s="118" t="n">
        <v>610.8828</v>
      </c>
      <c r="F311" s="162" t="n">
        <v>14746.71</v>
      </c>
    </row>
    <row r="312" customFormat="false" ht="9.75" hidden="false" customHeight="true" outlineLevel="0" collapsed="false">
      <c r="A312" s="97" t="s">
        <v>738</v>
      </c>
      <c r="B312" s="97" t="s">
        <v>1660</v>
      </c>
      <c r="C312" s="97" t="s">
        <v>1096</v>
      </c>
      <c r="D312" s="118" t="n">
        <v>147</v>
      </c>
      <c r="E312" s="118" t="n">
        <v>107.22</v>
      </c>
      <c r="F312" s="162" t="n">
        <v>15761.34</v>
      </c>
    </row>
    <row r="313" customFormat="false" ht="9.75" hidden="false" customHeight="true" outlineLevel="0" collapsed="false">
      <c r="A313" s="93" t="s">
        <v>740</v>
      </c>
      <c r="B313" s="93" t="s">
        <v>2360</v>
      </c>
      <c r="C313" s="93"/>
      <c r="D313" s="95"/>
      <c r="E313" s="95"/>
      <c r="F313" s="164" t="n">
        <v>95987.23</v>
      </c>
    </row>
    <row r="314" customFormat="false" ht="9.75" hidden="false" customHeight="true" outlineLevel="0" collapsed="false">
      <c r="A314" s="93" t="s">
        <v>742</v>
      </c>
      <c r="B314" s="93" t="s">
        <v>2361</v>
      </c>
      <c r="C314" s="93"/>
      <c r="D314" s="95"/>
      <c r="E314" s="95"/>
      <c r="F314" s="164" t="n">
        <v>25872.31</v>
      </c>
    </row>
    <row r="315" customFormat="false" ht="9.75" hidden="false" customHeight="true" outlineLevel="0" collapsed="false">
      <c r="A315" s="97" t="s">
        <v>744</v>
      </c>
      <c r="B315" s="97" t="s">
        <v>2362</v>
      </c>
      <c r="C315" s="97" t="s">
        <v>1096</v>
      </c>
      <c r="D315" s="117" t="n">
        <v>74</v>
      </c>
      <c r="E315" s="118" t="n">
        <v>323.2214</v>
      </c>
      <c r="F315" s="162" t="n">
        <v>23918.38</v>
      </c>
    </row>
    <row r="316" customFormat="false" ht="9.75" hidden="false" customHeight="true" outlineLevel="0" collapsed="false">
      <c r="A316" s="97" t="s">
        <v>746</v>
      </c>
      <c r="B316" s="97" t="s">
        <v>2363</v>
      </c>
      <c r="C316" s="97" t="s">
        <v>1096</v>
      </c>
      <c r="D316" s="100" t="n">
        <v>8</v>
      </c>
      <c r="E316" s="118" t="n">
        <v>156.9514</v>
      </c>
      <c r="F316" s="163" t="n">
        <v>1255.61</v>
      </c>
    </row>
    <row r="317" customFormat="false" ht="9.75" hidden="false" customHeight="true" outlineLevel="0" collapsed="false">
      <c r="A317" s="97" t="s">
        <v>748</v>
      </c>
      <c r="B317" s="97" t="s">
        <v>1720</v>
      </c>
      <c r="C317" s="97" t="s">
        <v>1096</v>
      </c>
      <c r="D317" s="100" t="n">
        <v>1</v>
      </c>
      <c r="E317" s="118" t="n">
        <v>698.3214</v>
      </c>
      <c r="F317" s="101" t="n">
        <v>698.32</v>
      </c>
    </row>
    <row r="318" customFormat="false" ht="9.75" hidden="false" customHeight="true" outlineLevel="0" collapsed="false">
      <c r="A318" s="93" t="s">
        <v>750</v>
      </c>
      <c r="B318" s="93" t="s">
        <v>2364</v>
      </c>
      <c r="C318" s="93"/>
      <c r="D318" s="95"/>
      <c r="E318" s="95"/>
      <c r="F318" s="164" t="n">
        <v>18733.64</v>
      </c>
    </row>
    <row r="319" customFormat="false" ht="9.75" hidden="false" customHeight="true" outlineLevel="0" collapsed="false">
      <c r="A319" s="97" t="s">
        <v>752</v>
      </c>
      <c r="B319" s="97" t="s">
        <v>1756</v>
      </c>
      <c r="C319" s="97" t="s">
        <v>1096</v>
      </c>
      <c r="D319" s="117" t="n">
        <v>72</v>
      </c>
      <c r="E319" s="118" t="n">
        <v>166.8218</v>
      </c>
      <c r="F319" s="162" t="n">
        <v>12011.17</v>
      </c>
    </row>
    <row r="320" customFormat="false" ht="19.35" hidden="false" customHeight="true" outlineLevel="0" collapsed="false">
      <c r="A320" s="97" t="s">
        <v>754</v>
      </c>
      <c r="B320" s="97" t="s">
        <v>1838</v>
      </c>
      <c r="C320" s="97" t="s">
        <v>1096</v>
      </c>
      <c r="D320" s="117" t="n">
        <v>29</v>
      </c>
      <c r="E320" s="118" t="n">
        <v>189.14</v>
      </c>
      <c r="F320" s="163" t="n">
        <v>5485.06</v>
      </c>
    </row>
    <row r="321" customFormat="false" ht="9.75" hidden="false" customHeight="true" outlineLevel="0" collapsed="false">
      <c r="A321" s="97" t="s">
        <v>756</v>
      </c>
      <c r="B321" s="97" t="s">
        <v>1960</v>
      </c>
      <c r="C321" s="97" t="s">
        <v>1096</v>
      </c>
      <c r="D321" s="100" t="n">
        <v>4</v>
      </c>
      <c r="E321" s="118" t="n">
        <v>309.3518</v>
      </c>
      <c r="F321" s="163" t="n">
        <v>1237.41</v>
      </c>
    </row>
    <row r="322" customFormat="false" ht="9.75" hidden="false" customHeight="true" outlineLevel="0" collapsed="false">
      <c r="A322" s="93" t="s">
        <v>759</v>
      </c>
      <c r="B322" s="93" t="s">
        <v>2365</v>
      </c>
      <c r="C322" s="93"/>
      <c r="D322" s="95"/>
      <c r="E322" s="95"/>
      <c r="F322" s="168" t="n">
        <v>6901.44</v>
      </c>
    </row>
    <row r="323" customFormat="false" ht="9.75" hidden="false" customHeight="true" outlineLevel="0" collapsed="false">
      <c r="A323" s="97" t="s">
        <v>762</v>
      </c>
      <c r="B323" s="97" t="s">
        <v>1786</v>
      </c>
      <c r="C323" s="97" t="s">
        <v>1096</v>
      </c>
      <c r="D323" s="117" t="n">
        <v>24</v>
      </c>
      <c r="E323" s="118" t="n">
        <v>287.56</v>
      </c>
      <c r="F323" s="163" t="n">
        <v>6901.44</v>
      </c>
    </row>
    <row r="324" customFormat="false" ht="9.75" hidden="false" customHeight="true" outlineLevel="0" collapsed="false">
      <c r="A324" s="93" t="s">
        <v>764</v>
      </c>
      <c r="B324" s="93" t="s">
        <v>2366</v>
      </c>
      <c r="C324" s="93"/>
      <c r="D324" s="95"/>
      <c r="E324" s="95"/>
      <c r="F324" s="169" t="n">
        <v>515.62</v>
      </c>
    </row>
    <row r="325" customFormat="false" ht="9.75" hidden="false" customHeight="true" outlineLevel="0" collapsed="false">
      <c r="A325" s="97" t="s">
        <v>766</v>
      </c>
      <c r="B325" s="97" t="s">
        <v>2181</v>
      </c>
      <c r="C325" s="97" t="s">
        <v>1096</v>
      </c>
      <c r="D325" s="100" t="n">
        <v>7</v>
      </c>
      <c r="E325" s="117" t="n">
        <v>73.66</v>
      </c>
      <c r="F325" s="101" t="n">
        <v>515.62</v>
      </c>
    </row>
    <row r="326" customFormat="false" ht="9.75" hidden="false" customHeight="true" outlineLevel="0" collapsed="false">
      <c r="A326" s="93" t="s">
        <v>768</v>
      </c>
      <c r="B326" s="93" t="s">
        <v>2367</v>
      </c>
      <c r="C326" s="93"/>
      <c r="D326" s="95"/>
      <c r="E326" s="95"/>
      <c r="F326" s="164" t="n">
        <v>29834.41</v>
      </c>
    </row>
    <row r="327" customFormat="false" ht="9.75" hidden="false" customHeight="true" outlineLevel="0" collapsed="false">
      <c r="A327" s="97" t="s">
        <v>770</v>
      </c>
      <c r="B327" s="97" t="s">
        <v>1971</v>
      </c>
      <c r="C327" s="97" t="s">
        <v>1096</v>
      </c>
      <c r="D327" s="117" t="n">
        <v>24</v>
      </c>
      <c r="E327" s="117" t="n">
        <v>94.5018</v>
      </c>
      <c r="F327" s="163" t="n">
        <v>2268.04</v>
      </c>
    </row>
    <row r="328" customFormat="false" ht="9.75" hidden="false" customHeight="true" outlineLevel="0" collapsed="false">
      <c r="A328" s="97" t="s">
        <v>772</v>
      </c>
      <c r="B328" s="97" t="s">
        <v>2368</v>
      </c>
      <c r="C328" s="97" t="s">
        <v>1096</v>
      </c>
      <c r="D328" s="117" t="n">
        <v>29</v>
      </c>
      <c r="E328" s="118" t="n">
        <v>226.7718</v>
      </c>
      <c r="F328" s="163" t="n">
        <v>6576.38</v>
      </c>
    </row>
    <row r="329" customFormat="false" ht="9.75" hidden="false" customHeight="true" outlineLevel="0" collapsed="false">
      <c r="A329" s="97" t="s">
        <v>774</v>
      </c>
      <c r="B329" s="97" t="s">
        <v>1919</v>
      </c>
      <c r="C329" s="97" t="s">
        <v>1096</v>
      </c>
      <c r="D329" s="100" t="n">
        <v>4</v>
      </c>
      <c r="E329" s="117" t="n">
        <v>45.2718</v>
      </c>
      <c r="F329" s="101" t="n">
        <v>181.09</v>
      </c>
    </row>
    <row r="330" customFormat="false" ht="9.75" hidden="false" customHeight="true" outlineLevel="0" collapsed="false">
      <c r="A330" s="97" t="s">
        <v>776</v>
      </c>
      <c r="B330" s="97" t="s">
        <v>2369</v>
      </c>
      <c r="C330" s="97" t="s">
        <v>1096</v>
      </c>
      <c r="D330" s="117" t="n">
        <v>76</v>
      </c>
      <c r="E330" s="118" t="n">
        <v>263.9818</v>
      </c>
      <c r="F330" s="162" t="n">
        <v>20062.62</v>
      </c>
    </row>
    <row r="331" customFormat="false" ht="9.75" hidden="false" customHeight="true" outlineLevel="0" collapsed="false">
      <c r="A331" s="97" t="s">
        <v>778</v>
      </c>
      <c r="B331" s="97" t="s">
        <v>1803</v>
      </c>
      <c r="C331" s="97" t="s">
        <v>1096</v>
      </c>
      <c r="D331" s="100" t="n">
        <v>7</v>
      </c>
      <c r="E331" s="118" t="n">
        <v>106.6118</v>
      </c>
      <c r="F331" s="101" t="n">
        <v>746.28</v>
      </c>
    </row>
    <row r="332" customFormat="false" ht="9.75" hidden="false" customHeight="true" outlineLevel="0" collapsed="false">
      <c r="A332" s="93" t="s">
        <v>780</v>
      </c>
      <c r="B332" s="93" t="s">
        <v>2370</v>
      </c>
      <c r="C332" s="93"/>
      <c r="D332" s="95"/>
      <c r="E332" s="95"/>
      <c r="F332" s="164" t="n">
        <v>13687.07</v>
      </c>
    </row>
    <row r="333" customFormat="false" ht="9.75" hidden="false" customHeight="true" outlineLevel="0" collapsed="false">
      <c r="A333" s="97" t="s">
        <v>782</v>
      </c>
      <c r="B333" s="97" t="s">
        <v>1935</v>
      </c>
      <c r="C333" s="97" t="s">
        <v>1096</v>
      </c>
      <c r="D333" s="117" t="n">
        <v>47</v>
      </c>
      <c r="E333" s="118" t="n">
        <v>197.8</v>
      </c>
      <c r="F333" s="163" t="n">
        <v>9296.6</v>
      </c>
    </row>
    <row r="334" customFormat="false" ht="9.75" hidden="false" customHeight="true" outlineLevel="0" collapsed="false">
      <c r="A334" s="97" t="s">
        <v>784</v>
      </c>
      <c r="B334" s="97" t="s">
        <v>1966</v>
      </c>
      <c r="C334" s="97" t="s">
        <v>1096</v>
      </c>
      <c r="D334" s="118" t="n">
        <v>113</v>
      </c>
      <c r="E334" s="117" t="n">
        <v>27.27</v>
      </c>
      <c r="F334" s="163" t="n">
        <v>3081.51</v>
      </c>
    </row>
    <row r="335" customFormat="false" ht="9.75" hidden="false" customHeight="true" outlineLevel="0" collapsed="false">
      <c r="A335" s="97" t="s">
        <v>786</v>
      </c>
      <c r="B335" s="97" t="s">
        <v>2371</v>
      </c>
      <c r="C335" s="97" t="s">
        <v>1096</v>
      </c>
      <c r="D335" s="117" t="n">
        <v>48</v>
      </c>
      <c r="E335" s="117" t="n">
        <v>27.27</v>
      </c>
      <c r="F335" s="163" t="n">
        <v>1308.96</v>
      </c>
    </row>
    <row r="336" customFormat="false" ht="9.75" hidden="false" customHeight="true" outlineLevel="0" collapsed="false">
      <c r="A336" s="93" t="s">
        <v>788</v>
      </c>
      <c r="B336" s="93" t="s">
        <v>2372</v>
      </c>
      <c r="C336" s="93"/>
      <c r="D336" s="95"/>
      <c r="E336" s="95"/>
      <c r="F336" s="169" t="n">
        <v>442.74</v>
      </c>
    </row>
    <row r="337" customFormat="false" ht="9.75" hidden="false" customHeight="true" outlineLevel="0" collapsed="false">
      <c r="A337" s="97" t="s">
        <v>790</v>
      </c>
      <c r="B337" s="97" t="s">
        <v>1635</v>
      </c>
      <c r="C337" s="97" t="s">
        <v>1096</v>
      </c>
      <c r="D337" s="100" t="n">
        <v>1</v>
      </c>
      <c r="E337" s="118" t="n">
        <v>442.74</v>
      </c>
      <c r="F337" s="101" t="n">
        <v>442.74</v>
      </c>
    </row>
    <row r="338" customFormat="false" ht="9.75" hidden="false" customHeight="true" outlineLevel="0" collapsed="false">
      <c r="A338" s="93" t="s">
        <v>792</v>
      </c>
      <c r="B338" s="93" t="s">
        <v>2373</v>
      </c>
      <c r="C338" s="93"/>
      <c r="D338" s="95"/>
      <c r="E338" s="95"/>
      <c r="F338" s="161" t="n">
        <v>215202.84</v>
      </c>
    </row>
    <row r="339" customFormat="false" ht="9.75" hidden="false" customHeight="true" outlineLevel="0" collapsed="false">
      <c r="A339" s="93" t="s">
        <v>794</v>
      </c>
      <c r="B339" s="93" t="s">
        <v>2374</v>
      </c>
      <c r="C339" s="93"/>
      <c r="D339" s="95"/>
      <c r="E339" s="95"/>
      <c r="F339" s="164" t="n">
        <v>21332.83</v>
      </c>
    </row>
    <row r="340" customFormat="false" ht="9.75" hidden="false" customHeight="true" outlineLevel="0" collapsed="false">
      <c r="A340" s="97" t="s">
        <v>796</v>
      </c>
      <c r="B340" s="97" t="s">
        <v>1890</v>
      </c>
      <c r="C340" s="97" t="s">
        <v>1098</v>
      </c>
      <c r="D340" s="119" t="n">
        <v>6005.44</v>
      </c>
      <c r="E340" s="100" t="n">
        <v>3.4604</v>
      </c>
      <c r="F340" s="162" t="n">
        <v>20781.22</v>
      </c>
    </row>
    <row r="341" customFormat="false" ht="9.75" hidden="false" customHeight="true" outlineLevel="0" collapsed="false">
      <c r="A341" s="97" t="s">
        <v>798</v>
      </c>
      <c r="B341" s="97" t="s">
        <v>1735</v>
      </c>
      <c r="C341" s="97" t="s">
        <v>1098</v>
      </c>
      <c r="D341" s="117" t="n">
        <v>69.63</v>
      </c>
      <c r="E341" s="100" t="n">
        <v>7.922</v>
      </c>
      <c r="F341" s="101" t="n">
        <v>551.61</v>
      </c>
    </row>
    <row r="342" customFormat="false" ht="9.75" hidden="false" customHeight="true" outlineLevel="0" collapsed="false">
      <c r="A342" s="93" t="s">
        <v>800</v>
      </c>
      <c r="B342" s="93" t="s">
        <v>2375</v>
      </c>
      <c r="C342" s="93"/>
      <c r="D342" s="95"/>
      <c r="E342" s="95"/>
      <c r="F342" s="168" t="n">
        <v>7698.71</v>
      </c>
    </row>
    <row r="343" customFormat="false" ht="9.75" hidden="false" customHeight="true" outlineLevel="0" collapsed="false">
      <c r="A343" s="97" t="s">
        <v>802</v>
      </c>
      <c r="B343" s="97" t="s">
        <v>1886</v>
      </c>
      <c r="C343" s="97" t="s">
        <v>1098</v>
      </c>
      <c r="D343" s="119" t="n">
        <v>6097.02</v>
      </c>
      <c r="E343" s="100" t="n">
        <v>1.2627</v>
      </c>
      <c r="F343" s="163" t="n">
        <v>7698.71</v>
      </c>
    </row>
    <row r="344" customFormat="false" ht="9.75" hidden="false" customHeight="true" outlineLevel="0" collapsed="false">
      <c r="A344" s="93" t="s">
        <v>804</v>
      </c>
      <c r="B344" s="93" t="s">
        <v>2376</v>
      </c>
      <c r="C344" s="93"/>
      <c r="D344" s="95"/>
      <c r="E344" s="95"/>
      <c r="F344" s="168" t="n">
        <v>1596.47</v>
      </c>
    </row>
    <row r="345" customFormat="false" ht="9.75" hidden="false" customHeight="true" outlineLevel="0" collapsed="false">
      <c r="A345" s="97" t="s">
        <v>806</v>
      </c>
      <c r="B345" s="97" t="s">
        <v>1809</v>
      </c>
      <c r="C345" s="97" t="s">
        <v>1098</v>
      </c>
      <c r="D345" s="118" t="n">
        <v>201.99</v>
      </c>
      <c r="E345" s="100" t="n">
        <v>7.9037</v>
      </c>
      <c r="F345" s="163" t="n">
        <v>1596.47</v>
      </c>
    </row>
    <row r="346" customFormat="false" ht="9.75" hidden="false" customHeight="true" outlineLevel="0" collapsed="false">
      <c r="A346" s="93" t="s">
        <v>808</v>
      </c>
      <c r="B346" s="93" t="s">
        <v>2377</v>
      </c>
      <c r="C346" s="93"/>
      <c r="D346" s="95"/>
      <c r="E346" s="95"/>
      <c r="F346" s="168" t="n">
        <v>1749.63</v>
      </c>
    </row>
    <row r="347" customFormat="false" ht="9.75" hidden="false" customHeight="true" outlineLevel="0" collapsed="false">
      <c r="A347" s="97" t="s">
        <v>810</v>
      </c>
      <c r="B347" s="97" t="s">
        <v>1875</v>
      </c>
      <c r="C347" s="97" t="s">
        <v>1101</v>
      </c>
      <c r="D347" s="118" t="n">
        <v>473.7</v>
      </c>
      <c r="E347" s="100" t="n">
        <v>1.3204</v>
      </c>
      <c r="F347" s="101" t="n">
        <v>625.47</v>
      </c>
    </row>
    <row r="348" customFormat="false" ht="19.35" hidden="false" customHeight="true" outlineLevel="0" collapsed="false">
      <c r="A348" s="97" t="s">
        <v>812</v>
      </c>
      <c r="B348" s="97" t="s">
        <v>2000</v>
      </c>
      <c r="C348" s="97" t="s">
        <v>1101</v>
      </c>
      <c r="D348" s="118" t="n">
        <v>280.15</v>
      </c>
      <c r="E348" s="100" t="n">
        <v>1.2107</v>
      </c>
      <c r="F348" s="101" t="n">
        <v>339.18</v>
      </c>
    </row>
    <row r="349" customFormat="false" ht="9.75" hidden="false" customHeight="true" outlineLevel="0" collapsed="false">
      <c r="A349" s="97" t="s">
        <v>814</v>
      </c>
      <c r="B349" s="97" t="s">
        <v>1826</v>
      </c>
      <c r="C349" s="97" t="s">
        <v>1095</v>
      </c>
      <c r="D349" s="100" t="n">
        <v>1</v>
      </c>
      <c r="E349" s="118" t="n">
        <v>784.982</v>
      </c>
      <c r="F349" s="101" t="n">
        <v>784.98</v>
      </c>
    </row>
    <row r="350" customFormat="false" ht="9.75" hidden="false" customHeight="true" outlineLevel="0" collapsed="false">
      <c r="A350" s="93" t="s">
        <v>816</v>
      </c>
      <c r="B350" s="93" t="s">
        <v>2378</v>
      </c>
      <c r="C350" s="93"/>
      <c r="D350" s="95"/>
      <c r="E350" s="95"/>
      <c r="F350" s="168" t="n">
        <v>1669.74</v>
      </c>
    </row>
    <row r="351" customFormat="false" ht="9.75" hidden="false" customHeight="true" outlineLevel="0" collapsed="false">
      <c r="A351" s="97" t="s">
        <v>818</v>
      </c>
      <c r="B351" s="97" t="s">
        <v>2378</v>
      </c>
      <c r="C351" s="97" t="s">
        <v>1098</v>
      </c>
      <c r="D351" s="118" t="n">
        <v>429.77</v>
      </c>
      <c r="E351" s="100" t="n">
        <v>3.8852</v>
      </c>
      <c r="F351" s="163" t="n">
        <v>1669.74</v>
      </c>
    </row>
    <row r="352" customFormat="false" ht="9.75" hidden="false" customHeight="true" outlineLevel="0" collapsed="false">
      <c r="A352" s="93" t="s">
        <v>820</v>
      </c>
      <c r="B352" s="93" t="s">
        <v>2379</v>
      </c>
      <c r="C352" s="93"/>
      <c r="D352" s="95"/>
      <c r="E352" s="95"/>
      <c r="F352" s="164" t="n">
        <v>13455.32</v>
      </c>
    </row>
    <row r="353" customFormat="false" ht="9.75" hidden="false" customHeight="true" outlineLevel="0" collapsed="false">
      <c r="A353" s="97" t="s">
        <v>823</v>
      </c>
      <c r="B353" s="97" t="s">
        <v>1732</v>
      </c>
      <c r="C353" s="97" t="s">
        <v>1098</v>
      </c>
      <c r="D353" s="118" t="n">
        <v>307.33</v>
      </c>
      <c r="E353" s="117" t="n">
        <v>16.3295</v>
      </c>
      <c r="F353" s="163" t="n">
        <v>5018.55</v>
      </c>
    </row>
    <row r="354" customFormat="false" ht="9.75" hidden="false" customHeight="true" outlineLevel="0" collapsed="false">
      <c r="A354" s="97" t="s">
        <v>825</v>
      </c>
      <c r="B354" s="97" t="s">
        <v>1893</v>
      </c>
      <c r="C354" s="97" t="s">
        <v>1098</v>
      </c>
      <c r="D354" s="118" t="n">
        <v>523.55</v>
      </c>
      <c r="E354" s="100" t="n">
        <v>2.4783</v>
      </c>
      <c r="F354" s="163" t="n">
        <v>1297.51</v>
      </c>
    </row>
    <row r="355" customFormat="false" ht="9.75" hidden="false" customHeight="true" outlineLevel="0" collapsed="false">
      <c r="A355" s="97" t="s">
        <v>827</v>
      </c>
      <c r="B355" s="97" t="s">
        <v>2380</v>
      </c>
      <c r="C355" s="97" t="s">
        <v>1101</v>
      </c>
      <c r="D355" s="117" t="n">
        <v>25.22</v>
      </c>
      <c r="E355" s="100" t="n">
        <v>1.2641</v>
      </c>
      <c r="F355" s="114" t="n">
        <v>31.88</v>
      </c>
    </row>
    <row r="356" customFormat="false" ht="9.75" hidden="false" customHeight="true" outlineLevel="0" collapsed="false">
      <c r="A356" s="97" t="s">
        <v>829</v>
      </c>
      <c r="B356" s="97" t="s">
        <v>2381</v>
      </c>
      <c r="C356" s="97" t="s">
        <v>1098</v>
      </c>
      <c r="D356" s="119" t="n">
        <v>2687.61</v>
      </c>
      <c r="E356" s="100" t="n">
        <v>2.4783</v>
      </c>
      <c r="F356" s="163" t="n">
        <v>6660.7</v>
      </c>
    </row>
    <row r="357" customFormat="false" ht="9.75" hidden="false" customHeight="true" outlineLevel="0" collapsed="false">
      <c r="A357" s="97" t="s">
        <v>831</v>
      </c>
      <c r="B357" s="97" t="s">
        <v>2382</v>
      </c>
      <c r="C357" s="97" t="s">
        <v>1101</v>
      </c>
      <c r="D357" s="118" t="n">
        <v>353.36</v>
      </c>
      <c r="E357" s="100" t="n">
        <v>1.2641</v>
      </c>
      <c r="F357" s="101" t="n">
        <v>446.68</v>
      </c>
    </row>
    <row r="358" customFormat="false" ht="9.75" hidden="false" customHeight="true" outlineLevel="0" collapsed="false">
      <c r="A358" s="93" t="s">
        <v>833</v>
      </c>
      <c r="B358" s="93" t="s">
        <v>2383</v>
      </c>
      <c r="C358" s="93"/>
      <c r="D358" s="95"/>
      <c r="E358" s="95"/>
      <c r="F358" s="164" t="n">
        <v>11338.78</v>
      </c>
    </row>
    <row r="359" customFormat="false" ht="9.75" hidden="false" customHeight="true" outlineLevel="0" collapsed="false">
      <c r="A359" s="97" t="s">
        <v>835</v>
      </c>
      <c r="B359" s="97" t="s">
        <v>1700</v>
      </c>
      <c r="C359" s="97" t="s">
        <v>1101</v>
      </c>
      <c r="D359" s="117" t="n">
        <v>18.36</v>
      </c>
      <c r="E359" s="117" t="n">
        <v>14.45</v>
      </c>
      <c r="F359" s="101" t="n">
        <v>265.3</v>
      </c>
    </row>
    <row r="360" customFormat="false" ht="9.75" hidden="false" customHeight="true" outlineLevel="0" collapsed="false">
      <c r="A360" s="97" t="s">
        <v>837</v>
      </c>
      <c r="B360" s="97" t="s">
        <v>2124</v>
      </c>
      <c r="C360" s="97" t="s">
        <v>1098</v>
      </c>
      <c r="D360" s="118" t="n">
        <v>335.56</v>
      </c>
      <c r="E360" s="117" t="n">
        <v>33</v>
      </c>
      <c r="F360" s="162" t="n">
        <v>11073.48</v>
      </c>
    </row>
    <row r="361" customFormat="false" ht="9.75" hidden="false" customHeight="true" outlineLevel="0" collapsed="false">
      <c r="A361" s="93" t="s">
        <v>839</v>
      </c>
      <c r="B361" s="93" t="s">
        <v>2384</v>
      </c>
      <c r="C361" s="93"/>
      <c r="D361" s="95"/>
      <c r="E361" s="95"/>
      <c r="F361" s="161" t="n">
        <v>156361.36</v>
      </c>
    </row>
    <row r="362" customFormat="false" ht="9.75" hidden="false" customHeight="true" outlineLevel="0" collapsed="false">
      <c r="A362" s="97" t="s">
        <v>841</v>
      </c>
      <c r="B362" s="97" t="s">
        <v>1881</v>
      </c>
      <c r="C362" s="97" t="s">
        <v>1101</v>
      </c>
      <c r="D362" s="118" t="n">
        <v>218.7</v>
      </c>
      <c r="E362" s="100" t="n">
        <v>1.1241</v>
      </c>
      <c r="F362" s="101" t="n">
        <v>245.84</v>
      </c>
    </row>
    <row r="363" customFormat="false" ht="9.75" hidden="false" customHeight="true" outlineLevel="0" collapsed="false">
      <c r="A363" s="97" t="s">
        <v>843</v>
      </c>
      <c r="B363" s="97" t="s">
        <v>2385</v>
      </c>
      <c r="C363" s="97" t="s">
        <v>1098</v>
      </c>
      <c r="D363" s="118" t="n">
        <v>143.57</v>
      </c>
      <c r="E363" s="100" t="n">
        <v>1.4241</v>
      </c>
      <c r="F363" s="101" t="n">
        <v>204.46</v>
      </c>
    </row>
    <row r="364" customFormat="false" ht="9.75" hidden="false" customHeight="true" outlineLevel="0" collapsed="false">
      <c r="A364" s="97" t="s">
        <v>845</v>
      </c>
      <c r="B364" s="97" t="s">
        <v>1829</v>
      </c>
      <c r="C364" s="97" t="s">
        <v>1098</v>
      </c>
      <c r="D364" s="118" t="n">
        <v>118.8</v>
      </c>
      <c r="E364" s="100" t="n">
        <v>2.8591</v>
      </c>
      <c r="F364" s="101" t="n">
        <v>339.66</v>
      </c>
    </row>
    <row r="365" customFormat="false" ht="9.75" hidden="false" customHeight="true" outlineLevel="0" collapsed="false">
      <c r="A365" s="97" t="s">
        <v>847</v>
      </c>
      <c r="B365" s="97" t="s">
        <v>2386</v>
      </c>
      <c r="C365" s="97" t="s">
        <v>1098</v>
      </c>
      <c r="D365" s="119" t="n">
        <v>1249.74</v>
      </c>
      <c r="E365" s="100" t="n">
        <v>4.909</v>
      </c>
      <c r="F365" s="163" t="n">
        <v>6134.97</v>
      </c>
    </row>
    <row r="366" customFormat="false" ht="9.75" hidden="false" customHeight="true" outlineLevel="0" collapsed="false">
      <c r="A366" s="97" t="s">
        <v>849</v>
      </c>
      <c r="B366" s="97" t="s">
        <v>1703</v>
      </c>
      <c r="C366" s="97" t="s">
        <v>1095</v>
      </c>
      <c r="D366" s="100" t="n">
        <v>1</v>
      </c>
      <c r="E366" s="133" t="n">
        <v>149436.43</v>
      </c>
      <c r="F366" s="165" t="n">
        <v>149436.43</v>
      </c>
    </row>
    <row r="367" customFormat="false" ht="9.75" hidden="false" customHeight="true" outlineLevel="0" collapsed="false">
      <c r="A367" s="93" t="s">
        <v>851</v>
      </c>
      <c r="B367" s="93" t="s">
        <v>2387</v>
      </c>
      <c r="C367" s="93"/>
      <c r="D367" s="95"/>
      <c r="E367" s="95"/>
      <c r="F367" s="161" t="n">
        <v>181327.01</v>
      </c>
    </row>
    <row r="368" customFormat="false" ht="9.75" hidden="false" customHeight="true" outlineLevel="0" collapsed="false">
      <c r="A368" s="93" t="s">
        <v>853</v>
      </c>
      <c r="B368" s="93" t="s">
        <v>2388</v>
      </c>
      <c r="C368" s="93"/>
      <c r="D368" s="95"/>
      <c r="E368" s="95"/>
      <c r="F368" s="164" t="n">
        <v>17533.81</v>
      </c>
    </row>
    <row r="369" customFormat="false" ht="9.75" hidden="false" customHeight="true" outlineLevel="0" collapsed="false">
      <c r="A369" s="97" t="s">
        <v>855</v>
      </c>
      <c r="B369" s="97" t="s">
        <v>1561</v>
      </c>
      <c r="C369" s="97" t="s">
        <v>1098</v>
      </c>
      <c r="D369" s="118" t="n">
        <v>126.24</v>
      </c>
      <c r="E369" s="117" t="n">
        <v>20.0714</v>
      </c>
      <c r="F369" s="163" t="n">
        <v>2533.81</v>
      </c>
    </row>
    <row r="370" customFormat="false" ht="9.75" hidden="false" customHeight="true" outlineLevel="0" collapsed="false">
      <c r="A370" s="97" t="s">
        <v>857</v>
      </c>
      <c r="B370" s="97" t="s">
        <v>1639</v>
      </c>
      <c r="C370" s="97" t="s">
        <v>1095</v>
      </c>
      <c r="D370" s="100" t="n">
        <v>1</v>
      </c>
      <c r="E370" s="120" t="n">
        <v>15000</v>
      </c>
      <c r="F370" s="162" t="n">
        <v>15000</v>
      </c>
    </row>
    <row r="371" customFormat="false" ht="9.75" hidden="false" customHeight="true" outlineLevel="0" collapsed="false">
      <c r="A371" s="93" t="s">
        <v>859</v>
      </c>
      <c r="B371" s="93" t="s">
        <v>2389</v>
      </c>
      <c r="C371" s="93"/>
      <c r="D371" s="95"/>
      <c r="E371" s="95"/>
      <c r="F371" s="164" t="n">
        <v>20681.41</v>
      </c>
    </row>
    <row r="372" customFormat="false" ht="9.75" hidden="false" customHeight="true" outlineLevel="0" collapsed="false">
      <c r="A372" s="97" t="s">
        <v>861</v>
      </c>
      <c r="B372" s="97" t="s">
        <v>2141</v>
      </c>
      <c r="C372" s="97" t="s">
        <v>1098</v>
      </c>
      <c r="D372" s="119" t="n">
        <v>1756.68</v>
      </c>
      <c r="E372" s="100" t="n">
        <v>7.5</v>
      </c>
      <c r="F372" s="162" t="n">
        <v>13175.1</v>
      </c>
    </row>
    <row r="373" customFormat="false" ht="9.75" hidden="false" customHeight="true" outlineLevel="0" collapsed="false">
      <c r="A373" s="97" t="s">
        <v>863</v>
      </c>
      <c r="B373" s="97" t="s">
        <v>1586</v>
      </c>
      <c r="C373" s="97" t="s">
        <v>1095</v>
      </c>
      <c r="D373" s="100" t="n">
        <v>1</v>
      </c>
      <c r="E373" s="119" t="n">
        <v>7506.3098</v>
      </c>
      <c r="F373" s="163" t="n">
        <v>7506.31</v>
      </c>
    </row>
    <row r="374" customFormat="false" ht="9.75" hidden="false" customHeight="true" outlineLevel="0" collapsed="false">
      <c r="A374" s="93" t="s">
        <v>865</v>
      </c>
      <c r="B374" s="93" t="s">
        <v>2390</v>
      </c>
      <c r="C374" s="93"/>
      <c r="D374" s="95"/>
      <c r="E374" s="95"/>
      <c r="F374" s="161" t="n">
        <v>143111.79</v>
      </c>
    </row>
    <row r="375" customFormat="false" ht="9.75" hidden="false" customHeight="true" outlineLevel="0" collapsed="false">
      <c r="A375" s="97" t="s">
        <v>867</v>
      </c>
      <c r="B375" s="97" t="s">
        <v>1878</v>
      </c>
      <c r="C375" s="97" t="s">
        <v>1096</v>
      </c>
      <c r="D375" s="117" t="n">
        <v>22</v>
      </c>
      <c r="E375" s="100" t="n">
        <v>6.61</v>
      </c>
      <c r="F375" s="101" t="n">
        <v>145.42</v>
      </c>
    </row>
    <row r="376" customFormat="false" ht="9.75" hidden="false" customHeight="true" outlineLevel="0" collapsed="false">
      <c r="A376" s="97" t="s">
        <v>869</v>
      </c>
      <c r="B376" s="97" t="s">
        <v>1780</v>
      </c>
      <c r="C376" s="97" t="s">
        <v>1096</v>
      </c>
      <c r="D376" s="100" t="n">
        <v>1</v>
      </c>
      <c r="E376" s="119" t="n">
        <v>6000</v>
      </c>
      <c r="F376" s="163" t="n">
        <v>6000</v>
      </c>
    </row>
    <row r="377" customFormat="false" ht="9.75" hidden="false" customHeight="true" outlineLevel="0" collapsed="false">
      <c r="A377" s="97" t="s">
        <v>871</v>
      </c>
      <c r="B377" s="97" t="s">
        <v>1629</v>
      </c>
      <c r="C377" s="97" t="s">
        <v>1095</v>
      </c>
      <c r="D377" s="100" t="n">
        <v>1</v>
      </c>
      <c r="E377" s="120" t="n">
        <v>50000</v>
      </c>
      <c r="F377" s="162" t="n">
        <v>50000</v>
      </c>
    </row>
    <row r="378" customFormat="false" ht="9.75" hidden="false" customHeight="true" outlineLevel="0" collapsed="false">
      <c r="A378" s="97" t="s">
        <v>873</v>
      </c>
      <c r="B378" s="97" t="s">
        <v>2057</v>
      </c>
      <c r="C378" s="97" t="s">
        <v>1096</v>
      </c>
      <c r="D378" s="100" t="n">
        <v>1</v>
      </c>
      <c r="E378" s="118" t="n">
        <v>430</v>
      </c>
      <c r="F378" s="101" t="n">
        <v>430</v>
      </c>
    </row>
    <row r="379" customFormat="false" ht="9.75" hidden="false" customHeight="true" outlineLevel="0" collapsed="false">
      <c r="A379" s="97" t="s">
        <v>875</v>
      </c>
      <c r="B379" s="97" t="s">
        <v>1717</v>
      </c>
      <c r="C379" s="97" t="s">
        <v>1096</v>
      </c>
      <c r="D379" s="100" t="n">
        <v>5</v>
      </c>
      <c r="E379" s="119" t="n">
        <v>1667.7</v>
      </c>
      <c r="F379" s="163" t="n">
        <v>8338.5</v>
      </c>
    </row>
    <row r="380" customFormat="false" ht="9.75" hidden="false" customHeight="true" outlineLevel="0" collapsed="false">
      <c r="A380" s="97" t="s">
        <v>877</v>
      </c>
      <c r="B380" s="97" t="s">
        <v>1637</v>
      </c>
      <c r="C380" s="97" t="s">
        <v>1095</v>
      </c>
      <c r="D380" s="100" t="n">
        <v>1</v>
      </c>
      <c r="E380" s="119" t="n">
        <v>1290</v>
      </c>
      <c r="F380" s="163" t="n">
        <v>1290</v>
      </c>
    </row>
    <row r="381" customFormat="false" ht="9.75" hidden="false" customHeight="true" outlineLevel="0" collapsed="false">
      <c r="A381" s="97" t="s">
        <v>879</v>
      </c>
      <c r="B381" s="97" t="s">
        <v>1646</v>
      </c>
      <c r="C381" s="97" t="s">
        <v>1095</v>
      </c>
      <c r="D381" s="100" t="n">
        <v>1</v>
      </c>
      <c r="E381" s="120" t="n">
        <v>28700</v>
      </c>
      <c r="F381" s="162" t="n">
        <v>28700</v>
      </c>
    </row>
    <row r="382" customFormat="false" ht="9.75" hidden="false" customHeight="true" outlineLevel="0" collapsed="false">
      <c r="A382" s="97" t="s">
        <v>881</v>
      </c>
      <c r="B382" s="97" t="s">
        <v>1762</v>
      </c>
      <c r="C382" s="97" t="s">
        <v>1096</v>
      </c>
      <c r="D382" s="100" t="n">
        <v>3</v>
      </c>
      <c r="E382" s="119" t="n">
        <v>2022.2187</v>
      </c>
      <c r="F382" s="163" t="n">
        <v>6066.66</v>
      </c>
    </row>
    <row r="383" customFormat="false" ht="9.75" hidden="false" customHeight="true" outlineLevel="0" collapsed="false">
      <c r="A383" s="97" t="s">
        <v>883</v>
      </c>
      <c r="B383" s="97" t="s">
        <v>1663</v>
      </c>
      <c r="C383" s="97" t="s">
        <v>1098</v>
      </c>
      <c r="D383" s="117" t="n">
        <v>11.75</v>
      </c>
      <c r="E383" s="118" t="n">
        <v>126.9136</v>
      </c>
      <c r="F383" s="163" t="n">
        <v>1491.23</v>
      </c>
    </row>
    <row r="384" customFormat="false" ht="9.75" hidden="false" customHeight="true" outlineLevel="0" collapsed="false">
      <c r="A384" s="97" t="s">
        <v>885</v>
      </c>
      <c r="B384" s="97" t="s">
        <v>1928</v>
      </c>
      <c r="C384" s="97" t="s">
        <v>1101</v>
      </c>
      <c r="D384" s="100" t="n">
        <v>7</v>
      </c>
      <c r="E384" s="117" t="n">
        <v>37.9</v>
      </c>
      <c r="F384" s="101" t="n">
        <v>265.3</v>
      </c>
    </row>
    <row r="385" customFormat="false" ht="9.75" hidden="false" customHeight="true" outlineLevel="0" collapsed="false">
      <c r="A385" s="97" t="s">
        <v>887</v>
      </c>
      <c r="B385" s="97" t="s">
        <v>1997</v>
      </c>
      <c r="C385" s="97" t="s">
        <v>1101</v>
      </c>
      <c r="D385" s="100" t="n">
        <v>4.35</v>
      </c>
      <c r="E385" s="117" t="n">
        <v>27.63</v>
      </c>
      <c r="F385" s="101" t="n">
        <v>120.19</v>
      </c>
    </row>
    <row r="386" customFormat="false" ht="9.75" hidden="false" customHeight="true" outlineLevel="0" collapsed="false">
      <c r="A386" s="97" t="s">
        <v>889</v>
      </c>
      <c r="B386" s="97" t="s">
        <v>2155</v>
      </c>
      <c r="C386" s="97" t="s">
        <v>1098</v>
      </c>
      <c r="D386" s="118" t="n">
        <v>841.6</v>
      </c>
      <c r="E386" s="117" t="n">
        <v>27</v>
      </c>
      <c r="F386" s="162" t="n">
        <v>22723.2</v>
      </c>
    </row>
    <row r="387" customFormat="false" ht="9.75" hidden="false" customHeight="true" outlineLevel="0" collapsed="false">
      <c r="A387" s="97" t="s">
        <v>891</v>
      </c>
      <c r="B387" s="97" t="s">
        <v>1572</v>
      </c>
      <c r="C387" s="97" t="s">
        <v>1099</v>
      </c>
      <c r="D387" s="118" t="n">
        <v>310</v>
      </c>
      <c r="E387" s="117" t="n">
        <v>56.5848</v>
      </c>
      <c r="F387" s="162" t="n">
        <v>17541.29</v>
      </c>
    </row>
    <row r="388" customFormat="false" ht="9.75" hidden="false" customHeight="true" outlineLevel="0" collapsed="false">
      <c r="A388" s="90" t="s">
        <v>894</v>
      </c>
      <c r="B388" s="90"/>
      <c r="C388" s="90"/>
      <c r="D388" s="90"/>
      <c r="E388" s="90"/>
      <c r="F388" s="170" t="n">
        <v>6525736.06</v>
      </c>
    </row>
    <row r="389" customFormat="false" ht="10.9" hidden="false" customHeight="true" outlineLevel="0" collapsed="false">
      <c r="A389" s="68"/>
      <c r="B389" s="68"/>
      <c r="C389" s="68"/>
      <c r="D389" s="68"/>
      <c r="E389" s="68"/>
      <c r="F389" s="68"/>
    </row>
    <row r="390" customFormat="false" ht="9.75" hidden="false" customHeight="true" outlineLevel="0" collapsed="false">
      <c r="A390" s="93" t="s">
        <v>41</v>
      </c>
      <c r="B390" s="93" t="s">
        <v>2391</v>
      </c>
      <c r="C390" s="93"/>
      <c r="D390" s="95"/>
      <c r="E390" s="95"/>
      <c r="F390" s="161" t="n">
        <v>150598.9</v>
      </c>
    </row>
    <row r="391" customFormat="false" ht="9.75" hidden="false" customHeight="true" outlineLevel="0" collapsed="false">
      <c r="A391" s="97" t="s">
        <v>45</v>
      </c>
      <c r="B391" s="97" t="s">
        <v>2392</v>
      </c>
      <c r="C391" s="97" t="s">
        <v>1095</v>
      </c>
      <c r="D391" s="100" t="n">
        <v>1</v>
      </c>
      <c r="E391" s="118" t="n">
        <v>900</v>
      </c>
      <c r="F391" s="101" t="n">
        <v>900</v>
      </c>
    </row>
    <row r="392" customFormat="false" ht="9.75" hidden="false" customHeight="true" outlineLevel="0" collapsed="false">
      <c r="A392" s="97" t="s">
        <v>48</v>
      </c>
      <c r="B392" s="97" t="s">
        <v>1265</v>
      </c>
      <c r="C392" s="97" t="s">
        <v>1095</v>
      </c>
      <c r="D392" s="100" t="n">
        <v>1</v>
      </c>
      <c r="E392" s="120" t="n">
        <v>25348.9736</v>
      </c>
      <c r="F392" s="162" t="n">
        <v>25348.97</v>
      </c>
    </row>
    <row r="393" customFormat="false" ht="9.75" hidden="false" customHeight="true" outlineLevel="0" collapsed="false">
      <c r="A393" s="97" t="s">
        <v>50</v>
      </c>
      <c r="B393" s="97" t="s">
        <v>2393</v>
      </c>
      <c r="C393" s="97" t="s">
        <v>1095</v>
      </c>
      <c r="D393" s="100" t="n">
        <v>0</v>
      </c>
      <c r="E393" s="133" t="n">
        <v>120000</v>
      </c>
      <c r="F393" s="99" t="n">
        <v>0</v>
      </c>
    </row>
    <row r="394" customFormat="false" ht="9.75" hidden="false" customHeight="true" outlineLevel="0" collapsed="false">
      <c r="A394" s="97" t="s">
        <v>52</v>
      </c>
      <c r="B394" s="97" t="s">
        <v>2394</v>
      </c>
      <c r="C394" s="97" t="s">
        <v>1097</v>
      </c>
      <c r="D394" s="117" t="n">
        <v>25</v>
      </c>
      <c r="E394" s="118" t="n">
        <v>998</v>
      </c>
      <c r="F394" s="162" t="n">
        <v>24950</v>
      </c>
    </row>
    <row r="395" customFormat="false" ht="9.75" hidden="false" customHeight="true" outlineLevel="0" collapsed="false">
      <c r="A395" s="97" t="s">
        <v>54</v>
      </c>
      <c r="B395" s="97" t="s">
        <v>2395</v>
      </c>
      <c r="C395" s="97" t="s">
        <v>1095</v>
      </c>
      <c r="D395" s="100" t="n">
        <v>1</v>
      </c>
      <c r="E395" s="120" t="n">
        <v>50000</v>
      </c>
      <c r="F395" s="162" t="n">
        <v>50000</v>
      </c>
    </row>
    <row r="396" customFormat="false" ht="9.75" hidden="false" customHeight="true" outlineLevel="0" collapsed="false">
      <c r="A396" s="97" t="s">
        <v>56</v>
      </c>
      <c r="B396" s="97" t="s">
        <v>2396</v>
      </c>
      <c r="C396" s="97" t="s">
        <v>1095</v>
      </c>
      <c r="D396" s="100" t="n">
        <v>1</v>
      </c>
      <c r="E396" s="119" t="n">
        <v>4500</v>
      </c>
      <c r="F396" s="163" t="n">
        <v>4500</v>
      </c>
    </row>
    <row r="397" customFormat="false" ht="9.75" hidden="false" customHeight="true" outlineLevel="0" collapsed="false">
      <c r="A397" s="97" t="s">
        <v>59</v>
      </c>
      <c r="B397" s="97" t="s">
        <v>2397</v>
      </c>
      <c r="C397" s="97" t="s">
        <v>1096</v>
      </c>
      <c r="D397" s="100" t="n">
        <v>1</v>
      </c>
      <c r="E397" s="119" t="n">
        <v>2400</v>
      </c>
      <c r="F397" s="163" t="n">
        <v>2400</v>
      </c>
    </row>
    <row r="398" customFormat="false" ht="9.75" hidden="false" customHeight="true" outlineLevel="0" collapsed="false">
      <c r="A398" s="97" t="s">
        <v>63</v>
      </c>
      <c r="B398" s="97" t="s">
        <v>2398</v>
      </c>
      <c r="C398" s="97" t="s">
        <v>1095</v>
      </c>
      <c r="D398" s="100" t="n">
        <v>1</v>
      </c>
      <c r="E398" s="119" t="n">
        <v>4000</v>
      </c>
      <c r="F398" s="163" t="n">
        <v>4000</v>
      </c>
    </row>
    <row r="399" customFormat="false" ht="9.75" hidden="false" customHeight="true" outlineLevel="0" collapsed="false">
      <c r="A399" s="97" t="s">
        <v>65</v>
      </c>
      <c r="B399" s="97" t="s">
        <v>1208</v>
      </c>
      <c r="C399" s="97" t="s">
        <v>1097</v>
      </c>
      <c r="D399" s="117" t="n">
        <v>21</v>
      </c>
      <c r="E399" s="119" t="n">
        <v>1833.33</v>
      </c>
      <c r="F399" s="162" t="n">
        <v>38499.93</v>
      </c>
    </row>
    <row r="400" customFormat="false" ht="9.75" hidden="false" customHeight="true" outlineLevel="0" collapsed="false">
      <c r="A400" s="93" t="s">
        <v>71</v>
      </c>
      <c r="B400" s="93" t="s">
        <v>2399</v>
      </c>
      <c r="C400" s="93"/>
      <c r="D400" s="95"/>
      <c r="E400" s="95"/>
      <c r="F400" s="164" t="n">
        <v>76423.57</v>
      </c>
    </row>
    <row r="401" customFormat="false" ht="9.75" hidden="false" customHeight="true" outlineLevel="0" collapsed="false">
      <c r="A401" s="97" t="s">
        <v>75</v>
      </c>
      <c r="B401" s="97" t="s">
        <v>2400</v>
      </c>
      <c r="C401" s="97" t="s">
        <v>1095</v>
      </c>
      <c r="D401" s="100" t="n">
        <v>1</v>
      </c>
      <c r="E401" s="119" t="n">
        <v>3077.483</v>
      </c>
      <c r="F401" s="163" t="n">
        <v>3077.48</v>
      </c>
    </row>
    <row r="402" customFormat="false" ht="9.75" hidden="false" customHeight="true" outlineLevel="0" collapsed="false">
      <c r="A402" s="97" t="s">
        <v>78</v>
      </c>
      <c r="B402" s="97" t="s">
        <v>1227</v>
      </c>
      <c r="C402" s="97" t="s">
        <v>1096</v>
      </c>
      <c r="D402" s="118" t="n">
        <v>126</v>
      </c>
      <c r="E402" s="117" t="n">
        <v>39.2024</v>
      </c>
      <c r="F402" s="163" t="n">
        <v>4939.5</v>
      </c>
    </row>
    <row r="403" customFormat="false" ht="9.75" hidden="false" customHeight="true" outlineLevel="0" collapsed="false">
      <c r="A403" s="97" t="s">
        <v>80</v>
      </c>
      <c r="B403" s="97" t="s">
        <v>1279</v>
      </c>
      <c r="C403" s="97" t="s">
        <v>1101</v>
      </c>
      <c r="D403" s="117" t="n">
        <v>86.84</v>
      </c>
      <c r="E403" s="118" t="n">
        <v>198.5044</v>
      </c>
      <c r="F403" s="162" t="n">
        <v>17238.12</v>
      </c>
    </row>
    <row r="404" customFormat="false" ht="9.75" hidden="false" customHeight="true" outlineLevel="0" collapsed="false">
      <c r="A404" s="97" t="s">
        <v>82</v>
      </c>
      <c r="B404" s="97" t="s">
        <v>1219</v>
      </c>
      <c r="C404" s="97" t="s">
        <v>1101</v>
      </c>
      <c r="D404" s="118" t="n">
        <v>168.39</v>
      </c>
      <c r="E404" s="118" t="n">
        <v>130.8867</v>
      </c>
      <c r="F404" s="162" t="n">
        <v>22040.02</v>
      </c>
    </row>
    <row r="405" customFormat="false" ht="9.75" hidden="false" customHeight="true" outlineLevel="0" collapsed="false">
      <c r="A405" s="97" t="s">
        <v>84</v>
      </c>
      <c r="B405" s="97" t="s">
        <v>1149</v>
      </c>
      <c r="C405" s="97" t="s">
        <v>1098</v>
      </c>
      <c r="D405" s="119" t="n">
        <v>2042.88</v>
      </c>
      <c r="E405" s="100" t="n">
        <v>1.8503</v>
      </c>
      <c r="F405" s="163" t="n">
        <v>3779.94</v>
      </c>
    </row>
    <row r="406" customFormat="false" ht="9.75" hidden="false" customHeight="true" outlineLevel="0" collapsed="false">
      <c r="A406" s="97" t="s">
        <v>86</v>
      </c>
      <c r="B406" s="97" t="s">
        <v>2401</v>
      </c>
      <c r="C406" s="97" t="s">
        <v>1101</v>
      </c>
      <c r="D406" s="118" t="n">
        <v>136.8</v>
      </c>
      <c r="E406" s="117" t="n">
        <v>43.55</v>
      </c>
      <c r="F406" s="163" t="n">
        <v>5957.64</v>
      </c>
    </row>
    <row r="407" customFormat="false" ht="9.75" hidden="false" customHeight="true" outlineLevel="0" collapsed="false">
      <c r="A407" s="97" t="s">
        <v>88</v>
      </c>
      <c r="B407" s="97" t="s">
        <v>2402</v>
      </c>
      <c r="C407" s="97" t="s">
        <v>1096</v>
      </c>
      <c r="D407" s="117" t="n">
        <v>20</v>
      </c>
      <c r="E407" s="118" t="n">
        <v>129.2291</v>
      </c>
      <c r="F407" s="163" t="n">
        <v>2584.58</v>
      </c>
    </row>
    <row r="408" customFormat="false" ht="9.75" hidden="false" customHeight="true" outlineLevel="0" collapsed="false">
      <c r="A408" s="97" t="s">
        <v>918</v>
      </c>
      <c r="B408" s="97" t="s">
        <v>2403</v>
      </c>
      <c r="C408" s="97" t="s">
        <v>1095</v>
      </c>
      <c r="D408" s="100" t="n">
        <v>1</v>
      </c>
      <c r="E408" s="119" t="n">
        <v>5500</v>
      </c>
      <c r="F408" s="163" t="n">
        <v>5500</v>
      </c>
    </row>
    <row r="409" customFormat="false" ht="9.75" hidden="false" customHeight="true" outlineLevel="0" collapsed="false">
      <c r="A409" s="97" t="s">
        <v>920</v>
      </c>
      <c r="B409" s="97" t="s">
        <v>2404</v>
      </c>
      <c r="C409" s="97" t="s">
        <v>1096</v>
      </c>
      <c r="D409" s="118" t="n">
        <v>126</v>
      </c>
      <c r="E409" s="117" t="n">
        <v>57.9864</v>
      </c>
      <c r="F409" s="163" t="n">
        <v>7306.29</v>
      </c>
    </row>
    <row r="410" customFormat="false" ht="9.75" hidden="false" customHeight="true" outlineLevel="0" collapsed="false">
      <c r="A410" s="97" t="s">
        <v>922</v>
      </c>
      <c r="B410" s="97" t="s">
        <v>2405</v>
      </c>
      <c r="C410" s="97" t="s">
        <v>1095</v>
      </c>
      <c r="D410" s="100" t="n">
        <v>1</v>
      </c>
      <c r="E410" s="119" t="n">
        <v>4000</v>
      </c>
      <c r="F410" s="163" t="n">
        <v>4000</v>
      </c>
    </row>
    <row r="411" customFormat="false" ht="9.75" hidden="false" customHeight="true" outlineLevel="0" collapsed="false">
      <c r="A411" s="93" t="s">
        <v>90</v>
      </c>
      <c r="B411" s="93" t="s">
        <v>2406</v>
      </c>
      <c r="C411" s="93"/>
      <c r="D411" s="95"/>
      <c r="E411" s="95"/>
      <c r="F411" s="166" t="n">
        <v>1280320.13</v>
      </c>
    </row>
    <row r="412" customFormat="false" ht="9.75" hidden="false" customHeight="true" outlineLevel="0" collapsed="false">
      <c r="A412" s="93" t="s">
        <v>925</v>
      </c>
      <c r="B412" s="93" t="s">
        <v>2407</v>
      </c>
      <c r="C412" s="93"/>
      <c r="D412" s="95"/>
      <c r="E412" s="95"/>
      <c r="F412" s="161" t="n">
        <v>615958.63</v>
      </c>
    </row>
    <row r="413" customFormat="false" ht="9.75" hidden="false" customHeight="true" outlineLevel="0" collapsed="false">
      <c r="A413" s="97" t="s">
        <v>927</v>
      </c>
      <c r="B413" s="97" t="s">
        <v>2408</v>
      </c>
      <c r="C413" s="97" t="s">
        <v>1097</v>
      </c>
      <c r="D413" s="117" t="n">
        <v>21</v>
      </c>
      <c r="E413" s="119" t="n">
        <v>6000</v>
      </c>
      <c r="F413" s="165" t="n">
        <v>126000</v>
      </c>
    </row>
    <row r="414" customFormat="false" ht="9.75" hidden="false" customHeight="true" outlineLevel="0" collapsed="false">
      <c r="A414" s="97" t="s">
        <v>929</v>
      </c>
      <c r="B414" s="97" t="s">
        <v>1232</v>
      </c>
      <c r="C414" s="97" t="s">
        <v>1097</v>
      </c>
      <c r="D414" s="117" t="n">
        <v>21</v>
      </c>
      <c r="E414" s="119" t="n">
        <v>2100</v>
      </c>
      <c r="F414" s="162" t="n">
        <v>44100</v>
      </c>
    </row>
    <row r="415" customFormat="false" ht="9.75" hidden="false" customHeight="true" outlineLevel="0" collapsed="false">
      <c r="A415" s="97" t="s">
        <v>932</v>
      </c>
      <c r="B415" s="97" t="s">
        <v>2409</v>
      </c>
      <c r="C415" s="97" t="s">
        <v>1097</v>
      </c>
      <c r="D415" s="117" t="n">
        <v>21</v>
      </c>
      <c r="E415" s="119" t="n">
        <v>2500</v>
      </c>
      <c r="F415" s="162" t="n">
        <v>52500</v>
      </c>
    </row>
    <row r="416" customFormat="false" ht="9.75" hidden="false" customHeight="true" outlineLevel="0" collapsed="false">
      <c r="A416" s="97" t="s">
        <v>934</v>
      </c>
      <c r="B416" s="97" t="s">
        <v>2410</v>
      </c>
      <c r="C416" s="97" t="s">
        <v>1097</v>
      </c>
      <c r="D416" s="117" t="n">
        <v>21</v>
      </c>
      <c r="E416" s="119" t="n">
        <v>2000</v>
      </c>
      <c r="F416" s="162" t="n">
        <v>42000</v>
      </c>
    </row>
    <row r="417" customFormat="false" ht="9.75" hidden="false" customHeight="true" outlineLevel="0" collapsed="false">
      <c r="A417" s="97" t="s">
        <v>936</v>
      </c>
      <c r="B417" s="97" t="s">
        <v>1244</v>
      </c>
      <c r="C417" s="97" t="s">
        <v>1097</v>
      </c>
      <c r="D417" s="117" t="n">
        <v>21</v>
      </c>
      <c r="E417" s="120" t="n">
        <v>10076.346</v>
      </c>
      <c r="F417" s="165" t="n">
        <v>211603.27</v>
      </c>
    </row>
    <row r="418" customFormat="false" ht="9.75" hidden="false" customHeight="true" outlineLevel="0" collapsed="false">
      <c r="A418" s="97" t="s">
        <v>938</v>
      </c>
      <c r="B418" s="97" t="s">
        <v>2411</v>
      </c>
      <c r="C418" s="97" t="s">
        <v>1097</v>
      </c>
      <c r="D418" s="117" t="n">
        <v>13</v>
      </c>
      <c r="E418" s="119" t="n">
        <v>3085</v>
      </c>
      <c r="F418" s="162" t="n">
        <v>40105</v>
      </c>
    </row>
    <row r="419" customFormat="false" ht="9.75" hidden="false" customHeight="true" outlineLevel="0" collapsed="false">
      <c r="A419" s="97" t="s">
        <v>940</v>
      </c>
      <c r="B419" s="97" t="s">
        <v>1196</v>
      </c>
      <c r="C419" s="97" t="s">
        <v>1097</v>
      </c>
      <c r="D419" s="117" t="n">
        <v>16</v>
      </c>
      <c r="E419" s="119" t="n">
        <v>3210.354</v>
      </c>
      <c r="F419" s="162" t="n">
        <v>51365.66</v>
      </c>
    </row>
    <row r="420" customFormat="false" ht="9.75" hidden="false" customHeight="true" outlineLevel="0" collapsed="false">
      <c r="A420" s="97" t="s">
        <v>942</v>
      </c>
      <c r="B420" s="97" t="s">
        <v>1276</v>
      </c>
      <c r="C420" s="97" t="s">
        <v>1097</v>
      </c>
      <c r="D420" s="117" t="n">
        <v>21</v>
      </c>
      <c r="E420" s="119" t="n">
        <v>2299.2715</v>
      </c>
      <c r="F420" s="162" t="n">
        <v>48284.7</v>
      </c>
    </row>
    <row r="421" customFormat="false" ht="9.75" hidden="false" customHeight="true" outlineLevel="0" collapsed="false">
      <c r="A421" s="93" t="s">
        <v>944</v>
      </c>
      <c r="B421" s="93" t="s">
        <v>2412</v>
      </c>
      <c r="C421" s="93"/>
      <c r="D421" s="95"/>
      <c r="E421" s="95"/>
      <c r="F421" s="161" t="n">
        <v>486497.5</v>
      </c>
    </row>
    <row r="422" customFormat="false" ht="9.75" hidden="false" customHeight="true" outlineLevel="0" collapsed="false">
      <c r="A422" s="97" t="s">
        <v>946</v>
      </c>
      <c r="B422" s="97" t="s">
        <v>2413</v>
      </c>
      <c r="C422" s="97" t="s">
        <v>1097</v>
      </c>
      <c r="D422" s="117" t="n">
        <v>35</v>
      </c>
      <c r="E422" s="119" t="n">
        <v>3210.354</v>
      </c>
      <c r="F422" s="165" t="n">
        <v>112362.39</v>
      </c>
    </row>
    <row r="423" customFormat="false" ht="9.75" hidden="false" customHeight="true" outlineLevel="0" collapsed="false">
      <c r="A423" s="97" t="s">
        <v>948</v>
      </c>
      <c r="B423" s="97" t="s">
        <v>2414</v>
      </c>
      <c r="C423" s="97" t="s">
        <v>1097</v>
      </c>
      <c r="D423" s="117" t="n">
        <v>42</v>
      </c>
      <c r="E423" s="119" t="n">
        <v>2100.735</v>
      </c>
      <c r="F423" s="162" t="n">
        <v>88230.87</v>
      </c>
    </row>
    <row r="424" customFormat="false" ht="9.75" hidden="false" customHeight="true" outlineLevel="0" collapsed="false">
      <c r="A424" s="97" t="s">
        <v>950</v>
      </c>
      <c r="B424" s="97" t="s">
        <v>2415</v>
      </c>
      <c r="C424" s="97" t="s">
        <v>1097</v>
      </c>
      <c r="D424" s="117" t="n">
        <v>15</v>
      </c>
      <c r="E424" s="119" t="n">
        <v>2100.735</v>
      </c>
      <c r="F424" s="162" t="n">
        <v>31511.03</v>
      </c>
    </row>
    <row r="425" customFormat="false" ht="9.75" hidden="false" customHeight="true" outlineLevel="0" collapsed="false">
      <c r="A425" s="97" t="s">
        <v>953</v>
      </c>
      <c r="B425" s="97" t="s">
        <v>1250</v>
      </c>
      <c r="C425" s="97" t="s">
        <v>1097</v>
      </c>
      <c r="D425" s="117" t="n">
        <v>14</v>
      </c>
      <c r="E425" s="119" t="n">
        <v>3085.239</v>
      </c>
      <c r="F425" s="162" t="n">
        <v>43193.35</v>
      </c>
    </row>
    <row r="426" customFormat="false" ht="9.75" hidden="false" customHeight="true" outlineLevel="0" collapsed="false">
      <c r="A426" s="97" t="s">
        <v>955</v>
      </c>
      <c r="B426" s="97" t="s">
        <v>1235</v>
      </c>
      <c r="C426" s="97" t="s">
        <v>1097</v>
      </c>
      <c r="D426" s="100" t="n">
        <v>5</v>
      </c>
      <c r="E426" s="119" t="n">
        <v>3085.239</v>
      </c>
      <c r="F426" s="162" t="n">
        <v>15426.2</v>
      </c>
    </row>
    <row r="427" customFormat="false" ht="9.75" hidden="false" customHeight="true" outlineLevel="0" collapsed="false">
      <c r="A427" s="97" t="s">
        <v>957</v>
      </c>
      <c r="B427" s="97" t="s">
        <v>2416</v>
      </c>
      <c r="C427" s="97" t="s">
        <v>1097</v>
      </c>
      <c r="D427" s="117" t="n">
        <v>16</v>
      </c>
      <c r="E427" s="119" t="n">
        <v>3085.239</v>
      </c>
      <c r="F427" s="162" t="n">
        <v>49363.82</v>
      </c>
    </row>
    <row r="428" customFormat="false" ht="9.75" hidden="false" customHeight="true" outlineLevel="0" collapsed="false">
      <c r="A428" s="97" t="s">
        <v>959</v>
      </c>
      <c r="B428" s="97" t="s">
        <v>1155</v>
      </c>
      <c r="C428" s="97" t="s">
        <v>1097</v>
      </c>
      <c r="D428" s="117" t="n">
        <v>14</v>
      </c>
      <c r="E428" s="119" t="n">
        <v>5185.974</v>
      </c>
      <c r="F428" s="162" t="n">
        <v>72603.64</v>
      </c>
    </row>
    <row r="429" customFormat="false" ht="9.75" hidden="false" customHeight="true" outlineLevel="0" collapsed="false">
      <c r="A429" s="97" t="s">
        <v>961</v>
      </c>
      <c r="B429" s="97" t="s">
        <v>2417</v>
      </c>
      <c r="C429" s="97" t="s">
        <v>1097</v>
      </c>
      <c r="D429" s="117" t="n">
        <v>19</v>
      </c>
      <c r="E429" s="119" t="n">
        <v>2000</v>
      </c>
      <c r="F429" s="162" t="n">
        <v>38000</v>
      </c>
    </row>
    <row r="430" customFormat="false" ht="9.75" hidden="false" customHeight="true" outlineLevel="0" collapsed="false">
      <c r="A430" s="97" t="s">
        <v>963</v>
      </c>
      <c r="B430" s="97" t="s">
        <v>2418</v>
      </c>
      <c r="C430" s="97" t="s">
        <v>1097</v>
      </c>
      <c r="D430" s="100" t="n">
        <v>7</v>
      </c>
      <c r="E430" s="119" t="n">
        <v>5115.172</v>
      </c>
      <c r="F430" s="162" t="n">
        <v>35806.2</v>
      </c>
    </row>
    <row r="431" customFormat="false" ht="9.75" hidden="false" customHeight="true" outlineLevel="0" collapsed="false">
      <c r="A431" s="97" t="s">
        <v>965</v>
      </c>
      <c r="B431" s="97" t="s">
        <v>2419</v>
      </c>
      <c r="C431" s="97" t="s">
        <v>1095</v>
      </c>
      <c r="D431" s="100" t="n">
        <v>0</v>
      </c>
      <c r="E431" s="100" t="n">
        <v>0</v>
      </c>
      <c r="F431" s="99" t="n">
        <v>0</v>
      </c>
    </row>
    <row r="432" customFormat="false" ht="9.75" hidden="false" customHeight="true" outlineLevel="0" collapsed="false">
      <c r="A432" s="97" t="s">
        <v>967</v>
      </c>
      <c r="B432" s="97" t="s">
        <v>2420</v>
      </c>
      <c r="C432" s="97" t="s">
        <v>1095</v>
      </c>
      <c r="D432" s="100" t="n">
        <v>0</v>
      </c>
      <c r="E432" s="100" t="n">
        <v>0</v>
      </c>
      <c r="F432" s="99" t="n">
        <v>0</v>
      </c>
    </row>
    <row r="433" customFormat="false" ht="9.75" hidden="false" customHeight="true" outlineLevel="0" collapsed="false">
      <c r="A433" s="93" t="s">
        <v>969</v>
      </c>
      <c r="B433" s="93" t="s">
        <v>2421</v>
      </c>
      <c r="C433" s="93"/>
      <c r="D433" s="95"/>
      <c r="E433" s="95"/>
      <c r="F433" s="161" t="n">
        <v>177864</v>
      </c>
    </row>
    <row r="434" customFormat="false" ht="9.75" hidden="false" customHeight="true" outlineLevel="0" collapsed="false">
      <c r="A434" s="97" t="s">
        <v>971</v>
      </c>
      <c r="B434" s="97" t="s">
        <v>2422</v>
      </c>
      <c r="C434" s="97" t="s">
        <v>1096</v>
      </c>
      <c r="D434" s="117" t="n">
        <v>33</v>
      </c>
      <c r="E434" s="118" t="n">
        <v>125</v>
      </c>
      <c r="F434" s="163" t="n">
        <v>4125</v>
      </c>
    </row>
    <row r="435" customFormat="false" ht="9.75" hidden="false" customHeight="true" outlineLevel="0" collapsed="false">
      <c r="A435" s="97" t="s">
        <v>973</v>
      </c>
      <c r="B435" s="97" t="s">
        <v>2423</v>
      </c>
      <c r="C435" s="97" t="s">
        <v>1096</v>
      </c>
      <c r="D435" s="118" t="n">
        <v>378</v>
      </c>
      <c r="E435" s="118" t="n">
        <v>108</v>
      </c>
      <c r="F435" s="162" t="n">
        <v>40824</v>
      </c>
    </row>
    <row r="436" customFormat="false" ht="9.75" hidden="false" customHeight="true" outlineLevel="0" collapsed="false">
      <c r="A436" s="97" t="s">
        <v>975</v>
      </c>
      <c r="B436" s="97" t="s">
        <v>1202</v>
      </c>
      <c r="C436" s="97" t="s">
        <v>1096</v>
      </c>
      <c r="D436" s="120" t="n">
        <v>24948</v>
      </c>
      <c r="E436" s="100" t="n">
        <v>4.5</v>
      </c>
      <c r="F436" s="165" t="n">
        <v>112266</v>
      </c>
    </row>
    <row r="437" customFormat="false" ht="9.75" hidden="false" customHeight="true" outlineLevel="0" collapsed="false">
      <c r="A437" s="97" t="s">
        <v>977</v>
      </c>
      <c r="B437" s="97" t="s">
        <v>2424</v>
      </c>
      <c r="C437" s="97" t="s">
        <v>1096</v>
      </c>
      <c r="D437" s="119" t="n">
        <v>8316</v>
      </c>
      <c r="E437" s="100" t="n">
        <v>1.5</v>
      </c>
      <c r="F437" s="162" t="n">
        <v>12474</v>
      </c>
    </row>
    <row r="438" customFormat="false" ht="9.75" hidden="false" customHeight="true" outlineLevel="0" collapsed="false">
      <c r="A438" s="97" t="s">
        <v>979</v>
      </c>
      <c r="B438" s="97" t="s">
        <v>2425</v>
      </c>
      <c r="C438" s="97" t="s">
        <v>1096</v>
      </c>
      <c r="D438" s="118" t="n">
        <v>327</v>
      </c>
      <c r="E438" s="117" t="n">
        <v>25</v>
      </c>
      <c r="F438" s="163" t="n">
        <v>8175</v>
      </c>
    </row>
    <row r="439" customFormat="false" ht="9.75" hidden="false" customHeight="true" outlineLevel="0" collapsed="false">
      <c r="A439" s="93" t="s">
        <v>134</v>
      </c>
      <c r="B439" s="93" t="s">
        <v>2426</v>
      </c>
      <c r="C439" s="93"/>
      <c r="D439" s="95"/>
      <c r="E439" s="95"/>
      <c r="F439" s="161" t="n">
        <v>219130.61</v>
      </c>
    </row>
    <row r="440" customFormat="false" ht="9.75" hidden="false" customHeight="true" outlineLevel="0" collapsed="false">
      <c r="A440" s="97" t="s">
        <v>137</v>
      </c>
      <c r="B440" s="97" t="s">
        <v>1287</v>
      </c>
      <c r="C440" s="97" t="s">
        <v>1097</v>
      </c>
      <c r="D440" s="117" t="n">
        <v>15</v>
      </c>
      <c r="E440" s="118" t="n">
        <v>280</v>
      </c>
      <c r="F440" s="163" t="n">
        <v>4200</v>
      </c>
    </row>
    <row r="441" customFormat="false" ht="9.75" hidden="false" customHeight="true" outlineLevel="0" collapsed="false">
      <c r="A441" s="97" t="s">
        <v>139</v>
      </c>
      <c r="B441" s="97" t="s">
        <v>1290</v>
      </c>
      <c r="C441" s="97" t="s">
        <v>1097</v>
      </c>
      <c r="D441" s="117" t="n">
        <v>16</v>
      </c>
      <c r="E441" s="118" t="n">
        <v>120</v>
      </c>
      <c r="F441" s="163" t="n">
        <v>1920</v>
      </c>
    </row>
    <row r="442" customFormat="false" ht="9.75" hidden="false" customHeight="true" outlineLevel="0" collapsed="false">
      <c r="A442" s="97" t="s">
        <v>984</v>
      </c>
      <c r="B442" s="97" t="s">
        <v>1296</v>
      </c>
      <c r="C442" s="97" t="s">
        <v>1096</v>
      </c>
      <c r="D442" s="100" t="n">
        <v>5</v>
      </c>
      <c r="E442" s="118" t="n">
        <v>300</v>
      </c>
      <c r="F442" s="163" t="n">
        <v>1500</v>
      </c>
    </row>
    <row r="443" customFormat="false" ht="9.75" hidden="false" customHeight="true" outlineLevel="0" collapsed="false">
      <c r="A443" s="97" t="s">
        <v>986</v>
      </c>
      <c r="B443" s="97" t="s">
        <v>1299</v>
      </c>
      <c r="C443" s="97" t="s">
        <v>1096</v>
      </c>
      <c r="D443" s="100" t="n">
        <v>1</v>
      </c>
      <c r="E443" s="118" t="n">
        <v>903.09</v>
      </c>
      <c r="F443" s="101" t="n">
        <v>903.09</v>
      </c>
    </row>
    <row r="444" customFormat="false" ht="9.75" hidden="false" customHeight="true" outlineLevel="0" collapsed="false">
      <c r="A444" s="97" t="s">
        <v>988</v>
      </c>
      <c r="B444" s="97" t="s">
        <v>1302</v>
      </c>
      <c r="C444" s="97" t="s">
        <v>1097</v>
      </c>
      <c r="D444" s="100" t="n">
        <v>2</v>
      </c>
      <c r="E444" s="118" t="n">
        <v>450</v>
      </c>
      <c r="F444" s="101" t="n">
        <v>900</v>
      </c>
    </row>
    <row r="445" customFormat="false" ht="9.75" hidden="false" customHeight="true" outlineLevel="0" collapsed="false">
      <c r="A445" s="97" t="s">
        <v>990</v>
      </c>
      <c r="B445" s="97" t="s">
        <v>1305</v>
      </c>
      <c r="C445" s="97" t="s">
        <v>1097</v>
      </c>
      <c r="D445" s="117" t="n">
        <v>42</v>
      </c>
      <c r="E445" s="118" t="n">
        <v>300</v>
      </c>
      <c r="F445" s="162" t="n">
        <v>12600</v>
      </c>
    </row>
    <row r="446" customFormat="false" ht="9.75" hidden="false" customHeight="true" outlineLevel="0" collapsed="false">
      <c r="A446" s="97" t="s">
        <v>992</v>
      </c>
      <c r="B446" s="97" t="s">
        <v>1308</v>
      </c>
      <c r="C446" s="97" t="s">
        <v>1096</v>
      </c>
      <c r="D446" s="100" t="n">
        <v>6</v>
      </c>
      <c r="E446" s="118" t="n">
        <v>900</v>
      </c>
      <c r="F446" s="163" t="n">
        <v>5400</v>
      </c>
    </row>
    <row r="447" customFormat="false" ht="9.75" hidden="false" customHeight="true" outlineLevel="0" collapsed="false">
      <c r="A447" s="97" t="s">
        <v>994</v>
      </c>
      <c r="B447" s="97" t="s">
        <v>1293</v>
      </c>
      <c r="C447" s="97" t="s">
        <v>1097</v>
      </c>
      <c r="D447" s="117" t="n">
        <v>14</v>
      </c>
      <c r="E447" s="119" t="n">
        <v>7500</v>
      </c>
      <c r="F447" s="165" t="n">
        <v>105000</v>
      </c>
    </row>
    <row r="448" customFormat="false" ht="9.75" hidden="false" customHeight="true" outlineLevel="0" collapsed="false">
      <c r="A448" s="97" t="s">
        <v>997</v>
      </c>
      <c r="B448" s="97" t="s">
        <v>1311</v>
      </c>
      <c r="C448" s="97" t="s">
        <v>1096</v>
      </c>
      <c r="D448" s="100" t="n">
        <v>3</v>
      </c>
      <c r="E448" s="118" t="n">
        <v>599</v>
      </c>
      <c r="F448" s="163" t="n">
        <v>1797</v>
      </c>
    </row>
    <row r="449" customFormat="false" ht="9.75" hidden="false" customHeight="true" outlineLevel="0" collapsed="false">
      <c r="A449" s="97" t="s">
        <v>1000</v>
      </c>
      <c r="B449" s="97" t="s">
        <v>1314</v>
      </c>
      <c r="C449" s="97" t="s">
        <v>1096</v>
      </c>
      <c r="D449" s="100" t="n">
        <v>2</v>
      </c>
      <c r="E449" s="118" t="n">
        <v>652.57</v>
      </c>
      <c r="F449" s="163" t="n">
        <v>1305.14</v>
      </c>
    </row>
    <row r="450" customFormat="false" ht="9.75" hidden="false" customHeight="true" outlineLevel="0" collapsed="false">
      <c r="A450" s="97" t="s">
        <v>1002</v>
      </c>
      <c r="B450" s="97" t="s">
        <v>1158</v>
      </c>
      <c r="C450" s="97" t="s">
        <v>1097</v>
      </c>
      <c r="D450" s="117" t="n">
        <v>12</v>
      </c>
      <c r="E450" s="119" t="n">
        <v>2050.651</v>
      </c>
      <c r="F450" s="162" t="n">
        <v>24607.81</v>
      </c>
    </row>
    <row r="451" customFormat="false" ht="9.75" hidden="false" customHeight="true" outlineLevel="0" collapsed="false">
      <c r="A451" s="97" t="s">
        <v>1004</v>
      </c>
      <c r="B451" s="97" t="s">
        <v>1317</v>
      </c>
      <c r="C451" s="97" t="s">
        <v>1097</v>
      </c>
      <c r="D451" s="117" t="n">
        <v>18</v>
      </c>
      <c r="E451" s="118" t="n">
        <v>180</v>
      </c>
      <c r="F451" s="163" t="n">
        <v>3240</v>
      </c>
    </row>
    <row r="452" customFormat="false" ht="9.75" hidden="false" customHeight="true" outlineLevel="0" collapsed="false">
      <c r="A452" s="97" t="s">
        <v>1006</v>
      </c>
      <c r="B452" s="97" t="s">
        <v>1320</v>
      </c>
      <c r="C452" s="97" t="s">
        <v>1097</v>
      </c>
      <c r="D452" s="100" t="n">
        <v>3</v>
      </c>
      <c r="E452" s="118" t="n">
        <v>150</v>
      </c>
      <c r="F452" s="101" t="n">
        <v>450</v>
      </c>
    </row>
    <row r="453" customFormat="false" ht="9.75" hidden="false" customHeight="true" outlineLevel="0" collapsed="false">
      <c r="A453" s="97" t="s">
        <v>1009</v>
      </c>
      <c r="B453" s="97" t="s">
        <v>1323</v>
      </c>
      <c r="C453" s="97" t="s">
        <v>1097</v>
      </c>
      <c r="D453" s="100" t="n">
        <v>9</v>
      </c>
      <c r="E453" s="117" t="n">
        <v>80</v>
      </c>
      <c r="F453" s="101" t="n">
        <v>720</v>
      </c>
    </row>
    <row r="454" customFormat="false" ht="9.75" hidden="false" customHeight="true" outlineLevel="0" collapsed="false">
      <c r="A454" s="97" t="s">
        <v>1011</v>
      </c>
      <c r="B454" s="97" t="s">
        <v>1326</v>
      </c>
      <c r="C454" s="97" t="s">
        <v>1097</v>
      </c>
      <c r="D454" s="100" t="n">
        <v>7</v>
      </c>
      <c r="E454" s="117" t="n">
        <v>70</v>
      </c>
      <c r="F454" s="101" t="n">
        <v>490</v>
      </c>
    </row>
    <row r="455" customFormat="false" ht="9.75" hidden="false" customHeight="true" outlineLevel="0" collapsed="false">
      <c r="A455" s="97" t="s">
        <v>1013</v>
      </c>
      <c r="B455" s="97" t="s">
        <v>1329</v>
      </c>
      <c r="C455" s="97" t="s">
        <v>1098</v>
      </c>
      <c r="D455" s="119" t="n">
        <v>2800</v>
      </c>
      <c r="E455" s="100" t="n">
        <v>3.5</v>
      </c>
      <c r="F455" s="163" t="n">
        <v>9800</v>
      </c>
    </row>
    <row r="456" customFormat="false" ht="9.75" hidden="false" customHeight="true" outlineLevel="0" collapsed="false">
      <c r="A456" s="97" t="s">
        <v>1015</v>
      </c>
      <c r="B456" s="97" t="s">
        <v>2427</v>
      </c>
      <c r="C456" s="97" t="s">
        <v>1098</v>
      </c>
      <c r="D456" s="118" t="n">
        <v>240</v>
      </c>
      <c r="E456" s="117" t="n">
        <v>32.874</v>
      </c>
      <c r="F456" s="163" t="n">
        <v>7889.76</v>
      </c>
    </row>
    <row r="457" customFormat="false" ht="9.75" hidden="false" customHeight="true" outlineLevel="0" collapsed="false">
      <c r="A457" s="97" t="s">
        <v>1017</v>
      </c>
      <c r="B457" s="97" t="s">
        <v>1332</v>
      </c>
      <c r="C457" s="97" t="s">
        <v>1097</v>
      </c>
      <c r="D457" s="100" t="n">
        <v>1</v>
      </c>
      <c r="E457" s="118" t="n">
        <v>300</v>
      </c>
      <c r="F457" s="101" t="n">
        <v>300</v>
      </c>
    </row>
    <row r="458" customFormat="false" ht="9.75" hidden="false" customHeight="true" outlineLevel="0" collapsed="false">
      <c r="A458" s="93" t="s">
        <v>1019</v>
      </c>
      <c r="B458" s="93" t="s">
        <v>2428</v>
      </c>
      <c r="C458" s="93"/>
      <c r="D458" s="95"/>
      <c r="E458" s="95"/>
      <c r="F458" s="164" t="n">
        <v>36107.81</v>
      </c>
    </row>
    <row r="459" customFormat="false" ht="9.75" hidden="false" customHeight="true" outlineLevel="0" collapsed="false">
      <c r="A459" s="97" t="s">
        <v>1021</v>
      </c>
      <c r="B459" s="97" t="s">
        <v>1222</v>
      </c>
      <c r="C459" s="97" t="s">
        <v>1095</v>
      </c>
      <c r="D459" s="100" t="n">
        <v>1</v>
      </c>
      <c r="E459" s="119" t="n">
        <v>2532.1228</v>
      </c>
      <c r="F459" s="163" t="n">
        <v>2532.12</v>
      </c>
    </row>
    <row r="460" customFormat="false" ht="9.75" hidden="false" customHeight="true" outlineLevel="0" collapsed="false">
      <c r="A460" s="97" t="s">
        <v>1023</v>
      </c>
      <c r="B460" s="97" t="s">
        <v>2429</v>
      </c>
      <c r="C460" s="97" t="s">
        <v>1095</v>
      </c>
      <c r="D460" s="100" t="n">
        <v>1</v>
      </c>
      <c r="E460" s="120" t="n">
        <v>15000</v>
      </c>
      <c r="F460" s="162" t="n">
        <v>15000</v>
      </c>
    </row>
    <row r="461" customFormat="false" ht="9.75" hidden="false" customHeight="true" outlineLevel="0" collapsed="false">
      <c r="A461" s="97" t="s">
        <v>1025</v>
      </c>
      <c r="B461" s="97" t="s">
        <v>1152</v>
      </c>
      <c r="C461" s="97" t="s">
        <v>1096</v>
      </c>
      <c r="D461" s="100" t="n">
        <v>1</v>
      </c>
      <c r="E461" s="119" t="n">
        <v>1525.6966</v>
      </c>
      <c r="F461" s="163" t="n">
        <v>1525.69</v>
      </c>
    </row>
    <row r="462" customFormat="false" ht="9.75" hidden="false" customHeight="true" outlineLevel="0" collapsed="false">
      <c r="A462" s="97" t="s">
        <v>1027</v>
      </c>
      <c r="B462" s="97" t="s">
        <v>2430</v>
      </c>
      <c r="C462" s="97" t="s">
        <v>1098</v>
      </c>
      <c r="D462" s="118" t="n">
        <v>350</v>
      </c>
      <c r="E462" s="117" t="n">
        <v>10</v>
      </c>
      <c r="F462" s="163" t="n">
        <v>3500</v>
      </c>
    </row>
    <row r="463" customFormat="false" ht="9.75" hidden="false" customHeight="true" outlineLevel="0" collapsed="false">
      <c r="A463" s="97" t="s">
        <v>1029</v>
      </c>
      <c r="B463" s="97" t="s">
        <v>1199</v>
      </c>
      <c r="C463" s="97" t="s">
        <v>1097</v>
      </c>
      <c r="D463" s="117" t="n">
        <v>19</v>
      </c>
      <c r="E463" s="118" t="n">
        <v>350</v>
      </c>
      <c r="F463" s="163" t="n">
        <v>6650</v>
      </c>
    </row>
    <row r="464" customFormat="false" ht="9.75" hidden="false" customHeight="true" outlineLevel="0" collapsed="false">
      <c r="A464" s="97" t="s">
        <v>1031</v>
      </c>
      <c r="B464" s="97" t="s">
        <v>2431</v>
      </c>
      <c r="C464" s="97" t="s">
        <v>1096</v>
      </c>
      <c r="D464" s="117" t="n">
        <v>46</v>
      </c>
      <c r="E464" s="118" t="n">
        <v>150</v>
      </c>
      <c r="F464" s="163" t="n">
        <v>6900</v>
      </c>
    </row>
    <row r="465" customFormat="false" ht="9.75" hidden="false" customHeight="true" outlineLevel="0" collapsed="false">
      <c r="A465" s="93" t="s">
        <v>141</v>
      </c>
      <c r="B465" s="93" t="s">
        <v>2432</v>
      </c>
      <c r="C465" s="93"/>
      <c r="D465" s="95"/>
      <c r="E465" s="95"/>
      <c r="F465" s="161" t="n">
        <v>286710.3</v>
      </c>
    </row>
    <row r="466" customFormat="false" ht="9.75" hidden="false" customHeight="true" outlineLevel="0" collapsed="false">
      <c r="A466" s="93" t="s">
        <v>1034</v>
      </c>
      <c r="B466" s="93" t="s">
        <v>2433</v>
      </c>
      <c r="C466" s="93"/>
      <c r="D466" s="95"/>
      <c r="E466" s="95"/>
      <c r="F466" s="161" t="n">
        <v>206019.58</v>
      </c>
    </row>
    <row r="467" customFormat="false" ht="9.75" hidden="false" customHeight="true" outlineLevel="0" collapsed="false">
      <c r="A467" s="97" t="s">
        <v>1036</v>
      </c>
      <c r="B467" s="97" t="s">
        <v>1180</v>
      </c>
      <c r="C467" s="97" t="s">
        <v>1097</v>
      </c>
      <c r="D467" s="117" t="n">
        <v>20</v>
      </c>
      <c r="E467" s="119" t="n">
        <v>2300</v>
      </c>
      <c r="F467" s="162" t="n">
        <v>46000</v>
      </c>
    </row>
    <row r="468" customFormat="false" ht="9.75" hidden="false" customHeight="true" outlineLevel="0" collapsed="false">
      <c r="A468" s="97" t="s">
        <v>1038</v>
      </c>
      <c r="B468" s="97" t="s">
        <v>1161</v>
      </c>
      <c r="C468" s="97" t="s">
        <v>1097</v>
      </c>
      <c r="D468" s="117" t="n">
        <v>20</v>
      </c>
      <c r="E468" s="119" t="n">
        <v>1300</v>
      </c>
      <c r="F468" s="162" t="n">
        <v>26000</v>
      </c>
    </row>
    <row r="469" customFormat="false" ht="9.75" hidden="false" customHeight="true" outlineLevel="0" collapsed="false">
      <c r="A469" s="97" t="s">
        <v>1040</v>
      </c>
      <c r="B469" s="97" t="s">
        <v>2434</v>
      </c>
      <c r="C469" s="97" t="s">
        <v>1097</v>
      </c>
      <c r="D469" s="117" t="n">
        <v>20</v>
      </c>
      <c r="E469" s="118" t="n">
        <v>130</v>
      </c>
      <c r="F469" s="163" t="n">
        <v>2600</v>
      </c>
    </row>
    <row r="470" customFormat="false" ht="9.75" hidden="false" customHeight="true" outlineLevel="0" collapsed="false">
      <c r="A470" s="97" t="s">
        <v>1042</v>
      </c>
      <c r="B470" s="97" t="s">
        <v>1164</v>
      </c>
      <c r="C470" s="97" t="s">
        <v>1097</v>
      </c>
      <c r="D470" s="117" t="n">
        <v>20</v>
      </c>
      <c r="E470" s="118" t="n">
        <v>250</v>
      </c>
      <c r="F470" s="163" t="n">
        <v>5000</v>
      </c>
    </row>
    <row r="471" customFormat="false" ht="19.35" hidden="false" customHeight="true" outlineLevel="0" collapsed="false">
      <c r="A471" s="97" t="s">
        <v>1044</v>
      </c>
      <c r="B471" s="97" t="s">
        <v>2435</v>
      </c>
      <c r="C471" s="97" t="s">
        <v>1097</v>
      </c>
      <c r="D471" s="117" t="n">
        <v>19</v>
      </c>
      <c r="E471" s="118" t="n">
        <v>249.91</v>
      </c>
      <c r="F471" s="163" t="n">
        <v>4748.29</v>
      </c>
    </row>
    <row r="472" customFormat="false" ht="9.75" hidden="false" customHeight="true" outlineLevel="0" collapsed="false">
      <c r="A472" s="97" t="s">
        <v>1046</v>
      </c>
      <c r="B472" s="97" t="s">
        <v>1205</v>
      </c>
      <c r="C472" s="97" t="s">
        <v>1097</v>
      </c>
      <c r="D472" s="117" t="n">
        <v>20</v>
      </c>
      <c r="E472" s="118" t="n">
        <v>130</v>
      </c>
      <c r="F472" s="163" t="n">
        <v>2600</v>
      </c>
    </row>
    <row r="473" customFormat="false" ht="9.75" hidden="false" customHeight="true" outlineLevel="0" collapsed="false">
      <c r="A473" s="97" t="s">
        <v>1048</v>
      </c>
      <c r="B473" s="97" t="s">
        <v>2436</v>
      </c>
      <c r="C473" s="97" t="s">
        <v>1097</v>
      </c>
      <c r="D473" s="117" t="n">
        <v>19</v>
      </c>
      <c r="E473" s="118" t="n">
        <v>360</v>
      </c>
      <c r="F473" s="163" t="n">
        <v>6840</v>
      </c>
    </row>
    <row r="474" customFormat="false" ht="9.75" hidden="false" customHeight="true" outlineLevel="0" collapsed="false">
      <c r="A474" s="97" t="s">
        <v>1050</v>
      </c>
      <c r="B474" s="97" t="s">
        <v>2437</v>
      </c>
      <c r="C474" s="97" t="s">
        <v>1097</v>
      </c>
      <c r="D474" s="117" t="n">
        <v>20</v>
      </c>
      <c r="E474" s="118" t="n">
        <v>269.1643</v>
      </c>
      <c r="F474" s="163" t="n">
        <v>5383.29</v>
      </c>
    </row>
    <row r="475" customFormat="false" ht="9.75" hidden="false" customHeight="true" outlineLevel="0" collapsed="false">
      <c r="A475" s="97" t="s">
        <v>1052</v>
      </c>
      <c r="B475" s="97" t="s">
        <v>1211</v>
      </c>
      <c r="C475" s="97" t="s">
        <v>1097</v>
      </c>
      <c r="D475" s="117" t="n">
        <v>21</v>
      </c>
      <c r="E475" s="119" t="n">
        <v>3800</v>
      </c>
      <c r="F475" s="162" t="n">
        <v>79800</v>
      </c>
    </row>
    <row r="476" customFormat="false" ht="9.75" hidden="false" customHeight="true" outlineLevel="0" collapsed="false">
      <c r="A476" s="97" t="s">
        <v>1054</v>
      </c>
      <c r="B476" s="97" t="s">
        <v>1247</v>
      </c>
      <c r="C476" s="97" t="s">
        <v>1097</v>
      </c>
      <c r="D476" s="117" t="n">
        <v>21</v>
      </c>
      <c r="E476" s="119" t="n">
        <v>1288</v>
      </c>
      <c r="F476" s="162" t="n">
        <v>27048</v>
      </c>
    </row>
    <row r="477" customFormat="false" ht="9.75" hidden="false" customHeight="true" outlineLevel="0" collapsed="false">
      <c r="A477" s="93" t="s">
        <v>1056</v>
      </c>
      <c r="B477" s="93" t="s">
        <v>2224</v>
      </c>
      <c r="C477" s="93"/>
      <c r="D477" s="95"/>
      <c r="E477" s="95"/>
      <c r="F477" s="164" t="n">
        <v>80690.72</v>
      </c>
    </row>
    <row r="478" customFormat="false" ht="9.75" hidden="false" customHeight="true" outlineLevel="0" collapsed="false">
      <c r="A478" s="97" t="s">
        <v>1057</v>
      </c>
      <c r="B478" s="97" t="s">
        <v>2438</v>
      </c>
      <c r="C478" s="97" t="s">
        <v>1096</v>
      </c>
      <c r="D478" s="100" t="n">
        <v>4</v>
      </c>
      <c r="E478" s="118" t="n">
        <v>350</v>
      </c>
      <c r="F478" s="163" t="n">
        <v>1400</v>
      </c>
    </row>
    <row r="479" customFormat="false" ht="9.75" hidden="false" customHeight="true" outlineLevel="0" collapsed="false">
      <c r="A479" s="97" t="s">
        <v>1059</v>
      </c>
      <c r="B479" s="97" t="s">
        <v>1183</v>
      </c>
      <c r="C479" s="97" t="s">
        <v>1095</v>
      </c>
      <c r="D479" s="100" t="n">
        <v>1</v>
      </c>
      <c r="E479" s="119" t="n">
        <v>1205.2</v>
      </c>
      <c r="F479" s="163" t="n">
        <v>1205.2</v>
      </c>
    </row>
    <row r="480" customFormat="false" ht="9.75" hidden="false" customHeight="true" outlineLevel="0" collapsed="false">
      <c r="A480" s="97" t="s">
        <v>1061</v>
      </c>
      <c r="B480" s="97" t="s">
        <v>2439</v>
      </c>
      <c r="C480" s="97" t="s">
        <v>1095</v>
      </c>
      <c r="D480" s="100" t="n">
        <v>1</v>
      </c>
      <c r="E480" s="119" t="n">
        <v>6000</v>
      </c>
      <c r="F480" s="163" t="n">
        <v>6000</v>
      </c>
    </row>
    <row r="481" customFormat="false" ht="9.75" hidden="false" customHeight="true" outlineLevel="0" collapsed="false">
      <c r="A481" s="97" t="s">
        <v>1063</v>
      </c>
      <c r="B481" s="97" t="s">
        <v>1190</v>
      </c>
      <c r="C481" s="97" t="s">
        <v>1096</v>
      </c>
      <c r="D481" s="119" t="n">
        <v>1000</v>
      </c>
      <c r="E481" s="100" t="n">
        <v>0.25</v>
      </c>
      <c r="F481" s="101" t="n">
        <v>250</v>
      </c>
    </row>
    <row r="482" customFormat="false" ht="9.75" hidden="false" customHeight="true" outlineLevel="0" collapsed="false">
      <c r="A482" s="97" t="s">
        <v>1065</v>
      </c>
      <c r="B482" s="97" t="s">
        <v>1193</v>
      </c>
      <c r="C482" s="97" t="s">
        <v>1095</v>
      </c>
      <c r="D482" s="100" t="n">
        <v>1</v>
      </c>
      <c r="E482" s="118" t="n">
        <v>350</v>
      </c>
      <c r="F482" s="101" t="n">
        <v>350</v>
      </c>
    </row>
    <row r="483" customFormat="false" ht="9.75" hidden="false" customHeight="true" outlineLevel="0" collapsed="false">
      <c r="A483" s="97" t="s">
        <v>1067</v>
      </c>
      <c r="B483" s="97" t="s">
        <v>2440</v>
      </c>
      <c r="C483" s="97" t="s">
        <v>1095</v>
      </c>
      <c r="D483" s="100" t="n">
        <v>1</v>
      </c>
      <c r="E483" s="119" t="n">
        <v>8000</v>
      </c>
      <c r="F483" s="163" t="n">
        <v>8000</v>
      </c>
    </row>
    <row r="484" customFormat="false" ht="9.75" hidden="false" customHeight="true" outlineLevel="0" collapsed="false">
      <c r="A484" s="97" t="s">
        <v>1069</v>
      </c>
      <c r="B484" s="97" t="s">
        <v>1177</v>
      </c>
      <c r="C484" s="97" t="s">
        <v>1095</v>
      </c>
      <c r="D484" s="100" t="n">
        <v>1</v>
      </c>
      <c r="E484" s="119" t="n">
        <v>5000</v>
      </c>
      <c r="F484" s="163" t="n">
        <v>5000</v>
      </c>
    </row>
    <row r="485" customFormat="false" ht="9.75" hidden="false" customHeight="true" outlineLevel="0" collapsed="false">
      <c r="A485" s="97" t="s">
        <v>1071</v>
      </c>
      <c r="B485" s="97" t="s">
        <v>2441</v>
      </c>
      <c r="C485" s="97" t="s">
        <v>1097</v>
      </c>
      <c r="D485" s="100" t="n">
        <v>3</v>
      </c>
      <c r="E485" s="119" t="n">
        <v>2000</v>
      </c>
      <c r="F485" s="163" t="n">
        <v>6000</v>
      </c>
    </row>
    <row r="486" customFormat="false" ht="9.75" hidden="false" customHeight="true" outlineLevel="0" collapsed="false">
      <c r="A486" s="97" t="s">
        <v>1073</v>
      </c>
      <c r="B486" s="97" t="s">
        <v>1238</v>
      </c>
      <c r="C486" s="97" t="s">
        <v>1096</v>
      </c>
      <c r="D486" s="117" t="n">
        <v>22</v>
      </c>
      <c r="E486" s="118" t="n">
        <v>517.39</v>
      </c>
      <c r="F486" s="162" t="n">
        <v>11382.58</v>
      </c>
    </row>
    <row r="487" customFormat="false" ht="9.75" hidden="false" customHeight="true" outlineLevel="0" collapsed="false">
      <c r="A487" s="97" t="s">
        <v>1075</v>
      </c>
      <c r="B487" s="97" t="s">
        <v>1282</v>
      </c>
      <c r="C487" s="97" t="s">
        <v>1095</v>
      </c>
      <c r="D487" s="100" t="n">
        <v>1</v>
      </c>
      <c r="E487" s="120" t="n">
        <v>10000</v>
      </c>
      <c r="F487" s="162" t="n">
        <v>10000</v>
      </c>
    </row>
    <row r="488" customFormat="false" ht="9.75" hidden="false" customHeight="true" outlineLevel="0" collapsed="false">
      <c r="A488" s="97" t="s">
        <v>1077</v>
      </c>
      <c r="B488" s="97" t="s">
        <v>2442</v>
      </c>
      <c r="C488" s="97" t="s">
        <v>1095</v>
      </c>
      <c r="D488" s="100" t="n">
        <v>1</v>
      </c>
      <c r="E488" s="119" t="n">
        <v>5000</v>
      </c>
      <c r="F488" s="163" t="n">
        <v>5000</v>
      </c>
    </row>
    <row r="489" customFormat="false" ht="9.75" hidden="false" customHeight="true" outlineLevel="0" collapsed="false">
      <c r="A489" s="97" t="s">
        <v>1079</v>
      </c>
      <c r="B489" s="97" t="s">
        <v>2443</v>
      </c>
      <c r="C489" s="97" t="s">
        <v>1095</v>
      </c>
      <c r="D489" s="100" t="n">
        <v>1</v>
      </c>
      <c r="E489" s="120" t="n">
        <v>26102.9442</v>
      </c>
      <c r="F489" s="162" t="n">
        <v>26102.94</v>
      </c>
    </row>
    <row r="490" customFormat="false" ht="9.75" hidden="false" customHeight="true" outlineLevel="0" collapsed="false">
      <c r="A490" s="93" t="s">
        <v>212</v>
      </c>
      <c r="B490" s="93" t="s">
        <v>2444</v>
      </c>
      <c r="C490" s="93"/>
      <c r="D490" s="95"/>
      <c r="E490" s="95"/>
      <c r="F490" s="166" t="n">
        <v>1280837.94</v>
      </c>
    </row>
    <row r="491" customFormat="false" ht="9.75" hidden="false" customHeight="true" outlineLevel="0" collapsed="false">
      <c r="A491" s="97" t="s">
        <v>215</v>
      </c>
      <c r="B491" s="97" t="s">
        <v>2445</v>
      </c>
      <c r="C491" s="97" t="s">
        <v>1095</v>
      </c>
      <c r="D491" s="100" t="n">
        <v>1</v>
      </c>
      <c r="E491" s="171" t="n">
        <v>1280837.9355</v>
      </c>
      <c r="F491" s="172" t="n">
        <v>1280837.94</v>
      </c>
    </row>
    <row r="492" customFormat="false" ht="9.75" hidden="false" customHeight="true" outlineLevel="0" collapsed="false">
      <c r="A492" s="90" t="s">
        <v>894</v>
      </c>
      <c r="B492" s="90"/>
      <c r="C492" s="90"/>
      <c r="D492" s="90"/>
      <c r="E492" s="90"/>
      <c r="F492" s="170" t="n">
        <v>3294021.45</v>
      </c>
    </row>
    <row r="493" customFormat="false" ht="9.75" hidden="false" customHeight="true" outlineLevel="0" collapsed="false">
      <c r="A493" s="90" t="s">
        <v>1083</v>
      </c>
      <c r="B493" s="90"/>
      <c r="C493" s="90"/>
      <c r="D493" s="90"/>
      <c r="E493" s="90"/>
      <c r="F493" s="170" t="n">
        <v>9819757.51</v>
      </c>
    </row>
    <row r="494" customFormat="false" ht="2.25" hidden="false" customHeight="true" outlineLevel="0" collapsed="false">
      <c r="A494" s="212"/>
      <c r="B494" s="212"/>
      <c r="C494" s="213"/>
      <c r="D494" s="213"/>
      <c r="E494" s="214"/>
      <c r="F494" s="214"/>
    </row>
    <row r="495" customFormat="false" ht="8.45" hidden="false" customHeight="true" outlineLevel="0" collapsed="false">
      <c r="A495" s="215" t="s">
        <v>2453</v>
      </c>
      <c r="B495" s="215"/>
      <c r="C495" s="216"/>
      <c r="D495" s="216"/>
      <c r="E495" s="217"/>
      <c r="F495" s="217"/>
    </row>
  </sheetData>
  <autoFilter ref="D12:D430"/>
  <mergeCells count="33">
    <mergeCell ref="A1:B2"/>
    <mergeCell ref="C1:F1"/>
    <mergeCell ref="C2:F2"/>
    <mergeCell ref="A3:B3"/>
    <mergeCell ref="C3:F3"/>
    <mergeCell ref="A4:B4"/>
    <mergeCell ref="C4:F4"/>
    <mergeCell ref="A5:B5"/>
    <mergeCell ref="C5:F5"/>
    <mergeCell ref="A6:B6"/>
    <mergeCell ref="C6:F6"/>
    <mergeCell ref="A7:B7"/>
    <mergeCell ref="C7:F7"/>
    <mergeCell ref="A8:B8"/>
    <mergeCell ref="C8:F8"/>
    <mergeCell ref="A9:B9"/>
    <mergeCell ref="C9:D9"/>
    <mergeCell ref="E9:F9"/>
    <mergeCell ref="A10:B10"/>
    <mergeCell ref="C10:D10"/>
    <mergeCell ref="E10:F10"/>
    <mergeCell ref="A11:B11"/>
    <mergeCell ref="C11:F11"/>
    <mergeCell ref="A12:F12"/>
    <mergeCell ref="A388:E388"/>
    <mergeCell ref="A492:E492"/>
    <mergeCell ref="A493:E493"/>
    <mergeCell ref="A494:B494"/>
    <mergeCell ref="C494:D494"/>
    <mergeCell ref="E494:F494"/>
    <mergeCell ref="A495:B495"/>
    <mergeCell ref="C495:D495"/>
    <mergeCell ref="E495:F495"/>
  </mergeCells>
  <printOptions headings="false" gridLines="false" gridLinesSet="true" horizontalCentered="true" verticalCentered="false"/>
  <pageMargins left="0.511805555555555" right="0.551388888888889" top="0.827083333333333" bottom="0.39375" header="0.511805555555555" footer="0"/>
  <pageSetup paperSize="9" scale="71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&amp;C&amp;8&amp;P / &amp;N&amp;R&amp;8Construtora Marka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P72"/>
  <sheetViews>
    <sheetView showFormulas="false" showGridLines="true" showRowColHeaders="true" showZeros="true" rightToLeft="false" tabSelected="false" showOutlineSymbols="true" defaultGridColor="true" view="normal" topLeftCell="B3" colorId="64" zoomScale="130" zoomScaleNormal="130" zoomScalePageLayoutView="100" workbookViewId="0">
      <selection pane="topLeft" activeCell="B486" activeCellId="0" sqref="B486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218" width="11.86"/>
    <col collapsed="false" customWidth="true" hidden="false" outlineLevel="0" max="2" min="2" style="218" width="25.86"/>
    <col collapsed="false" customWidth="true" hidden="false" outlineLevel="0" max="3" min="3" style="218" width="11.99"/>
    <col collapsed="false" customWidth="true" hidden="false" outlineLevel="0" max="4" min="4" style="218" width="11.86"/>
    <col collapsed="false" customWidth="true" hidden="false" outlineLevel="0" max="5" min="5" style="218" width="13.43"/>
    <col collapsed="false" customWidth="true" hidden="false" outlineLevel="0" max="6" min="6" style="218" width="15"/>
    <col collapsed="false" customWidth="true" hidden="false" outlineLevel="0" max="7" min="7" style="218" width="11.99"/>
    <col collapsed="false" customWidth="true" hidden="false" outlineLevel="0" max="8" min="8" style="218" width="11.86"/>
    <col collapsed="false" customWidth="true" hidden="false" outlineLevel="0" max="9" min="9" style="218" width="13.86"/>
    <col collapsed="false" customWidth="true" hidden="false" outlineLevel="0" max="10" min="10" style="218" width="11.57"/>
    <col collapsed="false" customWidth="true" hidden="false" outlineLevel="0" max="11" min="11" style="218" width="12.57"/>
    <col collapsed="false" customWidth="true" hidden="false" outlineLevel="0" max="12" min="12" style="218" width="11.57"/>
    <col collapsed="false" customWidth="true" hidden="false" outlineLevel="0" max="13" min="13" style="218" width="12.57"/>
    <col collapsed="false" customWidth="true" hidden="false" outlineLevel="0" max="14" min="14" style="218" width="11.57"/>
    <col collapsed="false" customWidth="true" hidden="false" outlineLevel="0" max="15" min="15" style="218" width="11.99"/>
    <col collapsed="false" customWidth="true" hidden="false" outlineLevel="0" max="16" min="16" style="218" width="12.57"/>
    <col collapsed="false" customWidth="true" hidden="false" outlineLevel="0" max="21" min="17" style="218" width="11.57"/>
    <col collapsed="false" customWidth="true" hidden="false" outlineLevel="0" max="22" min="22" style="218" width="13.7"/>
    <col collapsed="false" customWidth="true" hidden="false" outlineLevel="0" max="23" min="23" style="218" width="13.29"/>
    <col collapsed="false" customWidth="true" hidden="false" outlineLevel="0" max="24" min="24" style="218" width="11.57"/>
    <col collapsed="false" customWidth="true" hidden="false" outlineLevel="0" max="25" min="25" style="218" width="13.7"/>
    <col collapsed="false" customWidth="true" hidden="false" outlineLevel="0" max="29" min="26" style="218" width="11.57"/>
    <col collapsed="false" customWidth="true" hidden="false" outlineLevel="0" max="31" min="30" style="218" width="11.99"/>
    <col collapsed="false" customWidth="true" hidden="false" outlineLevel="0" max="33" min="32" style="218" width="10.29"/>
    <col collapsed="false" customWidth="true" hidden="false" outlineLevel="0" max="34" min="34" style="218" width="4.86"/>
    <col collapsed="false" customWidth="true" hidden="false" outlineLevel="0" max="35" min="35" style="218" width="5.01"/>
    <col collapsed="false" customWidth="true" hidden="false" outlineLevel="0" max="36" min="36" style="219" width="6.01"/>
    <col collapsed="false" customWidth="true" hidden="false" outlineLevel="0" max="37" min="37" style="218" width="15"/>
    <col collapsed="false" customWidth="true" hidden="false" outlineLevel="0" max="38" min="38" style="218" width="18"/>
    <col collapsed="false" customWidth="true" hidden="false" outlineLevel="0" max="39" min="39" style="218" width="35.71"/>
    <col collapsed="false" customWidth="false" hidden="false" outlineLevel="0" max="267" min="40" style="218" width="11.42"/>
    <col collapsed="false" customWidth="true" hidden="false" outlineLevel="0" max="268" min="268" style="218" width="8.86"/>
    <col collapsed="false" customWidth="true" hidden="false" outlineLevel="0" max="269" min="269" style="218" width="18.85"/>
    <col collapsed="false" customWidth="true" hidden="false" outlineLevel="0" max="276" min="270" style="218" width="9.71"/>
    <col collapsed="false" customWidth="true" hidden="false" outlineLevel="0" max="277" min="277" style="218" width="10.14"/>
    <col collapsed="false" customWidth="true" hidden="false" outlineLevel="0" max="286" min="278" style="218" width="9.71"/>
    <col collapsed="false" customWidth="true" hidden="false" outlineLevel="0" max="289" min="287" style="218" width="10.29"/>
    <col collapsed="false" customWidth="true" hidden="false" outlineLevel="0" max="292" min="290" style="218" width="2.99"/>
    <col collapsed="false" customWidth="true" hidden="false" outlineLevel="0" max="293" min="293" style="218" width="15"/>
    <col collapsed="false" customWidth="true" hidden="false" outlineLevel="0" max="294" min="294" style="218" width="18"/>
    <col collapsed="false" customWidth="true" hidden="false" outlineLevel="0" max="295" min="295" style="218" width="35.71"/>
    <col collapsed="false" customWidth="false" hidden="false" outlineLevel="0" max="523" min="296" style="218" width="11.42"/>
    <col collapsed="false" customWidth="true" hidden="false" outlineLevel="0" max="524" min="524" style="218" width="8.86"/>
    <col collapsed="false" customWidth="true" hidden="false" outlineLevel="0" max="525" min="525" style="218" width="18.85"/>
    <col collapsed="false" customWidth="true" hidden="false" outlineLevel="0" max="532" min="526" style="218" width="9.71"/>
    <col collapsed="false" customWidth="true" hidden="false" outlineLevel="0" max="533" min="533" style="218" width="10.14"/>
    <col collapsed="false" customWidth="true" hidden="false" outlineLevel="0" max="542" min="534" style="218" width="9.71"/>
    <col collapsed="false" customWidth="true" hidden="false" outlineLevel="0" max="545" min="543" style="218" width="10.29"/>
    <col collapsed="false" customWidth="true" hidden="false" outlineLevel="0" max="548" min="546" style="218" width="2.99"/>
    <col collapsed="false" customWidth="true" hidden="false" outlineLevel="0" max="549" min="549" style="218" width="15"/>
    <col collapsed="false" customWidth="true" hidden="false" outlineLevel="0" max="550" min="550" style="218" width="18"/>
    <col collapsed="false" customWidth="true" hidden="false" outlineLevel="0" max="551" min="551" style="218" width="35.71"/>
    <col collapsed="false" customWidth="false" hidden="false" outlineLevel="0" max="779" min="552" style="218" width="11.42"/>
    <col collapsed="false" customWidth="true" hidden="false" outlineLevel="0" max="780" min="780" style="218" width="8.86"/>
    <col collapsed="false" customWidth="true" hidden="false" outlineLevel="0" max="781" min="781" style="218" width="18.85"/>
    <col collapsed="false" customWidth="true" hidden="false" outlineLevel="0" max="788" min="782" style="218" width="9.71"/>
    <col collapsed="false" customWidth="true" hidden="false" outlineLevel="0" max="789" min="789" style="218" width="10.14"/>
    <col collapsed="false" customWidth="true" hidden="false" outlineLevel="0" max="798" min="790" style="218" width="9.71"/>
    <col collapsed="false" customWidth="true" hidden="false" outlineLevel="0" max="801" min="799" style="218" width="10.29"/>
    <col collapsed="false" customWidth="true" hidden="false" outlineLevel="0" max="804" min="802" style="218" width="2.99"/>
    <col collapsed="false" customWidth="true" hidden="false" outlineLevel="0" max="805" min="805" style="218" width="15"/>
    <col collapsed="false" customWidth="true" hidden="false" outlineLevel="0" max="806" min="806" style="218" width="18"/>
    <col collapsed="false" customWidth="true" hidden="false" outlineLevel="0" max="807" min="807" style="218" width="35.71"/>
    <col collapsed="false" customWidth="false" hidden="false" outlineLevel="0" max="1024" min="808" style="218" width="11.42"/>
  </cols>
  <sheetData>
    <row r="1" customFormat="false" ht="15.75" hidden="false" customHeight="false" outlineLevel="0" collapsed="false">
      <c r="C1" s="220" t="n">
        <v>1</v>
      </c>
      <c r="D1" s="220" t="n">
        <v>2</v>
      </c>
      <c r="E1" s="220" t="n">
        <v>3</v>
      </c>
      <c r="F1" s="220" t="n">
        <v>4</v>
      </c>
      <c r="G1" s="220" t="n">
        <v>5</v>
      </c>
      <c r="H1" s="220" t="n">
        <v>6</v>
      </c>
      <c r="I1" s="220" t="n">
        <v>7</v>
      </c>
      <c r="J1" s="220" t="n">
        <v>8</v>
      </c>
      <c r="K1" s="220" t="n">
        <v>9</v>
      </c>
      <c r="L1" s="220" t="n">
        <v>10</v>
      </c>
      <c r="M1" s="220" t="n">
        <v>11</v>
      </c>
      <c r="N1" s="220" t="n">
        <v>12</v>
      </c>
      <c r="O1" s="220" t="n">
        <v>13</v>
      </c>
      <c r="P1" s="220" t="n">
        <v>14</v>
      </c>
      <c r="Q1" s="220" t="n">
        <v>15</v>
      </c>
      <c r="R1" s="220" t="n">
        <v>16</v>
      </c>
      <c r="S1" s="220" t="n">
        <v>17</v>
      </c>
      <c r="T1" s="220" t="n">
        <v>18</v>
      </c>
      <c r="U1" s="220" t="n">
        <v>19</v>
      </c>
      <c r="V1" s="220" t="n">
        <v>20</v>
      </c>
      <c r="W1" s="220" t="n">
        <v>21</v>
      </c>
      <c r="X1" s="220" t="n">
        <v>22</v>
      </c>
      <c r="Y1" s="220" t="n">
        <v>23</v>
      </c>
      <c r="Z1" s="220" t="n">
        <v>24</v>
      </c>
      <c r="AA1" s="220" t="n">
        <v>25</v>
      </c>
      <c r="AB1" s="220" t="n">
        <v>26</v>
      </c>
      <c r="AC1" s="220" t="n">
        <v>27</v>
      </c>
      <c r="AD1" s="220" t="n">
        <v>28</v>
      </c>
      <c r="AE1" s="220"/>
      <c r="AF1" s="220"/>
    </row>
    <row r="2" s="221" customFormat="true" ht="26.25" hidden="false" customHeight="true" outlineLevel="0" collapsed="false">
      <c r="B2" s="222" t="s">
        <v>2454</v>
      </c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J2" s="223"/>
    </row>
    <row r="3" customFormat="false" ht="18" hidden="false" customHeight="true" outlineLevel="0" collapsed="false">
      <c r="B3" s="224" t="s">
        <v>2455</v>
      </c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5"/>
      <c r="AF3" s="225"/>
      <c r="AG3" s="225"/>
    </row>
    <row r="4" customFormat="false" ht="37.5" hidden="false" customHeight="true" outlineLevel="0" collapsed="false">
      <c r="B4" s="226" t="s">
        <v>2456</v>
      </c>
      <c r="C4" s="227" t="n">
        <v>43678</v>
      </c>
      <c r="D4" s="227" t="n">
        <v>43709</v>
      </c>
      <c r="E4" s="227" t="n">
        <v>43739</v>
      </c>
      <c r="F4" s="227" t="n">
        <v>43770</v>
      </c>
      <c r="G4" s="227" t="n">
        <v>43800</v>
      </c>
      <c r="H4" s="227" t="n">
        <v>43831</v>
      </c>
      <c r="I4" s="227" t="n">
        <v>43862</v>
      </c>
      <c r="J4" s="227" t="n">
        <v>43891</v>
      </c>
      <c r="K4" s="227" t="n">
        <v>43922</v>
      </c>
      <c r="L4" s="227" t="n">
        <v>43952</v>
      </c>
      <c r="M4" s="227" t="n">
        <v>43983</v>
      </c>
      <c r="N4" s="227" t="n">
        <v>44013</v>
      </c>
      <c r="O4" s="227" t="n">
        <v>44044</v>
      </c>
      <c r="P4" s="227" t="n">
        <v>44075</v>
      </c>
      <c r="Q4" s="227" t="n">
        <v>44105</v>
      </c>
      <c r="R4" s="227" t="n">
        <v>44136</v>
      </c>
      <c r="S4" s="227" t="n">
        <v>44166</v>
      </c>
      <c r="T4" s="227" t="n">
        <v>44197</v>
      </c>
      <c r="U4" s="227" t="n">
        <v>44228</v>
      </c>
      <c r="V4" s="227" t="n">
        <v>44256</v>
      </c>
      <c r="W4" s="227" t="n">
        <v>44287</v>
      </c>
      <c r="X4" s="227" t="n">
        <v>44317</v>
      </c>
      <c r="Y4" s="227" t="n">
        <v>44348</v>
      </c>
      <c r="Z4" s="227" t="n">
        <v>44378</v>
      </c>
      <c r="AA4" s="227" t="n">
        <v>44409</v>
      </c>
      <c r="AB4" s="227" t="n">
        <v>44440</v>
      </c>
      <c r="AC4" s="227" t="n">
        <v>44470</v>
      </c>
      <c r="AD4" s="227" t="n">
        <v>44501</v>
      </c>
      <c r="AE4" s="228"/>
      <c r="AF4" s="228"/>
      <c r="AG4" s="228"/>
      <c r="AM4" s="229"/>
    </row>
    <row r="5" s="237" customFormat="true" ht="5.1" hidden="false" customHeight="true" outlineLevel="0" collapsed="false">
      <c r="A5" s="230"/>
      <c r="B5" s="231"/>
      <c r="C5" s="232"/>
      <c r="D5" s="232"/>
      <c r="E5" s="232"/>
      <c r="F5" s="232"/>
      <c r="G5" s="232"/>
      <c r="H5" s="232"/>
      <c r="I5" s="232"/>
      <c r="J5" s="232"/>
      <c r="K5" s="232"/>
      <c r="L5" s="232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  <c r="X5" s="232"/>
      <c r="Y5" s="232"/>
      <c r="Z5" s="232"/>
      <c r="AA5" s="232"/>
      <c r="AB5" s="232"/>
      <c r="AC5" s="232"/>
      <c r="AD5" s="232"/>
      <c r="AE5" s="233"/>
      <c r="AF5" s="234"/>
      <c r="AG5" s="234"/>
      <c r="AH5" s="235"/>
      <c r="AI5" s="235"/>
      <c r="AJ5" s="236"/>
      <c r="AM5" s="238"/>
      <c r="AP5" s="234"/>
    </row>
    <row r="6" customFormat="false" ht="40.15" hidden="false" customHeight="true" outlineLevel="0" collapsed="false">
      <c r="A6" s="239" t="s">
        <v>2457</v>
      </c>
      <c r="B6" s="240" t="s">
        <v>2458</v>
      </c>
      <c r="C6" s="241" t="s">
        <v>2459</v>
      </c>
      <c r="D6" s="241" t="s">
        <v>2459</v>
      </c>
      <c r="E6" s="241" t="n">
        <v>0</v>
      </c>
      <c r="F6" s="241" t="n">
        <v>0.0264068848228741</v>
      </c>
      <c r="G6" s="241" t="n">
        <v>0.0576007555908013</v>
      </c>
      <c r="H6" s="241" t="n">
        <v>0.0345250520100215</v>
      </c>
      <c r="I6" s="241" t="n">
        <v>0.0368312658440789</v>
      </c>
      <c r="J6" s="241" t="n">
        <v>0.0307147161696151</v>
      </c>
      <c r="K6" s="241" t="n">
        <v>0.0546495359126964</v>
      </c>
      <c r="L6" s="241" t="n">
        <v>0.0305177344995864</v>
      </c>
      <c r="M6" s="241" t="n">
        <v>0.0379693603740209</v>
      </c>
      <c r="N6" s="241" t="n">
        <v>0.0432505357992239</v>
      </c>
      <c r="O6" s="241" t="n">
        <v>0.0441616420024429</v>
      </c>
      <c r="P6" s="241" t="n">
        <v>0.0824175804937247</v>
      </c>
      <c r="Q6" s="241" t="n">
        <v>0.038400707412637</v>
      </c>
      <c r="R6" s="241"/>
      <c r="S6" s="241"/>
      <c r="T6" s="241"/>
      <c r="U6" s="241"/>
      <c r="V6" s="241"/>
      <c r="W6" s="242"/>
      <c r="X6" s="242"/>
      <c r="Y6" s="242"/>
      <c r="Z6" s="242"/>
      <c r="AA6" s="242"/>
      <c r="AB6" s="242"/>
      <c r="AC6" s="242"/>
      <c r="AD6" s="242"/>
      <c r="AE6" s="228" t="n">
        <v>0.038400707412637</v>
      </c>
      <c r="AF6" s="243"/>
      <c r="AG6" s="243"/>
      <c r="AH6" s="235" t="n">
        <v>13</v>
      </c>
      <c r="AI6" s="235" t="n">
        <v>28</v>
      </c>
      <c r="AJ6" s="236" t="n">
        <v>15</v>
      </c>
      <c r="AK6" s="237" t="s">
        <v>2460</v>
      </c>
      <c r="AL6" s="237"/>
      <c r="AM6" s="244" t="s">
        <v>2461</v>
      </c>
      <c r="AN6" s="237"/>
      <c r="AO6" s="237"/>
      <c r="AP6" s="245" t="n">
        <v>0.0359</v>
      </c>
    </row>
    <row r="7" customFormat="false" ht="40.15" hidden="false" customHeight="true" outlineLevel="0" collapsed="false">
      <c r="A7" s="239" t="s">
        <v>2462</v>
      </c>
      <c r="B7" s="246" t="s">
        <v>2463</v>
      </c>
      <c r="C7" s="241" t="s">
        <v>2459</v>
      </c>
      <c r="D7" s="241" t="n">
        <v>0</v>
      </c>
      <c r="E7" s="247" t="n">
        <v>0.110619556281618</v>
      </c>
      <c r="F7" s="247" t="n">
        <v>0.137026441104492</v>
      </c>
      <c r="G7" s="247" t="n">
        <v>0.194627196695293</v>
      </c>
      <c r="H7" s="247" t="n">
        <v>0.229152248705314</v>
      </c>
      <c r="I7" s="247" t="n">
        <v>0.265983514549393</v>
      </c>
      <c r="J7" s="247" t="n">
        <v>0.296698230719009</v>
      </c>
      <c r="K7" s="247" t="n">
        <v>0.351347766631705</v>
      </c>
      <c r="L7" s="247" t="n">
        <v>0.381865501131291</v>
      </c>
      <c r="M7" s="247" t="n">
        <v>0.419834861505312</v>
      </c>
      <c r="N7" s="247" t="n">
        <v>0.463085397304536</v>
      </c>
      <c r="O7" s="247" t="n">
        <v>0.507247039306979</v>
      </c>
      <c r="P7" s="247" t="n">
        <v>0.589664619800704</v>
      </c>
      <c r="Q7" s="247" t="n">
        <v>0.628065327213341</v>
      </c>
      <c r="R7" s="247"/>
      <c r="S7" s="247"/>
      <c r="T7" s="247"/>
      <c r="U7" s="247"/>
      <c r="V7" s="247"/>
      <c r="W7" s="248"/>
      <c r="X7" s="248"/>
      <c r="Y7" s="248"/>
      <c r="Z7" s="248"/>
      <c r="AA7" s="248"/>
      <c r="AB7" s="248"/>
      <c r="AC7" s="248"/>
      <c r="AD7" s="248"/>
      <c r="AE7" s="228" t="n">
        <v>0.628065327213341</v>
      </c>
      <c r="AF7" s="243"/>
      <c r="AG7" s="243"/>
      <c r="AH7" s="235" t="n">
        <v>13</v>
      </c>
      <c r="AI7" s="235" t="n">
        <v>28</v>
      </c>
      <c r="AJ7" s="236" t="n">
        <v>15</v>
      </c>
      <c r="AK7" s="237" t="s">
        <v>2464</v>
      </c>
      <c r="AL7" s="237"/>
      <c r="AM7" s="244" t="s">
        <v>2465</v>
      </c>
      <c r="AN7" s="237"/>
      <c r="AO7" s="237"/>
      <c r="AP7" s="245" t="n">
        <v>0.6045</v>
      </c>
    </row>
    <row r="8" customFormat="false" ht="12.75" hidden="false" customHeight="false" outlineLevel="0" collapsed="false">
      <c r="C8" s="249" t="n">
        <v>28</v>
      </c>
      <c r="D8" s="249" t="n">
        <v>31</v>
      </c>
      <c r="E8" s="249" t="n">
        <v>30</v>
      </c>
      <c r="F8" s="249" t="n">
        <v>31</v>
      </c>
      <c r="G8" s="249" t="n">
        <v>30</v>
      </c>
      <c r="H8" s="249" t="n">
        <v>31</v>
      </c>
      <c r="I8" s="249" t="n">
        <v>31</v>
      </c>
      <c r="J8" s="249" t="n">
        <v>30</v>
      </c>
      <c r="K8" s="249" t="n">
        <v>31</v>
      </c>
      <c r="L8" s="249" t="n">
        <v>30</v>
      </c>
      <c r="M8" s="249" t="n">
        <v>30</v>
      </c>
      <c r="N8" s="249" t="n">
        <v>31</v>
      </c>
      <c r="O8" s="249" t="n">
        <v>31</v>
      </c>
      <c r="P8" s="249" t="n">
        <v>30</v>
      </c>
      <c r="Q8" s="249" t="n">
        <v>31</v>
      </c>
      <c r="R8" s="249" t="n">
        <v>30</v>
      </c>
      <c r="S8" s="249" t="n">
        <v>31</v>
      </c>
      <c r="T8" s="249" t="n">
        <v>31</v>
      </c>
      <c r="U8" s="249" t="n">
        <v>28</v>
      </c>
      <c r="V8" s="249" t="n">
        <v>31</v>
      </c>
      <c r="W8" s="249" t="n">
        <v>30</v>
      </c>
      <c r="X8" s="249"/>
      <c r="Y8" s="249"/>
      <c r="Z8" s="249"/>
      <c r="AA8" s="249"/>
      <c r="AB8" s="249"/>
      <c r="AC8" s="249"/>
      <c r="AD8" s="249"/>
      <c r="AI8" s="250"/>
    </row>
    <row r="9" customFormat="false" ht="12.75" hidden="false" customHeight="false" outlineLevel="0" collapsed="false">
      <c r="C9" s="249" t="n">
        <v>28</v>
      </c>
      <c r="D9" s="249" t="n">
        <v>31</v>
      </c>
      <c r="E9" s="249" t="n">
        <v>30</v>
      </c>
      <c r="F9" s="249" t="n">
        <v>31</v>
      </c>
      <c r="G9" s="249" t="n">
        <v>30</v>
      </c>
      <c r="H9" s="249" t="n">
        <v>31</v>
      </c>
      <c r="I9" s="249" t="n">
        <v>31</v>
      </c>
      <c r="J9" s="249" t="n">
        <v>30</v>
      </c>
      <c r="K9" s="249" t="n">
        <v>31</v>
      </c>
      <c r="L9" s="249" t="n">
        <v>30</v>
      </c>
      <c r="M9" s="249" t="n">
        <v>30</v>
      </c>
      <c r="N9" s="249" t="n">
        <v>31</v>
      </c>
      <c r="O9" s="249" t="n">
        <v>31</v>
      </c>
      <c r="P9" s="249" t="n">
        <v>30</v>
      </c>
      <c r="Q9" s="249" t="n">
        <v>31</v>
      </c>
      <c r="R9" s="249" t="n">
        <v>30</v>
      </c>
      <c r="S9" s="249" t="n">
        <v>31</v>
      </c>
      <c r="T9" s="249" t="n">
        <v>31</v>
      </c>
      <c r="U9" s="249" t="n">
        <v>28</v>
      </c>
      <c r="V9" s="249" t="n">
        <v>31</v>
      </c>
      <c r="W9" s="249" t="n">
        <v>30</v>
      </c>
      <c r="X9" s="249"/>
      <c r="Y9" s="249"/>
      <c r="Z9" s="249"/>
      <c r="AA9" s="249"/>
      <c r="AB9" s="249"/>
      <c r="AC9" s="249"/>
      <c r="AD9" s="249"/>
      <c r="AI9" s="250"/>
    </row>
    <row r="10" customFormat="false" ht="12.75" hidden="false" customHeight="false" outlineLevel="0" collapsed="false">
      <c r="C10" s="251" t="n">
        <v>43678</v>
      </c>
      <c r="D10" s="251" t="n">
        <v>43709</v>
      </c>
      <c r="E10" s="251" t="n">
        <v>43739</v>
      </c>
      <c r="F10" s="251" t="n">
        <v>43770</v>
      </c>
      <c r="G10" s="251" t="n">
        <v>43800</v>
      </c>
      <c r="H10" s="251" t="n">
        <v>43831</v>
      </c>
      <c r="I10" s="251" t="n">
        <v>43862</v>
      </c>
      <c r="J10" s="251" t="n">
        <v>43891</v>
      </c>
      <c r="K10" s="251" t="n">
        <v>43922</v>
      </c>
      <c r="L10" s="251" t="n">
        <v>43952</v>
      </c>
      <c r="M10" s="251" t="n">
        <v>43983</v>
      </c>
      <c r="N10" s="251" t="n">
        <v>44013</v>
      </c>
      <c r="O10" s="251" t="n">
        <v>44044</v>
      </c>
      <c r="P10" s="251" t="n">
        <v>44075</v>
      </c>
      <c r="Q10" s="251" t="n">
        <v>44105</v>
      </c>
      <c r="R10" s="251" t="n">
        <v>44136</v>
      </c>
      <c r="S10" s="251" t="n">
        <v>44166</v>
      </c>
      <c r="T10" s="251" t="n">
        <v>44197</v>
      </c>
      <c r="U10" s="251" t="n">
        <v>44228</v>
      </c>
      <c r="V10" s="251" t="n">
        <v>44256</v>
      </c>
      <c r="W10" s="251" t="n">
        <v>44287</v>
      </c>
      <c r="X10" s="251"/>
      <c r="Y10" s="251"/>
      <c r="Z10" s="251"/>
      <c r="AA10" s="251"/>
      <c r="AB10" s="251"/>
      <c r="AC10" s="251"/>
      <c r="AD10" s="251"/>
      <c r="AI10" s="250"/>
    </row>
    <row r="11" customFormat="false" ht="12.75" hidden="false" customHeight="false" outlineLevel="0" collapsed="false">
      <c r="B11" s="218" t="s">
        <v>2466</v>
      </c>
      <c r="C11" s="251" t="n">
        <v>43708</v>
      </c>
      <c r="D11" s="251" t="n">
        <v>43738</v>
      </c>
      <c r="E11" s="251" t="n">
        <v>43769</v>
      </c>
      <c r="F11" s="251" t="n">
        <v>43799</v>
      </c>
      <c r="G11" s="251" t="n">
        <v>43830</v>
      </c>
      <c r="H11" s="251" t="n">
        <v>43861</v>
      </c>
      <c r="I11" s="251" t="n">
        <v>43890</v>
      </c>
      <c r="J11" s="251" t="n">
        <v>43921</v>
      </c>
      <c r="K11" s="251" t="n">
        <v>43951</v>
      </c>
      <c r="L11" s="251" t="n">
        <v>43982</v>
      </c>
      <c r="M11" s="251" t="n">
        <v>44012</v>
      </c>
      <c r="N11" s="251" t="n">
        <v>44043</v>
      </c>
      <c r="O11" s="251" t="n">
        <v>44074</v>
      </c>
      <c r="P11" s="251" t="n">
        <v>44104</v>
      </c>
      <c r="Q11" s="251" t="n">
        <v>44135</v>
      </c>
      <c r="R11" s="251" t="n">
        <v>44165</v>
      </c>
      <c r="S11" s="251" t="n">
        <v>44196</v>
      </c>
      <c r="T11" s="251" t="n">
        <v>44227</v>
      </c>
      <c r="U11" s="251" t="n">
        <v>44255</v>
      </c>
      <c r="V11" s="251" t="n">
        <v>44286</v>
      </c>
      <c r="W11" s="251" t="n">
        <v>44316</v>
      </c>
      <c r="X11" s="251"/>
      <c r="Y11" s="251"/>
      <c r="Z11" s="251"/>
      <c r="AA11" s="251"/>
      <c r="AB11" s="251"/>
      <c r="AC11" s="251"/>
      <c r="AD11" s="251"/>
      <c r="AE11" s="251"/>
      <c r="AH11" s="235"/>
      <c r="AI11" s="235"/>
      <c r="AJ11" s="236"/>
    </row>
    <row r="12" s="218" customFormat="true" ht="12.75" hidden="false" customHeight="false" outlineLevel="0" collapsed="false">
      <c r="A12" s="218" t="s">
        <v>893</v>
      </c>
      <c r="B12" s="252" t="s">
        <v>2467</v>
      </c>
      <c r="C12" s="253" t="n">
        <v>0.0589</v>
      </c>
      <c r="D12" s="253" t="n">
        <v>0.0354</v>
      </c>
      <c r="E12" s="253" t="n">
        <v>0.0322</v>
      </c>
      <c r="F12" s="253" t="n">
        <v>0.0237</v>
      </c>
      <c r="G12" s="253" t="n">
        <v>0.0353</v>
      </c>
      <c r="H12" s="253" t="n">
        <v>0.0345</v>
      </c>
      <c r="I12" s="253" t="n">
        <v>0.034</v>
      </c>
      <c r="J12" s="253" t="n">
        <v>0.0493</v>
      </c>
      <c r="K12" s="253" t="n">
        <v>0.0507</v>
      </c>
      <c r="L12" s="253" t="n">
        <v>0.0413</v>
      </c>
      <c r="M12" s="253" t="n">
        <v>0.0262</v>
      </c>
      <c r="N12" s="253" t="n">
        <v>0.0284</v>
      </c>
      <c r="O12" s="253" t="n">
        <v>0.0435</v>
      </c>
      <c r="P12" s="253" t="n">
        <v>0.0430999999999999</v>
      </c>
      <c r="Q12" s="253" t="n">
        <v>0.0549000000000001</v>
      </c>
      <c r="R12" s="253" t="n">
        <v>0.0923999999999999</v>
      </c>
      <c r="S12" s="253" t="n">
        <v>0.0751000000000001</v>
      </c>
      <c r="T12" s="253" t="n">
        <v>0.0569</v>
      </c>
      <c r="U12" s="253" t="n">
        <v>0.049</v>
      </c>
      <c r="V12" s="253" t="n">
        <v>0.0785</v>
      </c>
      <c r="W12" s="253" t="n">
        <v>0.0567</v>
      </c>
      <c r="X12" s="253"/>
      <c r="Y12" s="253"/>
      <c r="Z12" s="253"/>
      <c r="AA12" s="253"/>
      <c r="AB12" s="253"/>
      <c r="AC12" s="253"/>
      <c r="AD12" s="253"/>
      <c r="AE12" s="219"/>
    </row>
    <row r="13" customFormat="false" ht="12.75" hidden="false" customHeight="false" outlineLevel="0" collapsed="false">
      <c r="A13" s="218" t="s">
        <v>895</v>
      </c>
      <c r="B13" s="252" t="s">
        <v>2468</v>
      </c>
      <c r="C13" s="253" t="n">
        <v>0.0589</v>
      </c>
      <c r="D13" s="253" t="n">
        <v>0.0943</v>
      </c>
      <c r="E13" s="253" t="n">
        <v>0.1265</v>
      </c>
      <c r="F13" s="253" t="n">
        <v>0.1502</v>
      </c>
      <c r="G13" s="253" t="n">
        <v>0.1855</v>
      </c>
      <c r="H13" s="253" t="n">
        <v>0.22</v>
      </c>
      <c r="I13" s="253" t="n">
        <v>0.254</v>
      </c>
      <c r="J13" s="253" t="n">
        <v>0.3033</v>
      </c>
      <c r="K13" s="253" t="n">
        <v>0.354</v>
      </c>
      <c r="L13" s="253" t="n">
        <v>0.3953</v>
      </c>
      <c r="M13" s="253" t="n">
        <v>0.4215</v>
      </c>
      <c r="N13" s="253" t="n">
        <v>0.4499</v>
      </c>
      <c r="O13" s="253" t="n">
        <v>0.4934</v>
      </c>
      <c r="P13" s="253" t="n">
        <v>0.5365</v>
      </c>
      <c r="Q13" s="253" t="n">
        <v>0.5914</v>
      </c>
      <c r="R13" s="253" t="n">
        <v>0.6838</v>
      </c>
      <c r="S13" s="253" t="n">
        <v>0.7589</v>
      </c>
      <c r="T13" s="253" t="n">
        <v>0.8158</v>
      </c>
      <c r="U13" s="253" t="n">
        <v>0.8648</v>
      </c>
      <c r="V13" s="253" t="n">
        <v>0.9433</v>
      </c>
      <c r="W13" s="253" t="n">
        <v>1</v>
      </c>
      <c r="X13" s="253"/>
      <c r="Y13" s="253"/>
      <c r="Z13" s="253"/>
      <c r="AA13" s="253"/>
      <c r="AB13" s="253"/>
      <c r="AC13" s="253"/>
      <c r="AD13" s="253"/>
      <c r="AH13" s="250"/>
      <c r="AI13" s="250"/>
      <c r="AJ13" s="254"/>
      <c r="AM13" s="219"/>
      <c r="AP13" s="228"/>
    </row>
    <row r="14" customFormat="false" ht="15.75" hidden="false" customHeight="true" outlineLevel="0" collapsed="false">
      <c r="B14" s="220"/>
      <c r="C14" s="220"/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</row>
    <row r="15" customFormat="false" ht="18" hidden="false" customHeight="true" outlineLevel="0" collapsed="false">
      <c r="B15" s="224" t="s">
        <v>2469</v>
      </c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5"/>
      <c r="AF15" s="225"/>
      <c r="AG15" s="225"/>
    </row>
    <row r="16" customFormat="false" ht="37.5" hidden="false" customHeight="true" outlineLevel="0" collapsed="false">
      <c r="B16" s="226" t="s">
        <v>2456</v>
      </c>
      <c r="C16" s="227" t="n">
        <v>43678</v>
      </c>
      <c r="D16" s="227" t="n">
        <v>43709</v>
      </c>
      <c r="E16" s="227" t="n">
        <v>43739</v>
      </c>
      <c r="F16" s="227" t="n">
        <v>43770</v>
      </c>
      <c r="G16" s="227" t="n">
        <v>43800</v>
      </c>
      <c r="H16" s="227" t="n">
        <v>43831</v>
      </c>
      <c r="I16" s="227" t="n">
        <v>43862</v>
      </c>
      <c r="J16" s="227" t="n">
        <v>43891</v>
      </c>
      <c r="K16" s="227" t="n">
        <v>43922</v>
      </c>
      <c r="L16" s="227" t="n">
        <v>43952</v>
      </c>
      <c r="M16" s="227" t="n">
        <v>43983</v>
      </c>
      <c r="N16" s="227" t="n">
        <v>44013</v>
      </c>
      <c r="O16" s="227" t="n">
        <v>44044</v>
      </c>
      <c r="P16" s="227" t="n">
        <v>44075</v>
      </c>
      <c r="Q16" s="227" t="n">
        <v>44105</v>
      </c>
      <c r="R16" s="227" t="n">
        <v>44136</v>
      </c>
      <c r="S16" s="227" t="n">
        <v>44166</v>
      </c>
      <c r="T16" s="227" t="n">
        <v>44197</v>
      </c>
      <c r="U16" s="227" t="n">
        <v>44228</v>
      </c>
      <c r="V16" s="227" t="n">
        <v>44256</v>
      </c>
      <c r="W16" s="227" t="n">
        <v>44287</v>
      </c>
      <c r="X16" s="227" t="n">
        <v>44317</v>
      </c>
      <c r="Y16" s="227" t="n">
        <v>44348</v>
      </c>
      <c r="Z16" s="227" t="n">
        <v>44378</v>
      </c>
      <c r="AA16" s="227" t="n">
        <v>44409</v>
      </c>
      <c r="AB16" s="227" t="n">
        <v>44440</v>
      </c>
      <c r="AC16" s="227" t="n">
        <v>44470</v>
      </c>
      <c r="AD16" s="227" t="n">
        <v>44501</v>
      </c>
      <c r="AE16" s="228"/>
      <c r="AF16" s="228"/>
      <c r="AG16" s="228"/>
      <c r="AM16" s="229"/>
    </row>
    <row r="17" s="237" customFormat="true" ht="5.1" hidden="false" customHeight="true" outlineLevel="0" collapsed="false">
      <c r="A17" s="230"/>
      <c r="B17" s="231"/>
      <c r="C17" s="232"/>
      <c r="D17" s="232"/>
      <c r="E17" s="232"/>
      <c r="F17" s="232"/>
      <c r="G17" s="232"/>
      <c r="H17" s="232"/>
      <c r="I17" s="232"/>
      <c r="J17" s="232"/>
      <c r="K17" s="232"/>
      <c r="L17" s="232"/>
      <c r="M17" s="232"/>
      <c r="N17" s="232"/>
      <c r="O17" s="232"/>
      <c r="P17" s="232"/>
      <c r="Q17" s="232"/>
      <c r="R17" s="232"/>
      <c r="S17" s="232"/>
      <c r="T17" s="232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3"/>
      <c r="AF17" s="234"/>
      <c r="AG17" s="234"/>
      <c r="AH17" s="235"/>
      <c r="AI17" s="235"/>
      <c r="AJ17" s="236"/>
      <c r="AM17" s="238"/>
      <c r="AP17" s="234"/>
    </row>
    <row r="18" customFormat="false" ht="40.15" hidden="false" customHeight="true" outlineLevel="0" collapsed="false">
      <c r="A18" s="255" t="s">
        <v>2470</v>
      </c>
      <c r="B18" s="256" t="s">
        <v>2471</v>
      </c>
      <c r="C18" s="257" t="s">
        <v>2459</v>
      </c>
      <c r="D18" s="257" t="s">
        <v>2459</v>
      </c>
      <c r="E18" s="257" t="n">
        <v>1.22427385786281</v>
      </c>
      <c r="F18" s="257" t="n">
        <v>1.28539066209616</v>
      </c>
      <c r="G18" s="257" t="n">
        <v>1.13562992372005</v>
      </c>
      <c r="H18" s="257" t="n">
        <v>1.13946348276905</v>
      </c>
      <c r="I18" s="257" t="n">
        <v>1.15852333168</v>
      </c>
      <c r="J18" s="257" t="n">
        <v>1.04549978221433</v>
      </c>
      <c r="K18" s="257" t="n">
        <v>1.02871201909085</v>
      </c>
      <c r="L18" s="257" t="n">
        <v>0.988869402182277</v>
      </c>
      <c r="M18" s="257" t="n">
        <v>1.01465655290425</v>
      </c>
      <c r="N18" s="257" t="n">
        <v>1.05100383519824</v>
      </c>
      <c r="O18" s="257" t="n">
        <v>1.09209615552158</v>
      </c>
      <c r="P18" s="257" t="n">
        <v>1.17416799398336</v>
      </c>
      <c r="Q18" s="257" t="n">
        <v>1.12207482768045</v>
      </c>
      <c r="R18" s="257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8" t="n">
        <v>0.122074827680445</v>
      </c>
      <c r="AF18" s="259" t="n">
        <v>1.12207482768045</v>
      </c>
      <c r="AG18" s="234" t="n">
        <v>0.122074827680445</v>
      </c>
      <c r="AH18" s="235" t="n">
        <v>13</v>
      </c>
      <c r="AI18" s="235" t="n">
        <v>28</v>
      </c>
      <c r="AJ18" s="236" t="n">
        <v>15</v>
      </c>
      <c r="AK18" s="237" t="s">
        <v>2472</v>
      </c>
      <c r="AL18" s="260" t="s">
        <v>2473</v>
      </c>
      <c r="AM18" s="244" t="s">
        <v>2474</v>
      </c>
      <c r="AN18" s="237"/>
      <c r="AO18" s="237"/>
      <c r="AP18" s="261" t="n">
        <v>0.1221</v>
      </c>
    </row>
    <row r="19" customFormat="false" ht="40.15" hidden="false" customHeight="true" outlineLevel="0" collapsed="false">
      <c r="A19" s="239" t="s">
        <v>2457</v>
      </c>
      <c r="B19" s="240" t="s">
        <v>2458</v>
      </c>
      <c r="C19" s="257" t="s">
        <v>2459</v>
      </c>
      <c r="D19" s="257" t="n">
        <v>0</v>
      </c>
      <c r="E19" s="241" t="n">
        <v>0</v>
      </c>
      <c r="F19" s="241" t="n">
        <v>0.0238956638141958</v>
      </c>
      <c r="G19" s="241" t="n">
        <v>0.0574147502805902</v>
      </c>
      <c r="H19" s="241" t="n">
        <v>0.0316578221813648</v>
      </c>
      <c r="I19" s="241" t="n">
        <v>0.0339589909676795</v>
      </c>
      <c r="J19" s="241" t="n">
        <v>0.0304111594476741</v>
      </c>
      <c r="K19" s="241" t="n">
        <v>0.0494419982416513</v>
      </c>
      <c r="L19" s="241" t="n">
        <v>0.0234498982798271</v>
      </c>
      <c r="M19" s="241" t="n">
        <v>0.0252829988601062</v>
      </c>
      <c r="N19" s="241" t="n">
        <v>0.0321439709483132</v>
      </c>
      <c r="O19" s="241" t="n">
        <v>0.0581150186658668</v>
      </c>
      <c r="P19" s="241" t="n">
        <v>0.0826585630951929</v>
      </c>
      <c r="Q19" s="241" t="n">
        <v>0.0359295669847139</v>
      </c>
      <c r="R19" s="241"/>
      <c r="S19" s="241"/>
      <c r="T19" s="241"/>
      <c r="U19" s="241"/>
      <c r="V19" s="241"/>
      <c r="W19" s="242"/>
      <c r="X19" s="242"/>
      <c r="Y19" s="242"/>
      <c r="Z19" s="242"/>
      <c r="AA19" s="242"/>
      <c r="AB19" s="242"/>
      <c r="AC19" s="242"/>
      <c r="AD19" s="242"/>
      <c r="AE19" s="228" t="n">
        <v>0.0359295669847139</v>
      </c>
      <c r="AF19" s="243"/>
      <c r="AG19" s="243"/>
      <c r="AH19" s="235" t="n">
        <v>13</v>
      </c>
      <c r="AI19" s="235" t="n">
        <v>28</v>
      </c>
      <c r="AJ19" s="236" t="n">
        <v>15</v>
      </c>
      <c r="AK19" s="237" t="s">
        <v>2460</v>
      </c>
      <c r="AL19" s="237"/>
      <c r="AM19" s="244" t="s">
        <v>2461</v>
      </c>
      <c r="AN19" s="237"/>
      <c r="AO19" s="237"/>
      <c r="AP19" s="245" t="n">
        <v>0.0359</v>
      </c>
    </row>
    <row r="20" customFormat="false" ht="40.15" hidden="false" customHeight="true" outlineLevel="0" collapsed="false">
      <c r="A20" s="239" t="s">
        <v>2462</v>
      </c>
      <c r="B20" s="246" t="s">
        <v>2463</v>
      </c>
      <c r="C20" s="257" t="s">
        <v>2459</v>
      </c>
      <c r="D20" s="257" t="n">
        <v>0</v>
      </c>
      <c r="E20" s="247" t="n">
        <v>0.12010130790428</v>
      </c>
      <c r="F20" s="247" t="n">
        <v>0.143996971718476</v>
      </c>
      <c r="G20" s="247" t="n">
        <v>0.201411721999066</v>
      </c>
      <c r="H20" s="247" t="n">
        <v>0.233069544180431</v>
      </c>
      <c r="I20" s="247" t="n">
        <v>0.26702853514811</v>
      </c>
      <c r="J20" s="247" t="n">
        <v>0.297439694595784</v>
      </c>
      <c r="K20" s="247" t="n">
        <v>0.346881692837436</v>
      </c>
      <c r="L20" s="247" t="n">
        <v>0.370331591117263</v>
      </c>
      <c r="M20" s="247" t="n">
        <v>0.395614589977369</v>
      </c>
      <c r="N20" s="247" t="n">
        <v>0.427758560925682</v>
      </c>
      <c r="O20" s="247" t="n">
        <v>0.485873579591549</v>
      </c>
      <c r="P20" s="247" t="n">
        <v>0.568532142686742</v>
      </c>
      <c r="Q20" s="247" t="n">
        <v>0.604461709671456</v>
      </c>
      <c r="R20" s="247"/>
      <c r="S20" s="247"/>
      <c r="T20" s="247"/>
      <c r="U20" s="247"/>
      <c r="V20" s="247"/>
      <c r="W20" s="248"/>
      <c r="X20" s="248"/>
      <c r="Y20" s="248"/>
      <c r="Z20" s="248"/>
      <c r="AA20" s="248"/>
      <c r="AB20" s="248"/>
      <c r="AC20" s="248"/>
      <c r="AD20" s="248"/>
      <c r="AE20" s="228" t="n">
        <v>0.604461709671456</v>
      </c>
      <c r="AF20" s="243"/>
      <c r="AG20" s="243"/>
      <c r="AH20" s="235" t="n">
        <v>13</v>
      </c>
      <c r="AI20" s="235" t="n">
        <v>28</v>
      </c>
      <c r="AJ20" s="236" t="n">
        <v>15</v>
      </c>
      <c r="AK20" s="237" t="s">
        <v>2464</v>
      </c>
      <c r="AL20" s="237"/>
      <c r="AM20" s="244" t="s">
        <v>2465</v>
      </c>
      <c r="AN20" s="237"/>
      <c r="AO20" s="237"/>
      <c r="AP20" s="245" t="n">
        <v>0.6045</v>
      </c>
    </row>
    <row r="21" customFormat="false" ht="12.75" hidden="false" customHeight="false" outlineLevel="0" collapsed="false">
      <c r="C21" s="249" t="n">
        <v>28</v>
      </c>
      <c r="D21" s="249" t="n">
        <v>31</v>
      </c>
      <c r="E21" s="249" t="n">
        <v>30</v>
      </c>
      <c r="F21" s="249" t="n">
        <v>31</v>
      </c>
      <c r="G21" s="249" t="n">
        <v>30</v>
      </c>
      <c r="H21" s="249" t="n">
        <v>31</v>
      </c>
      <c r="I21" s="249" t="n">
        <v>31</v>
      </c>
      <c r="J21" s="249" t="n">
        <v>30</v>
      </c>
      <c r="K21" s="249" t="n">
        <v>31</v>
      </c>
      <c r="L21" s="249" t="n">
        <v>30</v>
      </c>
      <c r="M21" s="249" t="n">
        <v>30</v>
      </c>
      <c r="N21" s="249" t="n">
        <v>31</v>
      </c>
      <c r="O21" s="249" t="n">
        <v>31</v>
      </c>
      <c r="P21" s="249" t="n">
        <v>30</v>
      </c>
      <c r="Q21" s="249" t="n">
        <v>31</v>
      </c>
      <c r="R21" s="249" t="n">
        <v>30</v>
      </c>
      <c r="S21" s="249" t="n">
        <v>31</v>
      </c>
      <c r="T21" s="249" t="n">
        <v>31</v>
      </c>
      <c r="U21" s="249" t="n">
        <v>28</v>
      </c>
      <c r="V21" s="249" t="n">
        <v>31</v>
      </c>
      <c r="W21" s="249" t="n">
        <v>30</v>
      </c>
      <c r="X21" s="249"/>
      <c r="Y21" s="249"/>
      <c r="Z21" s="249"/>
      <c r="AA21" s="249"/>
      <c r="AB21" s="249"/>
      <c r="AC21" s="249"/>
      <c r="AD21" s="249"/>
      <c r="AI21" s="250"/>
    </row>
    <row r="22" customFormat="false" ht="12.75" hidden="false" customHeight="false" outlineLevel="0" collapsed="false">
      <c r="C22" s="249" t="n">
        <v>28</v>
      </c>
      <c r="D22" s="249" t="n">
        <v>31</v>
      </c>
      <c r="E22" s="249" t="n">
        <v>30</v>
      </c>
      <c r="F22" s="249" t="n">
        <v>31</v>
      </c>
      <c r="G22" s="249" t="n">
        <v>30</v>
      </c>
      <c r="H22" s="249" t="n">
        <v>31</v>
      </c>
      <c r="I22" s="249" t="n">
        <v>31</v>
      </c>
      <c r="J22" s="249" t="n">
        <v>30</v>
      </c>
      <c r="K22" s="249" t="n">
        <v>31</v>
      </c>
      <c r="L22" s="249" t="n">
        <v>30</v>
      </c>
      <c r="M22" s="249" t="n">
        <v>30</v>
      </c>
      <c r="N22" s="249" t="n">
        <v>31</v>
      </c>
      <c r="O22" s="249" t="n">
        <v>31</v>
      </c>
      <c r="P22" s="249" t="n">
        <v>30</v>
      </c>
      <c r="Q22" s="249" t="n">
        <v>31</v>
      </c>
      <c r="R22" s="249" t="n">
        <v>30</v>
      </c>
      <c r="S22" s="249" t="n">
        <v>31</v>
      </c>
      <c r="T22" s="249" t="n">
        <v>31</v>
      </c>
      <c r="U22" s="249" t="n">
        <v>28</v>
      </c>
      <c r="V22" s="249" t="n">
        <v>31</v>
      </c>
      <c r="W22" s="249" t="n">
        <v>30</v>
      </c>
      <c r="X22" s="249"/>
      <c r="Y22" s="249"/>
      <c r="Z22" s="249"/>
      <c r="AA22" s="249"/>
      <c r="AB22" s="249"/>
      <c r="AC22" s="249"/>
      <c r="AD22" s="249"/>
      <c r="AI22" s="250"/>
    </row>
    <row r="23" customFormat="false" ht="12.75" hidden="false" customHeight="false" outlineLevel="0" collapsed="false">
      <c r="C23" s="251" t="n">
        <v>43678</v>
      </c>
      <c r="D23" s="251" t="n">
        <v>43709</v>
      </c>
      <c r="E23" s="251" t="n">
        <v>43739</v>
      </c>
      <c r="F23" s="251" t="n">
        <v>43770</v>
      </c>
      <c r="G23" s="251" t="n">
        <v>43800</v>
      </c>
      <c r="H23" s="251" t="n">
        <v>43831</v>
      </c>
      <c r="I23" s="251" t="n">
        <v>43862</v>
      </c>
      <c r="J23" s="251" t="n">
        <v>43891</v>
      </c>
      <c r="K23" s="251" t="n">
        <v>43922</v>
      </c>
      <c r="L23" s="251" t="n">
        <v>43952</v>
      </c>
      <c r="M23" s="251" t="n">
        <v>43983</v>
      </c>
      <c r="N23" s="251" t="n">
        <v>44013</v>
      </c>
      <c r="O23" s="251" t="n">
        <v>44044</v>
      </c>
      <c r="P23" s="251" t="n">
        <v>44075</v>
      </c>
      <c r="Q23" s="251" t="n">
        <v>44105</v>
      </c>
      <c r="R23" s="251" t="n">
        <v>44136</v>
      </c>
      <c r="S23" s="251" t="n">
        <v>44166</v>
      </c>
      <c r="T23" s="251" t="n">
        <v>44197</v>
      </c>
      <c r="U23" s="251" t="n">
        <v>44228</v>
      </c>
      <c r="V23" s="251" t="n">
        <v>44256</v>
      </c>
      <c r="W23" s="251" t="n">
        <v>44287</v>
      </c>
      <c r="X23" s="251"/>
      <c r="Y23" s="251"/>
      <c r="Z23" s="251"/>
      <c r="AA23" s="251"/>
      <c r="AB23" s="251"/>
      <c r="AC23" s="251"/>
      <c r="AD23" s="251"/>
      <c r="AI23" s="250"/>
    </row>
    <row r="24" customFormat="false" ht="12.75" hidden="false" customHeight="false" outlineLevel="0" collapsed="false">
      <c r="B24" s="218" t="s">
        <v>2466</v>
      </c>
      <c r="C24" s="251" t="n">
        <v>43708</v>
      </c>
      <c r="D24" s="251" t="n">
        <v>43738</v>
      </c>
      <c r="E24" s="251" t="n">
        <v>43769</v>
      </c>
      <c r="F24" s="251" t="n">
        <v>43799</v>
      </c>
      <c r="G24" s="251" t="n">
        <v>43830</v>
      </c>
      <c r="H24" s="251" t="n">
        <v>43861</v>
      </c>
      <c r="I24" s="251" t="n">
        <v>43890</v>
      </c>
      <c r="J24" s="251" t="n">
        <v>43921</v>
      </c>
      <c r="K24" s="251" t="n">
        <v>43951</v>
      </c>
      <c r="L24" s="251" t="n">
        <v>43982</v>
      </c>
      <c r="M24" s="251" t="n">
        <v>44012</v>
      </c>
      <c r="N24" s="251" t="n">
        <v>44043</v>
      </c>
      <c r="O24" s="251" t="n">
        <v>44074</v>
      </c>
      <c r="P24" s="251" t="n">
        <v>44104</v>
      </c>
      <c r="Q24" s="251" t="n">
        <v>44135</v>
      </c>
      <c r="R24" s="251" t="n">
        <v>44165</v>
      </c>
      <c r="S24" s="251" t="n">
        <v>44196</v>
      </c>
      <c r="T24" s="251" t="n">
        <v>44227</v>
      </c>
      <c r="U24" s="251" t="n">
        <v>44255</v>
      </c>
      <c r="V24" s="251" t="n">
        <v>44286</v>
      </c>
      <c r="W24" s="251" t="n">
        <v>44316</v>
      </c>
      <c r="X24" s="251"/>
      <c r="Y24" s="251"/>
      <c r="Z24" s="251"/>
      <c r="AA24" s="251"/>
      <c r="AB24" s="251"/>
      <c r="AC24" s="251"/>
      <c r="AD24" s="251"/>
      <c r="AE24" s="251"/>
      <c r="AH24" s="235"/>
      <c r="AI24" s="235"/>
      <c r="AJ24" s="236"/>
    </row>
    <row r="25" s="218" customFormat="true" ht="12.75" hidden="false" customHeight="false" outlineLevel="0" collapsed="false">
      <c r="A25" s="218" t="s">
        <v>893</v>
      </c>
      <c r="B25" s="252" t="s">
        <v>2467</v>
      </c>
      <c r="C25" s="253" t="n">
        <v>0.0699</v>
      </c>
      <c r="D25" s="253" t="n">
        <v>0.0299</v>
      </c>
      <c r="E25" s="253" t="n">
        <v>0.0288</v>
      </c>
      <c r="F25" s="253" t="n">
        <v>0.0168</v>
      </c>
      <c r="G25" s="253" t="n">
        <v>0.034</v>
      </c>
      <c r="H25" s="253" t="n">
        <v>0.0287</v>
      </c>
      <c r="I25" s="253" t="n">
        <v>0.0281</v>
      </c>
      <c r="J25" s="253" t="n">
        <v>0.0487</v>
      </c>
      <c r="K25" s="253" t="n">
        <v>0.051</v>
      </c>
      <c r="L25" s="253" t="n">
        <v>0.0369</v>
      </c>
      <c r="M25" s="253" t="n">
        <v>0.0136</v>
      </c>
      <c r="N25" s="253" t="n">
        <v>0.0174</v>
      </c>
      <c r="O25" s="253" t="n">
        <v>0.0409999999999999</v>
      </c>
      <c r="P25" s="253" t="n">
        <v>0.0394</v>
      </c>
      <c r="Q25" s="253" t="n">
        <v>0.0544999999999999</v>
      </c>
      <c r="R25" s="253" t="n">
        <v>0.1176</v>
      </c>
      <c r="S25" s="253" t="n">
        <v>0.0873</v>
      </c>
      <c r="T25" s="253" t="n">
        <v>0.0599</v>
      </c>
      <c r="U25" s="253" t="n">
        <v>0.0496</v>
      </c>
      <c r="V25" s="253" t="n">
        <v>0.0902000000000001</v>
      </c>
      <c r="W25" s="253" t="n">
        <v>0.0567</v>
      </c>
      <c r="X25" s="253"/>
      <c r="Y25" s="253"/>
      <c r="Z25" s="253"/>
      <c r="AA25" s="253"/>
      <c r="AB25" s="253"/>
      <c r="AC25" s="253"/>
      <c r="AD25" s="253"/>
      <c r="AE25" s="228" t="n">
        <v>0.0544999999999999</v>
      </c>
    </row>
    <row r="26" customFormat="false" ht="12.75" hidden="false" customHeight="false" outlineLevel="0" collapsed="false">
      <c r="A26" s="218" t="s">
        <v>895</v>
      </c>
      <c r="B26" s="252" t="s">
        <v>2468</v>
      </c>
      <c r="C26" s="253" t="n">
        <v>0.0699</v>
      </c>
      <c r="D26" s="253" t="n">
        <v>0.0998</v>
      </c>
      <c r="E26" s="253" t="n">
        <v>0.1286</v>
      </c>
      <c r="F26" s="253" t="n">
        <v>0.1454</v>
      </c>
      <c r="G26" s="253" t="n">
        <v>0.1794</v>
      </c>
      <c r="H26" s="253" t="n">
        <v>0.2081</v>
      </c>
      <c r="I26" s="253" t="n">
        <v>0.2362</v>
      </c>
      <c r="J26" s="253" t="n">
        <v>0.2849</v>
      </c>
      <c r="K26" s="253" t="n">
        <v>0.3359</v>
      </c>
      <c r="L26" s="253" t="n">
        <v>0.3728</v>
      </c>
      <c r="M26" s="253" t="n">
        <v>0.3864</v>
      </c>
      <c r="N26" s="253" t="n">
        <v>0.4038</v>
      </c>
      <c r="O26" s="253" t="n">
        <v>0.4448</v>
      </c>
      <c r="P26" s="253" t="n">
        <v>0.4842</v>
      </c>
      <c r="Q26" s="253" t="n">
        <v>0.5387</v>
      </c>
      <c r="R26" s="253" t="n">
        <v>0.6563</v>
      </c>
      <c r="S26" s="253" t="n">
        <v>0.7436</v>
      </c>
      <c r="T26" s="253" t="n">
        <v>0.8035</v>
      </c>
      <c r="U26" s="253" t="n">
        <v>0.8531</v>
      </c>
      <c r="V26" s="253" t="n">
        <v>0.9433</v>
      </c>
      <c r="W26" s="253" t="n">
        <v>1</v>
      </c>
      <c r="X26" s="253"/>
      <c r="Y26" s="253"/>
      <c r="Z26" s="253"/>
      <c r="AA26" s="253"/>
      <c r="AB26" s="253"/>
      <c r="AC26" s="253"/>
      <c r="AD26" s="253"/>
      <c r="AE26" s="228" t="n">
        <v>0.5387</v>
      </c>
      <c r="AH26" s="250"/>
      <c r="AI26" s="250"/>
      <c r="AJ26" s="254"/>
      <c r="AM26" s="219"/>
      <c r="AP26" s="228"/>
    </row>
    <row r="27" customFormat="false" ht="12.75" hidden="false" customHeight="false" outlineLevel="0" collapsed="false">
      <c r="C27" s="262"/>
      <c r="D27" s="263"/>
      <c r="E27" s="263"/>
      <c r="F27" s="263"/>
      <c r="G27" s="263"/>
      <c r="H27" s="263"/>
      <c r="I27" s="264"/>
      <c r="J27" s="263"/>
      <c r="K27" s="263"/>
      <c r="L27" s="263"/>
      <c r="M27" s="263"/>
      <c r="N27" s="263"/>
      <c r="O27" s="263"/>
      <c r="P27" s="263"/>
      <c r="Q27" s="263"/>
      <c r="R27" s="263"/>
      <c r="S27" s="263"/>
      <c r="T27" s="263"/>
      <c r="U27" s="263"/>
      <c r="V27" s="264"/>
      <c r="W27" s="263"/>
      <c r="X27" s="263"/>
      <c r="Y27" s="263"/>
      <c r="Z27" s="263"/>
      <c r="AA27" s="263"/>
      <c r="AB27" s="263"/>
      <c r="AC27" s="263"/>
      <c r="AD27" s="263"/>
      <c r="AE27" s="265"/>
      <c r="AH27" s="250"/>
      <c r="AI27" s="250"/>
      <c r="AJ27" s="254"/>
    </row>
    <row r="28" customFormat="false" ht="12.75" hidden="false" customHeight="false" outlineLevel="0" collapsed="false">
      <c r="A28" s="266"/>
      <c r="B28" s="266"/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/>
      <c r="AC28" s="264"/>
      <c r="AD28" s="264"/>
    </row>
    <row r="29" customFormat="false" ht="12.75" hidden="false" customHeight="false" outlineLevel="0" collapsed="false">
      <c r="A29" s="266"/>
      <c r="B29" s="266"/>
      <c r="C29" s="267"/>
      <c r="D29" s="267"/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  <c r="AA29" s="264"/>
      <c r="AB29" s="264"/>
      <c r="AC29" s="264"/>
      <c r="AD29" s="264"/>
    </row>
    <row r="30" customFormat="false" ht="12.75" hidden="false" customHeight="false" outlineLevel="0" collapsed="false">
      <c r="A30" s="266"/>
      <c r="B30" s="266"/>
      <c r="C30" s="267"/>
      <c r="D30" s="267"/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</row>
    <row r="31" s="218" customFormat="true" ht="12.75" hidden="false" customHeight="false" outlineLevel="0" collapsed="false">
      <c r="A31" s="266"/>
      <c r="B31" s="266"/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AE31" s="219"/>
    </row>
    <row r="32" s="218" customFormat="true" ht="12.75" hidden="false" customHeight="false" outlineLevel="0" collapsed="false">
      <c r="AE32" s="219"/>
    </row>
    <row r="33" s="218" customFormat="true" ht="12.75" hidden="false" customHeight="false" outlineLevel="0" collapsed="false">
      <c r="AE33" s="219"/>
    </row>
    <row r="34" s="218" customFormat="true" ht="12.75" hidden="false" customHeight="false" outlineLevel="0" collapsed="false">
      <c r="AE34" s="219"/>
    </row>
    <row r="35" s="218" customFormat="true" ht="12.75" hidden="false" customHeight="false" outlineLevel="0" collapsed="false">
      <c r="AE35" s="219"/>
    </row>
    <row r="36" s="218" customFormat="true" ht="12.75" hidden="false" customHeight="false" outlineLevel="0" collapsed="false">
      <c r="AE36" s="219"/>
    </row>
    <row r="37" s="218" customFormat="true" ht="12.75" hidden="false" customHeight="false" outlineLevel="0" collapsed="false">
      <c r="D37" s="218" t="n">
        <v>21</v>
      </c>
      <c r="E37" s="253" t="n">
        <v>0.0699</v>
      </c>
      <c r="F37" s="251" t="n">
        <v>43708</v>
      </c>
      <c r="G37" s="269" t="n">
        <v>0.604461709671456</v>
      </c>
      <c r="H37" s="270" t="n">
        <v>0.000996666666666667</v>
      </c>
      <c r="I37" s="228" t="n">
        <v>0.534561709671456</v>
      </c>
      <c r="J37" s="218" t="n">
        <v>536.349541476377</v>
      </c>
      <c r="K37" s="251" t="n">
        <v>44244.3495414764</v>
      </c>
      <c r="AE37" s="219"/>
    </row>
    <row r="38" s="218" customFormat="true" ht="12.75" hidden="false" customHeight="false" outlineLevel="0" collapsed="false">
      <c r="D38" s="218" t="n">
        <v>20</v>
      </c>
      <c r="E38" s="253" t="n">
        <v>0.0998</v>
      </c>
      <c r="F38" s="251" t="n">
        <v>43738</v>
      </c>
      <c r="G38" s="269" t="n">
        <v>0.604461709671456</v>
      </c>
      <c r="H38" s="270" t="n">
        <v>0.000929032258064516</v>
      </c>
      <c r="I38" s="228" t="n">
        <v>0.504661709671456</v>
      </c>
      <c r="J38" s="218" t="n">
        <v>543.212256938025</v>
      </c>
      <c r="K38" s="251" t="n">
        <v>44281.212256938</v>
      </c>
      <c r="AE38" s="219"/>
    </row>
    <row r="39" s="218" customFormat="true" ht="12.75" hidden="false" customHeight="false" outlineLevel="0" collapsed="false">
      <c r="D39" s="218" t="n">
        <v>19</v>
      </c>
      <c r="E39" s="253" t="n">
        <v>0.1286</v>
      </c>
      <c r="F39" s="251" t="n">
        <v>43769</v>
      </c>
      <c r="G39" s="269" t="n">
        <v>0.604461709671456</v>
      </c>
      <c r="H39" s="270" t="n">
        <v>0.00056</v>
      </c>
      <c r="I39" s="228" t="n">
        <v>0.475861709671456</v>
      </c>
      <c r="J39" s="218" t="n">
        <v>849.753052984742</v>
      </c>
      <c r="K39" s="251" t="n">
        <v>44618.7530529847</v>
      </c>
      <c r="AE39" s="219"/>
    </row>
    <row r="40" s="218" customFormat="true" ht="12.75" hidden="false" customHeight="false" outlineLevel="0" collapsed="false">
      <c r="D40" s="218" t="n">
        <v>18</v>
      </c>
      <c r="E40" s="253" t="n">
        <v>0.1454</v>
      </c>
      <c r="F40" s="251" t="n">
        <v>43799</v>
      </c>
      <c r="G40" s="269" t="n">
        <v>0.604461709671456</v>
      </c>
      <c r="H40" s="270" t="n">
        <v>0.00109677419354839</v>
      </c>
      <c r="I40" s="228" t="n">
        <v>0.459061709671456</v>
      </c>
      <c r="J40" s="218" t="n">
        <v>418.556264700445</v>
      </c>
      <c r="K40" s="251" t="n">
        <v>44217.5562647005</v>
      </c>
      <c r="AE40" s="219"/>
    </row>
    <row r="41" s="218" customFormat="true" ht="12.75" hidden="false" customHeight="false" outlineLevel="0" collapsed="false">
      <c r="D41" s="218" t="n">
        <v>17</v>
      </c>
      <c r="E41" s="253" t="n">
        <v>0.1794</v>
      </c>
      <c r="F41" s="251" t="n">
        <v>43830</v>
      </c>
      <c r="G41" s="269" t="n">
        <v>0.604461709671456</v>
      </c>
      <c r="H41" s="270" t="n">
        <v>0.000925806451612902</v>
      </c>
      <c r="I41" s="228" t="n">
        <v>0.425061709671456</v>
      </c>
      <c r="J41" s="218" t="n">
        <v>459.125888495301</v>
      </c>
      <c r="K41" s="251" t="n">
        <v>44289.1258884953</v>
      </c>
      <c r="AE41" s="219"/>
    </row>
    <row r="42" s="218" customFormat="true" ht="12.75" hidden="false" customHeight="false" outlineLevel="0" collapsed="false">
      <c r="D42" s="218" t="n">
        <v>16</v>
      </c>
      <c r="E42" s="253" t="n">
        <v>0.2081</v>
      </c>
      <c r="F42" s="251" t="n">
        <v>43861</v>
      </c>
      <c r="G42" s="269" t="n">
        <v>0.604461709671456</v>
      </c>
      <c r="H42" s="270" t="n">
        <v>0.00093448275862069</v>
      </c>
      <c r="I42" s="228" t="n">
        <v>0.396361709671456</v>
      </c>
      <c r="J42" s="218" t="n">
        <v>424.150907028495</v>
      </c>
      <c r="K42" s="251" t="n">
        <v>44285.1509070285</v>
      </c>
      <c r="AE42" s="219"/>
    </row>
    <row r="43" s="218" customFormat="true" ht="12.75" hidden="false" customHeight="false" outlineLevel="0" collapsed="false">
      <c r="D43" s="218" t="n">
        <v>15</v>
      </c>
      <c r="E43" s="253" t="n">
        <v>0.2352</v>
      </c>
      <c r="F43" s="251" t="n">
        <v>43890</v>
      </c>
      <c r="G43" s="269" t="n">
        <v>0.604461709671456</v>
      </c>
      <c r="H43" s="270" t="n">
        <v>0.00163225806451613</v>
      </c>
      <c r="I43" s="228" t="n">
        <v>0.369261709671456</v>
      </c>
      <c r="J43" s="218" t="n">
        <v>226.227529640615</v>
      </c>
      <c r="K43" s="251" t="n">
        <v>44116.2275296406</v>
      </c>
      <c r="AE43" s="219"/>
    </row>
    <row r="44" s="218" customFormat="true" ht="12.75" hidden="false" customHeight="false" outlineLevel="0" collapsed="false">
      <c r="D44" s="218" t="n">
        <v>14</v>
      </c>
      <c r="E44" s="253" t="n">
        <v>0.2858</v>
      </c>
      <c r="F44" s="251" t="n">
        <v>43921</v>
      </c>
      <c r="G44" s="269" t="n">
        <v>0.604461709671456</v>
      </c>
      <c r="H44" s="270" t="n">
        <v>0.00171333333333333</v>
      </c>
      <c r="I44" s="228" t="n">
        <v>0.318661709671456</v>
      </c>
      <c r="J44" s="218" t="n">
        <v>185.989324710966</v>
      </c>
      <c r="K44" s="251" t="n">
        <v>44106.989324711</v>
      </c>
      <c r="AE44" s="219"/>
    </row>
    <row r="45" s="218" customFormat="true" ht="12.75" hidden="false" customHeight="false" outlineLevel="0" collapsed="false">
      <c r="D45" s="218" t="n">
        <v>13</v>
      </c>
      <c r="E45" s="253" t="n">
        <v>0.3372</v>
      </c>
      <c r="F45" s="251" t="n">
        <v>43951</v>
      </c>
      <c r="G45" s="269" t="n">
        <v>0.604461709671456</v>
      </c>
      <c r="H45" s="270" t="n">
        <v>0.00120322580645161</v>
      </c>
      <c r="I45" s="228" t="n">
        <v>0.267261709671456</v>
      </c>
      <c r="J45" s="218" t="n">
        <v>222.120991952148</v>
      </c>
      <c r="K45" s="251" t="n">
        <v>44173.1209919521</v>
      </c>
      <c r="AE45" s="219"/>
    </row>
    <row r="46" s="218" customFormat="true" ht="12.75" hidden="false" customHeight="false" outlineLevel="0" collapsed="false">
      <c r="D46" s="218" t="n">
        <v>12</v>
      </c>
      <c r="E46" s="253" t="n">
        <v>0.3745</v>
      </c>
      <c r="F46" s="251" t="n">
        <v>43982</v>
      </c>
      <c r="G46" s="269" t="n">
        <v>0.604461709671456</v>
      </c>
      <c r="H46" s="270" t="n">
        <v>0.000513333333333332</v>
      </c>
      <c r="I46" s="228" t="n">
        <v>0.229961709671456</v>
      </c>
      <c r="J46" s="218" t="n">
        <v>447.977356502837</v>
      </c>
      <c r="K46" s="251" t="n">
        <v>44429.9773565028</v>
      </c>
      <c r="AE46" s="219"/>
    </row>
    <row r="47" s="218" customFormat="true" ht="12.75" hidden="false" customHeight="false" outlineLevel="0" collapsed="false">
      <c r="D47" s="218" t="n">
        <v>11</v>
      </c>
      <c r="E47" s="253" t="n">
        <v>0.3899</v>
      </c>
      <c r="F47" s="251" t="n">
        <v>44012</v>
      </c>
      <c r="G47" s="269" t="n">
        <v>0.604461709671456</v>
      </c>
      <c r="H47" s="270" t="n">
        <v>0.000551612903225807</v>
      </c>
      <c r="I47" s="228" t="n">
        <v>0.214561709671456</v>
      </c>
      <c r="J47" s="218" t="n">
        <v>388.971520457025</v>
      </c>
      <c r="K47" s="251" t="n">
        <v>44400.971520457</v>
      </c>
      <c r="AE47" s="219"/>
    </row>
    <row r="48" s="218" customFormat="true" ht="12.75" hidden="false" customHeight="false" outlineLevel="0" collapsed="false">
      <c r="D48" s="218" t="n">
        <v>10</v>
      </c>
      <c r="E48" s="253" t="n">
        <v>0.407</v>
      </c>
      <c r="F48" s="251" t="n">
        <v>44043</v>
      </c>
      <c r="G48" s="269" t="n">
        <v>0.604461709671456</v>
      </c>
      <c r="H48" s="270" t="n">
        <v>0.00137096774193548</v>
      </c>
      <c r="I48" s="228" t="n">
        <v>0.197461709671456</v>
      </c>
      <c r="J48" s="218" t="n">
        <v>144.030894113297</v>
      </c>
      <c r="K48" s="251" t="n">
        <v>44187.0308941133</v>
      </c>
      <c r="AE48" s="219"/>
    </row>
    <row r="49" s="218" customFormat="true" ht="12.75" hidden="false" customHeight="false" outlineLevel="0" collapsed="false">
      <c r="D49" s="218" t="n">
        <v>9</v>
      </c>
      <c r="E49" s="253" t="n">
        <v>0.4495</v>
      </c>
      <c r="F49" s="251" t="n">
        <v>44074</v>
      </c>
      <c r="G49" s="269" t="n">
        <v>0.604461709671456</v>
      </c>
      <c r="H49" s="270" t="n">
        <v>0.00158</v>
      </c>
      <c r="I49" s="228" t="n">
        <v>0.154961709671456</v>
      </c>
      <c r="J49" s="218" t="n">
        <v>98.0770314376303</v>
      </c>
      <c r="K49" s="251" t="n">
        <v>44172.0770314376</v>
      </c>
      <c r="AE49" s="219"/>
    </row>
    <row r="50" s="218" customFormat="true" ht="12.75" hidden="false" customHeight="false" outlineLevel="0" collapsed="false">
      <c r="D50" s="218" t="n">
        <v>8</v>
      </c>
      <c r="E50" s="253" t="n">
        <v>0.4969</v>
      </c>
      <c r="F50" s="251" t="n">
        <v>44104</v>
      </c>
      <c r="G50" s="269" t="n">
        <v>0.604461709671456</v>
      </c>
      <c r="H50" s="270" t="n">
        <v>0.00134838709677419</v>
      </c>
      <c r="I50" s="228" t="n">
        <v>0.107561709671456</v>
      </c>
      <c r="J50" s="218" t="n">
        <v>79.7706459285916</v>
      </c>
      <c r="K50" s="251" t="n">
        <v>44183.7706459286</v>
      </c>
      <c r="AE50" s="219"/>
    </row>
    <row r="51" s="218" customFormat="true" ht="12.75" hidden="false" customHeight="false" outlineLevel="0" collapsed="false">
      <c r="D51" s="218" t="n">
        <v>7</v>
      </c>
      <c r="E51" s="271" t="n">
        <v>0.5387</v>
      </c>
      <c r="F51" s="251" t="n">
        <v>44135</v>
      </c>
      <c r="G51" s="269" t="n">
        <v>0.604461709671456</v>
      </c>
      <c r="H51" s="270" t="n">
        <v>0.00299333333333334</v>
      </c>
      <c r="I51" s="228" t="n">
        <v>0.0657617096714558</v>
      </c>
      <c r="J51" s="218" t="n">
        <v>21.9693907588382</v>
      </c>
      <c r="K51" s="251" t="n">
        <v>44156.9693907588</v>
      </c>
      <c r="AE51" s="219"/>
    </row>
    <row r="52" s="218" customFormat="true" ht="12.75" hidden="false" customHeight="false" outlineLevel="0" collapsed="false">
      <c r="D52" s="218" t="n">
        <v>6</v>
      </c>
      <c r="E52" s="253" t="n">
        <v>0.6285</v>
      </c>
      <c r="F52" s="251" t="n">
        <v>44165</v>
      </c>
      <c r="G52" s="269"/>
      <c r="H52" s="270"/>
      <c r="I52" s="228"/>
      <c r="K52" s="251"/>
      <c r="AE52" s="219"/>
    </row>
    <row r="53" s="218" customFormat="true" ht="12.75" hidden="false" customHeight="false" outlineLevel="0" collapsed="false">
      <c r="D53" s="218" t="n">
        <v>5</v>
      </c>
      <c r="E53" s="253" t="n">
        <v>0.6997</v>
      </c>
      <c r="F53" s="251" t="n">
        <v>44196</v>
      </c>
      <c r="G53" s="269"/>
      <c r="H53" s="270"/>
      <c r="I53" s="228"/>
      <c r="K53" s="251"/>
      <c r="AE53" s="219"/>
    </row>
    <row r="54" s="218" customFormat="true" ht="12.75" hidden="false" customHeight="false" outlineLevel="0" collapsed="false">
      <c r="D54" s="218" t="n">
        <v>4</v>
      </c>
      <c r="E54" s="253" t="n">
        <v>0.7414</v>
      </c>
      <c r="F54" s="251" t="n">
        <v>44227</v>
      </c>
      <c r="G54" s="269"/>
      <c r="H54" s="270"/>
      <c r="I54" s="228"/>
      <c r="K54" s="251"/>
      <c r="AE54" s="219"/>
    </row>
    <row r="55" s="218" customFormat="true" ht="12.75" hidden="false" customHeight="false" outlineLevel="0" collapsed="false">
      <c r="D55" s="218" t="n">
        <v>3</v>
      </c>
      <c r="E55" s="253" t="n">
        <v>0.7988</v>
      </c>
      <c r="F55" s="251" t="n">
        <v>44255</v>
      </c>
      <c r="G55" s="269"/>
      <c r="H55" s="270"/>
      <c r="I55" s="228"/>
      <c r="K55" s="251"/>
      <c r="AE55" s="219"/>
    </row>
    <row r="56" s="218" customFormat="true" ht="12.75" hidden="false" customHeight="false" outlineLevel="0" collapsed="false">
      <c r="D56" s="218" t="n">
        <v>2</v>
      </c>
      <c r="E56" s="253" t="n">
        <v>0.9404</v>
      </c>
      <c r="F56" s="251" t="n">
        <v>44286</v>
      </c>
      <c r="G56" s="269"/>
      <c r="H56" s="270"/>
      <c r="I56" s="228"/>
      <c r="K56" s="251"/>
      <c r="AE56" s="219"/>
    </row>
    <row r="57" s="218" customFormat="true" ht="12.75" hidden="false" customHeight="false" outlineLevel="0" collapsed="false">
      <c r="D57" s="218" t="n">
        <v>1</v>
      </c>
      <c r="E57" s="253" t="n">
        <v>1</v>
      </c>
      <c r="F57" s="251" t="n">
        <v>44316</v>
      </c>
      <c r="G57" s="269"/>
      <c r="H57" s="270"/>
      <c r="I57" s="228"/>
      <c r="K57" s="251"/>
      <c r="AE57" s="219"/>
    </row>
    <row r="58" s="218" customFormat="true" ht="12.75" hidden="false" customHeight="false" outlineLevel="0" collapsed="false">
      <c r="E58" s="253"/>
      <c r="F58" s="251"/>
      <c r="G58" s="269"/>
      <c r="H58" s="270"/>
      <c r="I58" s="228"/>
      <c r="K58" s="251"/>
      <c r="AE58" s="219"/>
    </row>
    <row r="59" s="218" customFormat="true" ht="12.75" hidden="false" customHeight="false" outlineLevel="0" collapsed="false">
      <c r="E59" s="253"/>
      <c r="F59" s="251"/>
      <c r="G59" s="269"/>
      <c r="H59" s="270"/>
      <c r="I59" s="228"/>
      <c r="K59" s="251"/>
      <c r="AE59" s="219"/>
    </row>
    <row r="60" s="218" customFormat="true" ht="12.75" hidden="false" customHeight="false" outlineLevel="0" collapsed="false">
      <c r="E60" s="253"/>
      <c r="F60" s="251"/>
      <c r="G60" s="269"/>
      <c r="H60" s="270"/>
      <c r="I60" s="228"/>
      <c r="K60" s="251"/>
      <c r="AE60" s="219"/>
    </row>
    <row r="61" s="218" customFormat="true" ht="12.75" hidden="false" customHeight="false" outlineLevel="0" collapsed="false">
      <c r="E61" s="253"/>
      <c r="F61" s="251"/>
      <c r="G61" s="269"/>
      <c r="H61" s="270"/>
      <c r="I61" s="228"/>
      <c r="K61" s="251"/>
      <c r="AE61" s="219"/>
    </row>
    <row r="62" s="218" customFormat="true" ht="12.75" hidden="false" customHeight="false" outlineLevel="0" collapsed="false">
      <c r="E62" s="253"/>
      <c r="F62" s="251"/>
      <c r="G62" s="269"/>
      <c r="H62" s="270"/>
      <c r="I62" s="228"/>
      <c r="K62" s="251"/>
      <c r="AE62" s="219"/>
    </row>
    <row r="63" s="218" customFormat="true" ht="12.75" hidden="false" customHeight="false" outlineLevel="0" collapsed="false">
      <c r="E63" s="253"/>
      <c r="F63" s="251"/>
      <c r="G63" s="269"/>
      <c r="H63" s="270"/>
      <c r="I63" s="228"/>
      <c r="K63" s="251"/>
      <c r="AE63" s="219"/>
    </row>
    <row r="64" s="218" customFormat="true" ht="12.75" hidden="false" customHeight="false" outlineLevel="0" collapsed="false">
      <c r="AE64" s="219"/>
    </row>
    <row r="65" s="218" customFormat="true" ht="12.75" hidden="false" customHeight="false" outlineLevel="0" collapsed="false">
      <c r="AE65" s="219"/>
    </row>
    <row r="66" s="218" customFormat="true" ht="12.75" hidden="false" customHeight="false" outlineLevel="0" collapsed="false">
      <c r="AE66" s="219"/>
    </row>
    <row r="67" s="218" customFormat="true" ht="12.75" hidden="false" customHeight="false" outlineLevel="0" collapsed="false">
      <c r="K67" s="272" t="n">
        <v>44156.9693907588</v>
      </c>
      <c r="L67" s="219" t="s">
        <v>2475</v>
      </c>
      <c r="AE67" s="219"/>
    </row>
    <row r="68" s="218" customFormat="true" ht="12.75" hidden="false" customHeight="false" outlineLevel="0" collapsed="false">
      <c r="K68" s="273"/>
      <c r="L68" s="219"/>
      <c r="AE68" s="219"/>
    </row>
    <row r="69" s="218" customFormat="true" ht="12.75" hidden="false" customHeight="false" outlineLevel="0" collapsed="false">
      <c r="K69" s="272" t="n">
        <v>44135</v>
      </c>
      <c r="L69" s="219" t="s">
        <v>2476</v>
      </c>
      <c r="AE69" s="219"/>
    </row>
    <row r="70" s="218" customFormat="true" ht="12.75" hidden="false" customHeight="false" outlineLevel="0" collapsed="false">
      <c r="K70" s="274"/>
      <c r="L70" s="219"/>
      <c r="AE70" s="219"/>
    </row>
    <row r="71" s="218" customFormat="true" ht="12.75" hidden="false" customHeight="false" outlineLevel="0" collapsed="false">
      <c r="K71" s="275" t="n">
        <v>21.9693907588371</v>
      </c>
      <c r="L71" s="219" t="s">
        <v>2477</v>
      </c>
      <c r="AE71" s="219"/>
    </row>
    <row r="72" s="218" customFormat="true" ht="12.75" hidden="false" customHeight="false" outlineLevel="0" collapsed="false">
      <c r="AE72" s="219"/>
    </row>
  </sheetData>
  <mergeCells count="3">
    <mergeCell ref="B2:AD2"/>
    <mergeCell ref="B3:AD3"/>
    <mergeCell ref="B15:AD15"/>
  </mergeCells>
  <printOptions headings="false" gridLines="false" gridLinesSet="true" horizontalCentered="true" verticalCentered="true"/>
  <pageMargins left="0.39375" right="1.575" top="0.7875" bottom="0.590972222222222" header="0.511805555555555" footer="0.39375"/>
  <pageSetup paperSize="5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&amp;L&amp;8&amp;F / &amp;A&amp;C&amp;8&amp;P /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06"/>
  <sheetViews>
    <sheetView showFormulas="false" showGridLines="fals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M22" activeCellId="0" sqref="M22"/>
    </sheetView>
  </sheetViews>
  <sheetFormatPr defaultColWidth="8.8671875" defaultRowHeight="12.75" zeroHeight="false" outlineLevelRow="0" outlineLevelCol="0"/>
  <cols>
    <col collapsed="false" customWidth="true" hidden="false" outlineLevel="0" max="1" min="1" style="218" width="5.7"/>
    <col collapsed="false" customWidth="true" hidden="false" outlineLevel="0" max="2" min="2" style="218" width="15.71"/>
    <col collapsed="false" customWidth="true" hidden="false" outlineLevel="0" max="3" min="3" style="218" width="28.57"/>
    <col collapsed="false" customWidth="true" hidden="false" outlineLevel="0" max="4" min="4" style="218" width="18"/>
    <col collapsed="false" customWidth="true" hidden="false" outlineLevel="0" max="6" min="5" style="218" width="12.29"/>
    <col collapsed="false" customWidth="true" hidden="false" outlineLevel="0" max="7" min="7" style="218" width="16.14"/>
    <col collapsed="false" customWidth="true" hidden="false" outlineLevel="0" max="9" min="8" style="218" width="12.29"/>
    <col collapsed="false" customWidth="true" hidden="false" outlineLevel="0" max="10" min="10" style="218" width="6.28"/>
    <col collapsed="false" customWidth="true" hidden="false" outlineLevel="0" max="12" min="11" style="218" width="7"/>
    <col collapsed="false" customWidth="true" hidden="false" outlineLevel="0" max="13" min="13" style="218" width="13.29"/>
    <col collapsed="false" customWidth="true" hidden="false" outlineLevel="0" max="14" min="14" style="218" width="13.7"/>
    <col collapsed="false" customWidth="true" hidden="false" outlineLevel="0" max="15" min="15" style="218" width="11.14"/>
    <col collapsed="false" customWidth="true" hidden="false" outlineLevel="0" max="19" min="16" style="218" width="10.99"/>
    <col collapsed="false" customWidth="false" hidden="false" outlineLevel="0" max="254" min="20" style="218" width="8.86"/>
    <col collapsed="false" customWidth="true" hidden="false" outlineLevel="0" max="255" min="255" style="218" width="4.43"/>
    <col collapsed="false" customWidth="true" hidden="false" outlineLevel="0" max="260" min="256" style="218" width="12.29"/>
    <col collapsed="false" customWidth="true" hidden="false" outlineLevel="0" max="261" min="261" style="218" width="16.14"/>
    <col collapsed="false" customWidth="true" hidden="false" outlineLevel="0" max="263" min="262" style="218" width="12.29"/>
    <col collapsed="false" customWidth="true" hidden="false" outlineLevel="0" max="264" min="264" style="218" width="14.57"/>
    <col collapsed="false" customWidth="true" hidden="false" outlineLevel="0" max="265" min="265" style="218" width="12.29"/>
    <col collapsed="false" customWidth="true" hidden="false" outlineLevel="0" max="266" min="266" style="218" width="12.71"/>
    <col collapsed="false" customWidth="false" hidden="false" outlineLevel="0" max="510" min="267" style="218" width="8.86"/>
    <col collapsed="false" customWidth="true" hidden="false" outlineLevel="0" max="511" min="511" style="218" width="4.43"/>
    <col collapsed="false" customWidth="true" hidden="false" outlineLevel="0" max="516" min="512" style="218" width="12.29"/>
    <col collapsed="false" customWidth="true" hidden="false" outlineLevel="0" max="517" min="517" style="218" width="16.14"/>
    <col collapsed="false" customWidth="true" hidden="false" outlineLevel="0" max="519" min="518" style="218" width="12.29"/>
    <col collapsed="false" customWidth="true" hidden="false" outlineLevel="0" max="520" min="520" style="218" width="14.57"/>
    <col collapsed="false" customWidth="true" hidden="false" outlineLevel="0" max="521" min="521" style="218" width="12.29"/>
    <col collapsed="false" customWidth="true" hidden="false" outlineLevel="0" max="522" min="522" style="218" width="12.71"/>
    <col collapsed="false" customWidth="false" hidden="false" outlineLevel="0" max="766" min="523" style="218" width="8.86"/>
    <col collapsed="false" customWidth="true" hidden="false" outlineLevel="0" max="767" min="767" style="218" width="4.43"/>
    <col collapsed="false" customWidth="true" hidden="false" outlineLevel="0" max="772" min="768" style="218" width="12.29"/>
    <col collapsed="false" customWidth="true" hidden="false" outlineLevel="0" max="773" min="773" style="218" width="16.14"/>
    <col collapsed="false" customWidth="true" hidden="false" outlineLevel="0" max="775" min="774" style="218" width="12.29"/>
    <col collapsed="false" customWidth="true" hidden="false" outlineLevel="0" max="776" min="776" style="218" width="14.57"/>
    <col collapsed="false" customWidth="true" hidden="false" outlineLevel="0" max="777" min="777" style="218" width="12.29"/>
    <col collapsed="false" customWidth="true" hidden="false" outlineLevel="0" max="778" min="778" style="218" width="12.71"/>
    <col collapsed="false" customWidth="false" hidden="false" outlineLevel="0" max="1022" min="779" style="218" width="8.86"/>
    <col collapsed="false" customWidth="true" hidden="false" outlineLevel="0" max="1023" min="1023" style="218" width="4.43"/>
    <col collapsed="false" customWidth="true" hidden="false" outlineLevel="0" max="1024" min="1024" style="218" width="12.29"/>
  </cols>
  <sheetData>
    <row r="1" customFormat="false" ht="13.5" hidden="false" customHeight="false" outlineLevel="0" collapsed="false">
      <c r="A1" s="218" t="s">
        <v>2478</v>
      </c>
    </row>
    <row r="2" customFormat="false" ht="25.5" hidden="false" customHeight="true" outlineLevel="0" collapsed="false">
      <c r="B2" s="276" t="s">
        <v>2479</v>
      </c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</row>
    <row r="3" customFormat="false" ht="24.75" hidden="false" customHeight="true" outlineLevel="0" collapsed="false">
      <c r="B3" s="277" t="s">
        <v>2480</v>
      </c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</row>
    <row r="4" customFormat="false" ht="21.95" hidden="false" customHeight="true" outlineLevel="0" collapsed="false">
      <c r="B4" s="278"/>
      <c r="C4" s="279"/>
      <c r="D4" s="279"/>
      <c r="E4" s="279"/>
      <c r="F4" s="279"/>
      <c r="G4" s="279"/>
      <c r="H4" s="279"/>
      <c r="I4" s="279"/>
      <c r="J4" s="279"/>
      <c r="K4" s="279"/>
      <c r="L4" s="279"/>
      <c r="M4" s="280"/>
      <c r="N4" s="281" t="s">
        <v>2481</v>
      </c>
      <c r="O4" s="282" t="n">
        <v>44135</v>
      </c>
      <c r="P4" s="283"/>
      <c r="Q4" s="283"/>
      <c r="R4" s="283"/>
      <c r="S4" s="283"/>
      <c r="T4" s="237"/>
      <c r="U4" s="237"/>
      <c r="V4" s="237"/>
      <c r="W4" s="237"/>
    </row>
    <row r="5" customFormat="false" ht="21.95" hidden="false" customHeight="true" outlineLevel="0" collapsed="false">
      <c r="B5" s="278"/>
      <c r="C5" s="284"/>
      <c r="D5" s="284"/>
      <c r="E5" s="284"/>
      <c r="F5" s="284"/>
      <c r="G5" s="284"/>
      <c r="H5" s="284"/>
      <c r="I5" s="284"/>
      <c r="J5" s="284"/>
      <c r="K5" s="284"/>
      <c r="L5" s="284"/>
      <c r="M5" s="285"/>
      <c r="N5" s="286" t="s">
        <v>2482</v>
      </c>
      <c r="O5" s="287" t="n">
        <v>44135</v>
      </c>
      <c r="P5" s="237"/>
      <c r="Q5" s="237"/>
      <c r="R5" s="237"/>
      <c r="S5" s="237"/>
      <c r="T5" s="237"/>
      <c r="U5" s="237"/>
      <c r="V5" s="237"/>
      <c r="W5" s="237"/>
    </row>
    <row r="6" customFormat="false" ht="21.95" hidden="false" customHeight="true" outlineLevel="0" collapsed="false">
      <c r="A6" s="284"/>
      <c r="B6" s="288"/>
      <c r="C6" s="289"/>
      <c r="D6" s="290" t="n">
        <v>44135</v>
      </c>
      <c r="E6" s="290" t="n">
        <v>44104</v>
      </c>
      <c r="F6" s="291" t="s">
        <v>2483</v>
      </c>
      <c r="G6" s="291"/>
      <c r="H6" s="291"/>
      <c r="I6" s="291"/>
      <c r="J6" s="291"/>
      <c r="K6" s="291"/>
      <c r="L6" s="291"/>
      <c r="M6" s="291"/>
      <c r="N6" s="291"/>
      <c r="O6" s="291"/>
      <c r="P6" s="292"/>
    </row>
    <row r="7" customFormat="false" ht="30" hidden="false" customHeight="true" outlineLevel="0" collapsed="false">
      <c r="A7" s="293" t="n">
        <v>11</v>
      </c>
      <c r="B7" s="294" t="s">
        <v>2484</v>
      </c>
      <c r="C7" s="294"/>
      <c r="D7" s="295" t="n">
        <v>0.5387</v>
      </c>
      <c r="E7" s="295" t="n">
        <v>0.4842</v>
      </c>
      <c r="F7" s="296" t="s">
        <v>2485</v>
      </c>
      <c r="G7" s="296" t="s">
        <v>2486</v>
      </c>
      <c r="H7" s="296"/>
      <c r="I7" s="296"/>
      <c r="J7" s="296"/>
      <c r="K7" s="296"/>
      <c r="L7" s="296"/>
      <c r="M7" s="296" t="s">
        <v>2487</v>
      </c>
      <c r="N7" s="296" t="s">
        <v>2488</v>
      </c>
      <c r="O7" s="297" t="s">
        <v>2489</v>
      </c>
      <c r="P7" s="292"/>
    </row>
    <row r="8" customFormat="false" ht="21.95" hidden="false" customHeight="true" outlineLevel="0" collapsed="false">
      <c r="A8" s="298" t="n">
        <v>1</v>
      </c>
      <c r="B8" s="299" t="s">
        <v>2490</v>
      </c>
      <c r="C8" s="299"/>
      <c r="D8" s="300" t="n">
        <v>0.604461709671456</v>
      </c>
      <c r="E8" s="300" t="n">
        <v>0.568532142686742</v>
      </c>
      <c r="F8" s="301" t="s">
        <v>298</v>
      </c>
      <c r="G8" s="302" t="s">
        <v>2249</v>
      </c>
      <c r="H8" s="302"/>
      <c r="I8" s="302"/>
      <c r="J8" s="302"/>
      <c r="K8" s="302"/>
      <c r="L8" s="302"/>
      <c r="M8" s="303" t="n">
        <v>0.25026714790852</v>
      </c>
      <c r="N8" s="303" t="n">
        <v>0.208592910955033</v>
      </c>
      <c r="O8" s="304" t="n">
        <v>-0.0416742369534875</v>
      </c>
      <c r="P8" s="292"/>
    </row>
    <row r="9" customFormat="false" ht="21.95" hidden="false" customHeight="true" outlineLevel="0" collapsed="false">
      <c r="A9" s="298" t="n">
        <v>2</v>
      </c>
      <c r="B9" s="294" t="s">
        <v>2491</v>
      </c>
      <c r="C9" s="294"/>
      <c r="D9" s="295" t="n">
        <v>0.0544999999999999</v>
      </c>
      <c r="E9" s="295" t="n">
        <v>0.0394</v>
      </c>
      <c r="F9" s="301" t="s">
        <v>459</v>
      </c>
      <c r="G9" s="302" t="s">
        <v>2295</v>
      </c>
      <c r="H9" s="302"/>
      <c r="I9" s="302"/>
      <c r="J9" s="302"/>
      <c r="K9" s="302"/>
      <c r="L9" s="302"/>
      <c r="M9" s="303" t="n">
        <v>0.501846319461506</v>
      </c>
      <c r="N9" s="303" t="n">
        <v>0.4789076025618</v>
      </c>
      <c r="O9" s="304" t="n">
        <v>-0.0229387168997058</v>
      </c>
      <c r="P9" s="292"/>
    </row>
    <row r="10" customFormat="false" ht="21.95" hidden="false" customHeight="true" outlineLevel="0" collapsed="false">
      <c r="A10" s="298" t="n">
        <v>3</v>
      </c>
      <c r="B10" s="299" t="s">
        <v>2492</v>
      </c>
      <c r="C10" s="299"/>
      <c r="D10" s="300" t="n">
        <v>0.0359295669847139</v>
      </c>
      <c r="E10" s="300" t="n">
        <v>0.0826585630951929</v>
      </c>
      <c r="F10" s="301" t="s">
        <v>275</v>
      </c>
      <c r="G10" s="302" t="s">
        <v>2246</v>
      </c>
      <c r="H10" s="302"/>
      <c r="I10" s="302"/>
      <c r="J10" s="302"/>
      <c r="K10" s="302"/>
      <c r="L10" s="302"/>
      <c r="M10" s="303" t="n">
        <v>0.620638046140165</v>
      </c>
      <c r="N10" s="303" t="n">
        <v>0.58307385482704</v>
      </c>
      <c r="O10" s="304" t="n">
        <v>-0.0375641913131254</v>
      </c>
      <c r="P10" s="292"/>
    </row>
    <row r="11" customFormat="false" ht="21.95" hidden="false" customHeight="true" outlineLevel="0" collapsed="false">
      <c r="A11" s="298" t="n">
        <v>4</v>
      </c>
      <c r="B11" s="305" t="s">
        <v>2493</v>
      </c>
      <c r="C11" s="305"/>
      <c r="D11" s="306" t="n">
        <v>0.0657617096714558</v>
      </c>
      <c r="E11" s="306" t="n">
        <v>0.0843321426867418</v>
      </c>
      <c r="F11" s="301" t="s">
        <v>626</v>
      </c>
      <c r="G11" s="302" t="s">
        <v>2350</v>
      </c>
      <c r="H11" s="302"/>
      <c r="I11" s="302"/>
      <c r="J11" s="302"/>
      <c r="K11" s="302"/>
      <c r="L11" s="302"/>
      <c r="M11" s="303" t="n">
        <v>0.0244337243695532</v>
      </c>
      <c r="N11" s="303" t="n">
        <v>0.020455896902852</v>
      </c>
      <c r="O11" s="304" t="n">
        <v>-0.00397782746670117</v>
      </c>
      <c r="P11" s="284"/>
    </row>
    <row r="12" customFormat="false" ht="21.95" hidden="false" customHeight="true" outlineLevel="0" collapsed="false">
      <c r="A12" s="298" t="n">
        <v>5</v>
      </c>
      <c r="B12" s="292"/>
      <c r="C12" s="284"/>
      <c r="D12" s="307"/>
      <c r="E12" s="307"/>
      <c r="F12" s="301" t="s">
        <v>634</v>
      </c>
      <c r="G12" s="302" t="s">
        <v>2351</v>
      </c>
      <c r="H12" s="302"/>
      <c r="I12" s="302"/>
      <c r="J12" s="302"/>
      <c r="K12" s="302"/>
      <c r="L12" s="302"/>
      <c r="M12" s="303" t="n">
        <v>0.0765267947670849</v>
      </c>
      <c r="N12" s="303" t="n">
        <v>0.0515137263585779</v>
      </c>
      <c r="O12" s="304" t="n">
        <v>-0.025013068408507</v>
      </c>
      <c r="P12" s="284"/>
    </row>
    <row r="13" customFormat="false" ht="21" hidden="false" customHeight="true" outlineLevel="0" collapsed="false">
      <c r="A13" s="298" t="n">
        <v>6</v>
      </c>
      <c r="B13" s="308" t="s">
        <v>2494</v>
      </c>
      <c r="C13" s="308"/>
      <c r="D13" s="309" t="n">
        <v>21.9693907588371</v>
      </c>
      <c r="E13" s="309" t="n">
        <v>34.2684142734361</v>
      </c>
      <c r="F13" s="301" t="s">
        <v>538</v>
      </c>
      <c r="G13" s="302" t="s">
        <v>2322</v>
      </c>
      <c r="H13" s="302"/>
      <c r="I13" s="302"/>
      <c r="J13" s="302"/>
      <c r="K13" s="302"/>
      <c r="L13" s="302"/>
      <c r="M13" s="303" t="n">
        <v>0.127987674758637</v>
      </c>
      <c r="N13" s="303" t="n">
        <v>0.122908886679575</v>
      </c>
      <c r="O13" s="304" t="n">
        <v>-0.00507878807906184</v>
      </c>
      <c r="P13" s="284"/>
    </row>
    <row r="14" customFormat="false" ht="21.95" hidden="false" customHeight="true" outlineLevel="0" collapsed="false">
      <c r="A14" s="298" t="n">
        <v>7</v>
      </c>
      <c r="B14" s="310"/>
      <c r="C14" s="310"/>
      <c r="D14" s="311"/>
      <c r="E14" s="311" t="n">
        <v>0</v>
      </c>
      <c r="F14" s="301" t="n">
        <v>0</v>
      </c>
      <c r="G14" s="302" t="n">
        <v>0</v>
      </c>
      <c r="H14" s="302"/>
      <c r="I14" s="302"/>
      <c r="J14" s="302"/>
      <c r="K14" s="302"/>
      <c r="L14" s="302"/>
      <c r="M14" s="303" t="n">
        <v>0</v>
      </c>
      <c r="N14" s="303" t="n">
        <v>0</v>
      </c>
      <c r="O14" s="304" t="n">
        <v>0</v>
      </c>
      <c r="P14" s="312"/>
    </row>
    <row r="15" customFormat="false" ht="21.95" hidden="false" customHeight="true" outlineLevel="0" collapsed="false">
      <c r="A15" s="298" t="n">
        <v>8</v>
      </c>
      <c r="B15" s="313"/>
      <c r="C15" s="314"/>
      <c r="D15" s="315"/>
      <c r="E15" s="316"/>
      <c r="F15" s="301" t="n">
        <v>0</v>
      </c>
      <c r="G15" s="302" t="n">
        <v>0</v>
      </c>
      <c r="H15" s="302"/>
      <c r="I15" s="302"/>
      <c r="J15" s="302"/>
      <c r="K15" s="302"/>
      <c r="L15" s="302"/>
      <c r="M15" s="303" t="n">
        <v>0</v>
      </c>
      <c r="N15" s="303" t="n">
        <v>0</v>
      </c>
      <c r="O15" s="304" t="n">
        <v>0</v>
      </c>
      <c r="P15" s="284"/>
    </row>
    <row r="16" customFormat="false" ht="21.95" hidden="false" customHeight="true" outlineLevel="0" collapsed="false">
      <c r="A16" s="298" t="n">
        <v>9</v>
      </c>
      <c r="B16" s="317"/>
      <c r="C16" s="317"/>
      <c r="D16" s="318"/>
      <c r="E16" s="319"/>
      <c r="F16" s="301" t="n">
        <v>0</v>
      </c>
      <c r="G16" s="302" t="n">
        <v>0</v>
      </c>
      <c r="H16" s="302"/>
      <c r="I16" s="302"/>
      <c r="J16" s="302"/>
      <c r="K16" s="302"/>
      <c r="L16" s="302"/>
      <c r="M16" s="303" t="n">
        <v>0</v>
      </c>
      <c r="N16" s="303" t="n">
        <v>0</v>
      </c>
      <c r="O16" s="304" t="n">
        <v>0</v>
      </c>
      <c r="P16" s="284"/>
    </row>
    <row r="17" customFormat="false" ht="21.95" hidden="false" customHeight="true" outlineLevel="0" collapsed="false">
      <c r="A17" s="298" t="n">
        <v>10</v>
      </c>
      <c r="B17" s="317"/>
      <c r="C17" s="317"/>
      <c r="D17" s="318"/>
      <c r="E17" s="320"/>
      <c r="F17" s="301" t="n">
        <v>0</v>
      </c>
      <c r="G17" s="302" t="n">
        <v>0</v>
      </c>
      <c r="H17" s="302"/>
      <c r="I17" s="302"/>
      <c r="J17" s="302"/>
      <c r="K17" s="302"/>
      <c r="L17" s="302"/>
      <c r="M17" s="303" t="n">
        <v>0</v>
      </c>
      <c r="N17" s="303" t="n">
        <v>0</v>
      </c>
      <c r="O17" s="304" t="n">
        <v>0</v>
      </c>
      <c r="P17" s="321"/>
    </row>
    <row r="18" customFormat="false" ht="30" hidden="false" customHeight="true" outlineLevel="0" collapsed="false">
      <c r="A18" s="298"/>
      <c r="B18" s="292"/>
      <c r="C18" s="284"/>
      <c r="D18" s="284"/>
      <c r="E18" s="284"/>
      <c r="F18" s="322" t="s">
        <v>2485</v>
      </c>
      <c r="G18" s="322" t="s">
        <v>2495</v>
      </c>
      <c r="H18" s="322"/>
      <c r="I18" s="322"/>
      <c r="J18" s="322"/>
      <c r="K18" s="322"/>
      <c r="L18" s="322"/>
      <c r="M18" s="322" t="s">
        <v>2487</v>
      </c>
      <c r="N18" s="322" t="s">
        <v>2488</v>
      </c>
      <c r="O18" s="323" t="s">
        <v>2489</v>
      </c>
      <c r="P18" s="292"/>
    </row>
    <row r="19" customFormat="false" ht="21.95" hidden="false" customHeight="true" outlineLevel="0" collapsed="false">
      <c r="A19" s="298" t="n">
        <v>1</v>
      </c>
      <c r="B19" s="292"/>
      <c r="C19" s="284"/>
      <c r="D19" s="284"/>
      <c r="E19" s="284"/>
      <c r="F19" s="301" t="s">
        <v>682</v>
      </c>
      <c r="G19" s="324" t="s">
        <v>2355</v>
      </c>
      <c r="H19" s="324"/>
      <c r="I19" s="324"/>
      <c r="J19" s="324"/>
      <c r="K19" s="324"/>
      <c r="L19" s="324"/>
      <c r="M19" s="303" t="n">
        <v>0.469783566924155</v>
      </c>
      <c r="N19" s="303" t="n">
        <v>0.734502782689177</v>
      </c>
      <c r="O19" s="304" t="n">
        <v>0.264719215765022</v>
      </c>
      <c r="P19" s="292"/>
    </row>
    <row r="20" customFormat="false" ht="21.95" hidden="false" customHeight="true" outlineLevel="0" collapsed="false">
      <c r="A20" s="298" t="n">
        <v>2</v>
      </c>
      <c r="B20" s="292"/>
      <c r="C20" s="284"/>
      <c r="D20" s="284"/>
      <c r="E20" s="284"/>
      <c r="F20" s="301" t="s">
        <v>557</v>
      </c>
      <c r="G20" s="324" t="s">
        <v>2325</v>
      </c>
      <c r="H20" s="324"/>
      <c r="I20" s="324"/>
      <c r="J20" s="324"/>
      <c r="K20" s="324"/>
      <c r="L20" s="324"/>
      <c r="M20" s="303" t="n">
        <v>0.52929953265344</v>
      </c>
      <c r="N20" s="303" t="n">
        <v>0.848429818549355</v>
      </c>
      <c r="O20" s="304" t="n">
        <v>0.319130285895914</v>
      </c>
    </row>
    <row r="21" customFormat="false" ht="21.95" hidden="false" customHeight="true" outlineLevel="0" collapsed="false">
      <c r="A21" s="298" t="n">
        <v>3</v>
      </c>
      <c r="B21" s="292"/>
      <c r="C21" s="284"/>
      <c r="D21" s="284"/>
      <c r="E21" s="284"/>
      <c r="F21" s="301" t="s">
        <v>225</v>
      </c>
      <c r="G21" s="324" t="s">
        <v>2240</v>
      </c>
      <c r="H21" s="324"/>
      <c r="I21" s="324"/>
      <c r="J21" s="324"/>
      <c r="K21" s="324"/>
      <c r="L21" s="324"/>
      <c r="M21" s="303" t="n">
        <v>0.794470366750588</v>
      </c>
      <c r="N21" s="303" t="n">
        <v>0.866185295758258</v>
      </c>
      <c r="O21" s="304" t="n">
        <v>0.0717149290076702</v>
      </c>
    </row>
    <row r="22" customFormat="false" ht="21.95" hidden="false" customHeight="true" outlineLevel="0" collapsed="false">
      <c r="A22" s="298" t="n">
        <v>4</v>
      </c>
      <c r="B22" s="292"/>
      <c r="C22" s="284"/>
      <c r="D22" s="284"/>
      <c r="E22" s="284"/>
      <c r="F22" s="301" t="s">
        <v>851</v>
      </c>
      <c r="G22" s="324" t="s">
        <v>2387</v>
      </c>
      <c r="H22" s="324"/>
      <c r="I22" s="324"/>
      <c r="J22" s="324"/>
      <c r="K22" s="324"/>
      <c r="L22" s="324"/>
      <c r="M22" s="303" t="n">
        <v>0</v>
      </c>
      <c r="N22" s="303" t="n">
        <v>0.0262129935409815</v>
      </c>
      <c r="O22" s="304" t="n">
        <v>0.0262129935409815</v>
      </c>
    </row>
    <row r="23" customFormat="false" ht="21.95" hidden="false" customHeight="true" outlineLevel="0" collapsed="false">
      <c r="A23" s="298" t="n">
        <v>5</v>
      </c>
      <c r="B23" s="292"/>
      <c r="C23" s="284"/>
      <c r="D23" s="284"/>
      <c r="E23" s="284"/>
      <c r="F23" s="301" t="s">
        <v>792</v>
      </c>
      <c r="G23" s="324" t="s">
        <v>2373</v>
      </c>
      <c r="H23" s="324"/>
      <c r="I23" s="324"/>
      <c r="J23" s="324"/>
      <c r="K23" s="324"/>
      <c r="L23" s="324"/>
      <c r="M23" s="303" t="n">
        <v>0.00387945623765932</v>
      </c>
      <c r="N23" s="303" t="n">
        <v>0.0123382397276913</v>
      </c>
      <c r="O23" s="304" t="n">
        <v>0.00845878349003201</v>
      </c>
    </row>
    <row r="24" customFormat="false" ht="21.95" hidden="false" customHeight="true" outlineLevel="0" collapsed="false">
      <c r="A24" s="298" t="n">
        <v>6</v>
      </c>
      <c r="B24" s="292"/>
      <c r="C24" s="284"/>
      <c r="D24" s="284"/>
      <c r="E24" s="284"/>
      <c r="F24" s="301" t="n">
        <v>0</v>
      </c>
      <c r="G24" s="324" t="n">
        <v>0</v>
      </c>
      <c r="H24" s="324"/>
      <c r="I24" s="324"/>
      <c r="J24" s="324"/>
      <c r="K24" s="324"/>
      <c r="L24" s="324"/>
      <c r="M24" s="303" t="n">
        <v>0</v>
      </c>
      <c r="N24" s="303" t="n">
        <v>0</v>
      </c>
      <c r="O24" s="304" t="n">
        <v>0</v>
      </c>
    </row>
    <row r="25" customFormat="false" ht="21.95" hidden="false" customHeight="true" outlineLevel="0" collapsed="false">
      <c r="A25" s="298" t="n">
        <v>7</v>
      </c>
      <c r="B25" s="292"/>
      <c r="C25" s="284"/>
      <c r="D25" s="284"/>
      <c r="E25" s="284"/>
      <c r="F25" s="301" t="n">
        <v>0</v>
      </c>
      <c r="G25" s="324" t="n">
        <v>0</v>
      </c>
      <c r="H25" s="324"/>
      <c r="I25" s="324"/>
      <c r="J25" s="324"/>
      <c r="K25" s="324"/>
      <c r="L25" s="324"/>
      <c r="M25" s="303" t="n">
        <v>0</v>
      </c>
      <c r="N25" s="303" t="n">
        <v>0</v>
      </c>
      <c r="O25" s="304" t="n">
        <v>0</v>
      </c>
    </row>
    <row r="26" customFormat="false" ht="21.95" hidden="false" customHeight="true" outlineLevel="0" collapsed="false">
      <c r="A26" s="298" t="n">
        <v>8</v>
      </c>
      <c r="B26" s="292"/>
      <c r="C26" s="284"/>
      <c r="D26" s="284"/>
      <c r="E26" s="284"/>
      <c r="F26" s="301" t="n">
        <v>0</v>
      </c>
      <c r="G26" s="324" t="n">
        <v>0</v>
      </c>
      <c r="H26" s="324"/>
      <c r="I26" s="324"/>
      <c r="J26" s="324"/>
      <c r="K26" s="324"/>
      <c r="L26" s="324"/>
      <c r="M26" s="303" t="n">
        <v>0</v>
      </c>
      <c r="N26" s="303" t="n">
        <v>0</v>
      </c>
      <c r="O26" s="304" t="n">
        <v>0</v>
      </c>
    </row>
    <row r="27" customFormat="false" ht="21.95" hidden="false" customHeight="true" outlineLevel="0" collapsed="false">
      <c r="A27" s="298" t="n">
        <v>9</v>
      </c>
      <c r="B27" s="292"/>
      <c r="C27" s="284"/>
      <c r="D27" s="284"/>
      <c r="E27" s="284"/>
      <c r="F27" s="301" t="n">
        <v>0</v>
      </c>
      <c r="G27" s="324" t="n">
        <v>0</v>
      </c>
      <c r="H27" s="324"/>
      <c r="I27" s="324"/>
      <c r="J27" s="324"/>
      <c r="K27" s="324"/>
      <c r="L27" s="324"/>
      <c r="M27" s="303" t="n">
        <v>0</v>
      </c>
      <c r="N27" s="303" t="n">
        <v>0</v>
      </c>
      <c r="O27" s="304" t="n">
        <v>0</v>
      </c>
    </row>
    <row r="28" customFormat="false" ht="21.95" hidden="false" customHeight="true" outlineLevel="0" collapsed="false">
      <c r="A28" s="298" t="n">
        <v>10</v>
      </c>
      <c r="B28" s="292"/>
      <c r="C28" s="284"/>
      <c r="D28" s="284"/>
      <c r="E28" s="284"/>
      <c r="F28" s="301" t="n">
        <v>0</v>
      </c>
      <c r="G28" s="324" t="n">
        <v>0</v>
      </c>
      <c r="H28" s="324"/>
      <c r="I28" s="324"/>
      <c r="J28" s="324"/>
      <c r="K28" s="324"/>
      <c r="L28" s="324"/>
      <c r="M28" s="303" t="n">
        <v>0</v>
      </c>
      <c r="N28" s="303" t="n">
        <v>0</v>
      </c>
      <c r="O28" s="304" t="n">
        <v>0</v>
      </c>
    </row>
    <row r="29" customFormat="false" ht="21.95" hidden="false" customHeight="true" outlineLevel="0" collapsed="false">
      <c r="A29" s="298" t="n">
        <v>11</v>
      </c>
      <c r="B29" s="292"/>
      <c r="C29" s="284"/>
      <c r="D29" s="284"/>
      <c r="E29" s="284"/>
      <c r="F29" s="301" t="n">
        <v>0</v>
      </c>
      <c r="G29" s="324" t="n">
        <v>0</v>
      </c>
      <c r="H29" s="324"/>
      <c r="I29" s="324"/>
      <c r="J29" s="324"/>
      <c r="K29" s="324"/>
      <c r="L29" s="324"/>
      <c r="M29" s="303" t="n">
        <v>0</v>
      </c>
      <c r="N29" s="303" t="n">
        <v>0</v>
      </c>
      <c r="O29" s="304" t="n">
        <v>0</v>
      </c>
    </row>
    <row r="30" customFormat="false" ht="15.75" hidden="false" customHeight="true" outlineLevel="0" collapsed="false">
      <c r="A30" s="325"/>
      <c r="B30" s="292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326"/>
    </row>
    <row r="31" customFormat="false" ht="15.75" hidden="false" customHeight="true" outlineLevel="0" collapsed="false">
      <c r="A31" s="325"/>
      <c r="B31" s="292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326"/>
    </row>
    <row r="32" customFormat="false" ht="15.75" hidden="false" customHeight="true" outlineLevel="0" collapsed="false">
      <c r="A32" s="325"/>
      <c r="B32" s="292"/>
      <c r="C32" s="284"/>
      <c r="D32" s="284"/>
      <c r="E32" s="284"/>
      <c r="F32" s="284"/>
      <c r="G32" s="284"/>
      <c r="H32" s="284"/>
      <c r="I32" s="284"/>
      <c r="J32" s="284"/>
      <c r="K32" s="284"/>
      <c r="L32" s="284"/>
      <c r="M32" s="284"/>
      <c r="N32" s="284"/>
      <c r="O32" s="326"/>
    </row>
    <row r="33" customFormat="false" ht="15.75" hidden="false" customHeight="true" outlineLevel="0" collapsed="false">
      <c r="A33" s="325"/>
      <c r="B33" s="292"/>
      <c r="C33" s="284"/>
      <c r="D33" s="284"/>
      <c r="E33" s="284"/>
      <c r="F33" s="284"/>
      <c r="G33" s="284"/>
      <c r="H33" s="284"/>
      <c r="I33" s="284"/>
      <c r="J33" s="284"/>
      <c r="K33" s="284"/>
      <c r="L33" s="284"/>
      <c r="M33" s="284"/>
      <c r="N33" s="284"/>
      <c r="O33" s="326"/>
    </row>
    <row r="34" customFormat="false" ht="15.75" hidden="false" customHeight="true" outlineLevel="0" collapsed="false">
      <c r="A34" s="325"/>
      <c r="B34" s="292"/>
      <c r="C34" s="284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326"/>
    </row>
    <row r="35" customFormat="false" ht="15.75" hidden="false" customHeight="true" outlineLevel="0" collapsed="false">
      <c r="A35" s="325"/>
      <c r="B35" s="292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326"/>
    </row>
    <row r="36" customFormat="false" ht="15.75" hidden="false" customHeight="true" outlineLevel="0" collapsed="false">
      <c r="A36" s="325"/>
      <c r="B36" s="292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326"/>
    </row>
    <row r="37" customFormat="false" ht="15.75" hidden="false" customHeight="true" outlineLevel="0" collapsed="false">
      <c r="A37" s="325"/>
      <c r="B37" s="292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326"/>
    </row>
    <row r="38" customFormat="false" ht="15.75" hidden="false" customHeight="true" outlineLevel="0" collapsed="false">
      <c r="A38" s="325"/>
      <c r="B38" s="292"/>
      <c r="C38" s="284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326"/>
    </row>
    <row r="39" customFormat="false" ht="15.75" hidden="false" customHeight="true" outlineLevel="0" collapsed="false">
      <c r="A39" s="325"/>
      <c r="B39" s="292"/>
      <c r="C39" s="284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326"/>
    </row>
    <row r="40" customFormat="false" ht="15.75" hidden="false" customHeight="true" outlineLevel="0" collapsed="false">
      <c r="A40" s="325"/>
      <c r="B40" s="292"/>
      <c r="C40" s="284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326"/>
    </row>
    <row r="41" customFormat="false" ht="15.75" hidden="false" customHeight="true" outlineLevel="0" collapsed="false">
      <c r="A41" s="325"/>
      <c r="B41" s="292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326"/>
    </row>
    <row r="42" customFormat="false" ht="15.75" hidden="false" customHeight="true" outlineLevel="0" collapsed="false">
      <c r="A42" s="325"/>
      <c r="B42" s="292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326"/>
    </row>
    <row r="43" customFormat="false" ht="15.75" hidden="false" customHeight="true" outlineLevel="0" collapsed="false">
      <c r="A43" s="325"/>
      <c r="B43" s="292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326"/>
    </row>
    <row r="44" customFormat="false" ht="15.75" hidden="false" customHeight="true" outlineLevel="0" collapsed="false">
      <c r="A44" s="325"/>
      <c r="B44" s="292"/>
      <c r="C44" s="284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326"/>
    </row>
    <row r="45" customFormat="false" ht="15.75" hidden="false" customHeight="true" outlineLevel="0" collapsed="false">
      <c r="A45" s="325"/>
      <c r="B45" s="292"/>
      <c r="C45" s="284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326"/>
    </row>
    <row r="46" customFormat="false" ht="15.75" hidden="false" customHeight="true" outlineLevel="0" collapsed="false">
      <c r="A46" s="325"/>
      <c r="B46" s="292"/>
      <c r="C46" s="284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326"/>
    </row>
    <row r="47" customFormat="false" ht="15.75" hidden="false" customHeight="true" outlineLevel="0" collapsed="false">
      <c r="A47" s="325"/>
      <c r="B47" s="292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326"/>
    </row>
    <row r="48" customFormat="false" ht="15.75" hidden="false" customHeight="true" outlineLevel="0" collapsed="false">
      <c r="A48" s="325"/>
      <c r="B48" s="292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326"/>
    </row>
    <row r="49" customFormat="false" ht="15.75" hidden="false" customHeight="true" outlineLevel="0" collapsed="false">
      <c r="A49" s="325"/>
      <c r="B49" s="292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326"/>
    </row>
    <row r="50" customFormat="false" ht="15.75" hidden="false" customHeight="true" outlineLevel="0" collapsed="false">
      <c r="A50" s="325"/>
      <c r="B50" s="292"/>
      <c r="C50" s="284"/>
      <c r="D50" s="284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326"/>
    </row>
    <row r="51" customFormat="false" ht="15.75" hidden="false" customHeight="true" outlineLevel="0" collapsed="false">
      <c r="A51" s="325"/>
      <c r="B51" s="292"/>
      <c r="C51" s="284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326"/>
    </row>
    <row r="52" customFormat="false" ht="15.75" hidden="false" customHeight="true" outlineLevel="0" collapsed="false">
      <c r="A52" s="325"/>
      <c r="B52" s="292"/>
      <c r="C52" s="284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326"/>
    </row>
    <row r="53" customFormat="false" ht="15.75" hidden="false" customHeight="true" outlineLevel="0" collapsed="false">
      <c r="A53" s="325"/>
      <c r="B53" s="292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326"/>
    </row>
    <row r="54" customFormat="false" ht="15.75" hidden="false" customHeight="true" outlineLevel="0" collapsed="false">
      <c r="A54" s="325"/>
      <c r="B54" s="292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326"/>
    </row>
    <row r="55" customFormat="false" ht="15.75" hidden="false" customHeight="true" outlineLevel="0" collapsed="false">
      <c r="A55" s="325"/>
      <c r="B55" s="292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326"/>
    </row>
    <row r="56" customFormat="false" ht="15.75" hidden="false" customHeight="true" outlineLevel="0" collapsed="false">
      <c r="A56" s="327"/>
      <c r="B56" s="292"/>
      <c r="C56" s="284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326"/>
    </row>
    <row r="57" customFormat="false" ht="15.75" hidden="false" customHeight="true" outlineLevel="0" collapsed="false">
      <c r="A57" s="327"/>
      <c r="B57" s="292"/>
      <c r="C57" s="284"/>
      <c r="D57" s="284"/>
      <c r="E57" s="284"/>
      <c r="F57" s="284"/>
      <c r="G57" s="284"/>
      <c r="H57" s="284"/>
      <c r="I57" s="284"/>
      <c r="J57" s="284"/>
      <c r="K57" s="284"/>
      <c r="L57" s="284"/>
      <c r="M57" s="284"/>
      <c r="N57" s="284"/>
      <c r="O57" s="326"/>
    </row>
    <row r="58" customFormat="false" ht="15.75" hidden="false" customHeight="true" outlineLevel="0" collapsed="false">
      <c r="A58" s="327"/>
      <c r="B58" s="292"/>
      <c r="C58" s="284"/>
      <c r="D58" s="284"/>
      <c r="E58" s="284"/>
      <c r="F58" s="284"/>
      <c r="G58" s="284"/>
      <c r="H58" s="284"/>
      <c r="I58" s="284"/>
      <c r="J58" s="284"/>
      <c r="K58" s="284"/>
      <c r="L58" s="284"/>
      <c r="M58" s="284"/>
      <c r="N58" s="284"/>
      <c r="O58" s="326"/>
    </row>
    <row r="59" customFormat="false" ht="15.75" hidden="false" customHeight="true" outlineLevel="0" collapsed="false">
      <c r="A59" s="327"/>
      <c r="B59" s="292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326"/>
    </row>
    <row r="60" customFormat="false" ht="15.75" hidden="false" customHeight="true" outlineLevel="0" collapsed="false">
      <c r="A60" s="327"/>
      <c r="B60" s="292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326"/>
    </row>
    <row r="61" customFormat="false" ht="15.75" hidden="false" customHeight="true" outlineLevel="0" collapsed="false">
      <c r="A61" s="327"/>
      <c r="B61" s="292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326"/>
    </row>
    <row r="62" customFormat="false" ht="15.75" hidden="false" customHeight="true" outlineLevel="0" collapsed="false">
      <c r="A62" s="327"/>
      <c r="B62" s="292"/>
      <c r="C62" s="284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326"/>
    </row>
    <row r="63" customFormat="false" ht="15.75" hidden="false" customHeight="true" outlineLevel="0" collapsed="false">
      <c r="A63" s="327"/>
      <c r="B63" s="292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326"/>
    </row>
    <row r="64" customFormat="false" ht="15.75" hidden="false" customHeight="true" outlineLevel="0" collapsed="false">
      <c r="A64" s="327"/>
      <c r="B64" s="292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326"/>
    </row>
    <row r="65" customFormat="false" ht="15.75" hidden="false" customHeight="true" outlineLevel="0" collapsed="false">
      <c r="A65" s="327"/>
      <c r="B65" s="292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326"/>
    </row>
    <row r="66" customFormat="false" ht="15.75" hidden="false" customHeight="true" outlineLevel="0" collapsed="false">
      <c r="A66" s="327"/>
      <c r="B66" s="292"/>
      <c r="C66" s="284"/>
      <c r="D66" s="284"/>
      <c r="E66" s="284"/>
      <c r="F66" s="284"/>
      <c r="G66" s="284"/>
      <c r="H66" s="284"/>
      <c r="I66" s="284"/>
      <c r="J66" s="284"/>
      <c r="K66" s="284"/>
      <c r="L66" s="284"/>
      <c r="M66" s="284"/>
      <c r="N66" s="284"/>
      <c r="O66" s="326"/>
    </row>
    <row r="67" customFormat="false" ht="15.75" hidden="false" customHeight="true" outlineLevel="0" collapsed="false">
      <c r="A67" s="327"/>
      <c r="B67" s="292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326"/>
    </row>
    <row r="68" customFormat="false" ht="15.75" hidden="false" customHeight="true" outlineLevel="0" collapsed="false">
      <c r="A68" s="327"/>
      <c r="B68" s="292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326"/>
    </row>
    <row r="69" customFormat="false" ht="15.75" hidden="false" customHeight="true" outlineLevel="0" collapsed="false">
      <c r="A69" s="327"/>
      <c r="B69" s="292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326"/>
    </row>
    <row r="70" customFormat="false" ht="15.75" hidden="false" customHeight="true" outlineLevel="0" collapsed="false">
      <c r="A70" s="327"/>
      <c r="B70" s="292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326"/>
    </row>
    <row r="71" customFormat="false" ht="15.75" hidden="false" customHeight="true" outlineLevel="0" collapsed="false">
      <c r="A71" s="327"/>
      <c r="B71" s="292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326"/>
    </row>
    <row r="72" customFormat="false" ht="15.75" hidden="false" customHeight="true" outlineLevel="0" collapsed="false">
      <c r="A72" s="327"/>
      <c r="B72" s="292"/>
      <c r="C72" s="284"/>
      <c r="D72" s="284"/>
      <c r="E72" s="284"/>
      <c r="F72" s="284"/>
      <c r="G72" s="284"/>
      <c r="H72" s="284"/>
      <c r="I72" s="284"/>
      <c r="J72" s="284"/>
      <c r="K72" s="284"/>
      <c r="L72" s="284"/>
      <c r="M72" s="284"/>
      <c r="N72" s="284"/>
      <c r="O72" s="326"/>
    </row>
    <row r="73" customFormat="false" ht="15.75" hidden="false" customHeight="true" outlineLevel="0" collapsed="false">
      <c r="A73" s="327"/>
      <c r="B73" s="292"/>
      <c r="C73" s="284"/>
      <c r="D73" s="284"/>
      <c r="E73" s="284"/>
      <c r="F73" s="284"/>
      <c r="G73" s="284"/>
      <c r="H73" s="284"/>
      <c r="I73" s="284"/>
      <c r="J73" s="284"/>
      <c r="K73" s="284"/>
      <c r="L73" s="284"/>
      <c r="M73" s="284"/>
      <c r="N73" s="284"/>
      <c r="O73" s="326"/>
    </row>
    <row r="74" customFormat="false" ht="15.75" hidden="false" customHeight="true" outlineLevel="0" collapsed="false">
      <c r="A74" s="327"/>
      <c r="B74" s="292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326"/>
    </row>
    <row r="75" customFormat="false" ht="15.75" hidden="false" customHeight="true" outlineLevel="0" collapsed="false">
      <c r="A75" s="327"/>
      <c r="B75" s="292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326"/>
    </row>
    <row r="76" customFormat="false" ht="15.75" hidden="false" customHeight="true" outlineLevel="0" collapsed="false">
      <c r="A76" s="327"/>
      <c r="B76" s="292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326"/>
    </row>
    <row r="77" customFormat="false" ht="15.75" hidden="false" customHeight="true" outlineLevel="0" collapsed="false">
      <c r="A77" s="327"/>
      <c r="B77" s="292"/>
      <c r="C77" s="284"/>
      <c r="D77" s="284"/>
      <c r="E77" s="284"/>
      <c r="F77" s="284"/>
      <c r="G77" s="284"/>
      <c r="H77" s="284"/>
      <c r="I77" s="284"/>
      <c r="J77" s="284"/>
      <c r="K77" s="284"/>
      <c r="L77" s="284"/>
      <c r="M77" s="284"/>
      <c r="N77" s="284"/>
      <c r="O77" s="326"/>
    </row>
    <row r="78" customFormat="false" ht="15.75" hidden="false" customHeight="true" outlineLevel="0" collapsed="false">
      <c r="A78" s="327"/>
      <c r="B78" s="292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326"/>
    </row>
    <row r="79" customFormat="false" ht="15.75" hidden="false" customHeight="true" outlineLevel="0" collapsed="false">
      <c r="A79" s="327"/>
      <c r="B79" s="292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326"/>
    </row>
    <row r="80" customFormat="false" ht="15.75" hidden="false" customHeight="true" outlineLevel="0" collapsed="false">
      <c r="A80" s="327"/>
      <c r="B80" s="292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326"/>
    </row>
    <row r="81" customFormat="false" ht="15.75" hidden="false" customHeight="true" outlineLevel="0" collapsed="false">
      <c r="A81" s="327"/>
      <c r="B81" s="292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326"/>
    </row>
    <row r="82" customFormat="false" ht="15.75" hidden="false" customHeight="true" outlineLevel="0" collapsed="false">
      <c r="A82" s="326"/>
      <c r="B82" s="328"/>
      <c r="C82" s="329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30"/>
    </row>
    <row r="83" customFormat="false" ht="12.75" hidden="false" customHeight="false" outlineLevel="0" collapsed="false">
      <c r="B83" s="331"/>
      <c r="C83" s="332"/>
      <c r="D83" s="332"/>
      <c r="E83" s="332"/>
      <c r="F83" s="332"/>
      <c r="G83" s="332"/>
      <c r="H83" s="333"/>
      <c r="I83" s="332"/>
      <c r="J83" s="333"/>
      <c r="K83" s="334"/>
      <c r="L83" s="334"/>
      <c r="M83" s="335"/>
      <c r="N83" s="332"/>
      <c r="O83" s="336"/>
    </row>
    <row r="84" customFormat="false" ht="18.75" hidden="false" customHeight="false" outlineLevel="0" collapsed="false">
      <c r="B84" s="278"/>
      <c r="C84" s="279"/>
      <c r="D84" s="279"/>
      <c r="E84" s="279"/>
      <c r="F84" s="284"/>
      <c r="G84" s="284"/>
      <c r="I84" s="284"/>
      <c r="J84" s="337" t="s">
        <v>2496</v>
      </c>
      <c r="O84" s="326"/>
    </row>
    <row r="85" customFormat="false" ht="15" hidden="false" customHeight="false" outlineLevel="0" collapsed="false">
      <c r="B85" s="292"/>
      <c r="C85" s="284"/>
      <c r="D85" s="284"/>
      <c r="E85" s="284"/>
      <c r="F85" s="284"/>
      <c r="G85" s="284"/>
      <c r="I85" s="284"/>
      <c r="J85" s="338" t="s">
        <v>2497</v>
      </c>
      <c r="K85" s="339"/>
      <c r="L85" s="339"/>
      <c r="M85" s="340"/>
      <c r="N85" s="312"/>
      <c r="O85" s="341"/>
    </row>
    <row r="86" customFormat="false" ht="15.75" hidden="false" customHeight="false" outlineLevel="0" collapsed="false">
      <c r="B86" s="288"/>
      <c r="C86" s="289"/>
      <c r="D86" s="342"/>
      <c r="E86" s="342"/>
      <c r="F86" s="284"/>
      <c r="G86" s="284"/>
      <c r="I86" s="284"/>
      <c r="J86" s="343" t="s">
        <v>2479</v>
      </c>
      <c r="K86" s="339"/>
      <c r="L86" s="339"/>
      <c r="M86" s="340"/>
      <c r="N86" s="312"/>
      <c r="O86" s="341"/>
    </row>
    <row r="87" customFormat="false" ht="15.75" hidden="false" customHeight="false" outlineLevel="0" collapsed="false">
      <c r="B87" s="344"/>
      <c r="C87" s="344"/>
      <c r="D87" s="345"/>
      <c r="E87" s="345"/>
      <c r="F87" s="284"/>
      <c r="G87" s="284"/>
      <c r="I87" s="284"/>
      <c r="J87" s="338" t="s">
        <v>2498</v>
      </c>
      <c r="K87" s="339"/>
      <c r="L87" s="339"/>
      <c r="M87" s="340"/>
      <c r="N87" s="312"/>
      <c r="O87" s="341"/>
    </row>
    <row r="88" customFormat="false" ht="15.75" hidden="false" customHeight="true" outlineLevel="0" collapsed="false">
      <c r="B88" s="346"/>
      <c r="C88" s="346"/>
      <c r="D88" s="347"/>
      <c r="E88" s="347"/>
      <c r="F88" s="284"/>
      <c r="G88" s="284"/>
      <c r="I88" s="284"/>
      <c r="J88" s="348" t="s">
        <v>2499</v>
      </c>
      <c r="K88" s="348"/>
      <c r="L88" s="348"/>
      <c r="M88" s="348"/>
      <c r="N88" s="348"/>
      <c r="O88" s="348"/>
    </row>
    <row r="89" customFormat="false" ht="15.75" hidden="false" customHeight="false" outlineLevel="0" collapsed="false">
      <c r="B89" s="344"/>
      <c r="C89" s="344"/>
      <c r="D89" s="345"/>
      <c r="E89" s="345"/>
      <c r="F89" s="284"/>
      <c r="G89" s="284"/>
      <c r="H89" s="284"/>
      <c r="I89" s="284"/>
      <c r="J89" s="348"/>
      <c r="K89" s="348"/>
      <c r="L89" s="348"/>
      <c r="M89" s="348"/>
      <c r="N89" s="348"/>
      <c r="O89" s="348"/>
    </row>
    <row r="90" customFormat="false" ht="15.75" hidden="false" customHeight="false" outlineLevel="0" collapsed="false">
      <c r="B90" s="346"/>
      <c r="C90" s="346"/>
      <c r="D90" s="349"/>
      <c r="E90" s="349"/>
      <c r="F90" s="284"/>
      <c r="G90" s="284"/>
      <c r="H90" s="284"/>
      <c r="I90" s="284"/>
      <c r="J90" s="350"/>
      <c r="K90" s="339"/>
      <c r="L90" s="339"/>
      <c r="M90" s="340"/>
      <c r="N90" s="312"/>
      <c r="O90" s="341"/>
    </row>
    <row r="91" customFormat="false" ht="15.75" hidden="false" customHeight="false" outlineLevel="0" collapsed="false">
      <c r="B91" s="346"/>
      <c r="C91" s="351"/>
      <c r="D91" s="349"/>
      <c r="E91" s="349"/>
      <c r="F91" s="284"/>
      <c r="G91" s="284"/>
      <c r="H91" s="284"/>
      <c r="I91" s="284"/>
      <c r="J91" s="339"/>
      <c r="K91" s="339"/>
      <c r="L91" s="339"/>
      <c r="M91" s="352"/>
      <c r="N91" s="312"/>
      <c r="O91" s="341"/>
    </row>
    <row r="92" customFormat="false" ht="15.75" hidden="false" customHeight="false" outlineLevel="0" collapsed="false">
      <c r="B92" s="317"/>
      <c r="C92" s="317"/>
      <c r="D92" s="353"/>
      <c r="E92" s="353"/>
      <c r="F92" s="284"/>
      <c r="G92" s="284"/>
      <c r="H92" s="284"/>
      <c r="I92" s="284"/>
      <c r="J92" s="354"/>
      <c r="K92" s="354"/>
      <c r="L92" s="354"/>
      <c r="M92" s="355" t="s">
        <v>2500</v>
      </c>
      <c r="N92" s="356"/>
      <c r="O92" s="341"/>
    </row>
    <row r="93" customFormat="false" ht="15.75" hidden="false" customHeight="false" outlineLevel="0" collapsed="false">
      <c r="B93" s="317"/>
      <c r="C93" s="357"/>
      <c r="D93" s="353"/>
      <c r="E93" s="353"/>
      <c r="F93" s="284"/>
      <c r="G93" s="284"/>
      <c r="H93" s="284"/>
      <c r="I93" s="284"/>
      <c r="J93" s="354"/>
      <c r="K93" s="354"/>
      <c r="L93" s="354"/>
      <c r="M93" s="355"/>
      <c r="N93" s="358"/>
      <c r="O93" s="341"/>
    </row>
    <row r="94" customFormat="false" ht="15.75" hidden="false" customHeight="false" outlineLevel="0" collapsed="false">
      <c r="B94" s="317"/>
      <c r="C94" s="317"/>
      <c r="D94" s="311"/>
      <c r="E94" s="311"/>
      <c r="F94" s="284"/>
      <c r="G94" s="284"/>
      <c r="H94" s="284"/>
      <c r="I94" s="284"/>
      <c r="J94" s="354"/>
      <c r="K94" s="354"/>
      <c r="L94" s="354"/>
      <c r="M94" s="355" t="s">
        <v>2501</v>
      </c>
      <c r="N94" s="356" t="n">
        <v>43739</v>
      </c>
      <c r="O94" s="341"/>
    </row>
    <row r="95" customFormat="false" ht="15.75" hidden="false" customHeight="false" outlineLevel="0" collapsed="false">
      <c r="B95" s="317"/>
      <c r="C95" s="357"/>
      <c r="D95" s="311"/>
      <c r="E95" s="311"/>
      <c r="F95" s="284"/>
      <c r="G95" s="284"/>
      <c r="H95" s="284"/>
      <c r="I95" s="284"/>
      <c r="J95" s="354"/>
      <c r="K95" s="354"/>
      <c r="L95" s="354"/>
      <c r="M95" s="355"/>
      <c r="N95" s="359"/>
      <c r="O95" s="341"/>
    </row>
    <row r="96" customFormat="false" ht="15.75" hidden="false" customHeight="false" outlineLevel="0" collapsed="false">
      <c r="B96" s="317"/>
      <c r="C96" s="317"/>
      <c r="D96" s="318"/>
      <c r="E96" s="319"/>
      <c r="F96" s="284"/>
      <c r="G96" s="284"/>
      <c r="H96" s="284"/>
      <c r="I96" s="284"/>
      <c r="J96" s="354"/>
      <c r="K96" s="354"/>
      <c r="L96" s="354"/>
      <c r="M96" s="355" t="s">
        <v>2502</v>
      </c>
      <c r="N96" s="356" t="n">
        <v>43678</v>
      </c>
      <c r="O96" s="341"/>
    </row>
    <row r="97" customFormat="false" ht="15.75" hidden="false" customHeight="false" outlineLevel="0" collapsed="false">
      <c r="B97" s="317"/>
      <c r="C97" s="357"/>
      <c r="D97" s="318"/>
      <c r="E97" s="319"/>
      <c r="F97" s="284"/>
      <c r="G97" s="284"/>
      <c r="H97" s="284"/>
      <c r="I97" s="284"/>
      <c r="J97" s="354"/>
      <c r="K97" s="354"/>
      <c r="L97" s="354"/>
      <c r="M97" s="355"/>
      <c r="N97" s="359"/>
      <c r="O97" s="341"/>
    </row>
    <row r="98" customFormat="false" ht="15.75" hidden="false" customHeight="false" outlineLevel="0" collapsed="false">
      <c r="B98" s="292"/>
      <c r="C98" s="284"/>
      <c r="D98" s="284"/>
      <c r="E98" s="284"/>
      <c r="F98" s="284"/>
      <c r="G98" s="284"/>
      <c r="H98" s="284"/>
      <c r="I98" s="284"/>
      <c r="J98" s="354"/>
      <c r="K98" s="354"/>
      <c r="L98" s="354"/>
      <c r="M98" s="355" t="s">
        <v>2503</v>
      </c>
      <c r="N98" s="356" t="n">
        <v>44287</v>
      </c>
      <c r="O98" s="341"/>
    </row>
    <row r="99" customFormat="false" ht="15" hidden="false" customHeight="false" outlineLevel="0" collapsed="false">
      <c r="B99" s="292"/>
      <c r="C99" s="284"/>
      <c r="D99" s="284"/>
      <c r="E99" s="284"/>
      <c r="F99" s="284"/>
      <c r="G99" s="284"/>
      <c r="H99" s="284"/>
      <c r="I99" s="284"/>
      <c r="J99" s="354"/>
      <c r="K99" s="354"/>
      <c r="L99" s="354"/>
      <c r="M99" s="355"/>
      <c r="N99" s="359"/>
      <c r="O99" s="341"/>
    </row>
    <row r="100" customFormat="false" ht="15.75" hidden="false" customHeight="false" outlineLevel="0" collapsed="false">
      <c r="B100" s="292"/>
      <c r="C100" s="284"/>
      <c r="D100" s="284"/>
      <c r="E100" s="284"/>
      <c r="F100" s="284"/>
      <c r="G100" s="284"/>
      <c r="H100" s="284"/>
      <c r="I100" s="284"/>
      <c r="J100" s="354"/>
      <c r="K100" s="354"/>
      <c r="L100" s="354"/>
      <c r="M100" s="355" t="s">
        <v>2504</v>
      </c>
      <c r="N100" s="356" t="n">
        <v>44470</v>
      </c>
      <c r="O100" s="341"/>
    </row>
    <row r="101" customFormat="false" ht="15" hidden="false" customHeight="false" outlineLevel="0" collapsed="false">
      <c r="B101" s="292"/>
      <c r="C101" s="284"/>
      <c r="D101" s="284"/>
      <c r="E101" s="284"/>
      <c r="F101" s="284"/>
      <c r="G101" s="284"/>
      <c r="H101" s="284"/>
      <c r="I101" s="284"/>
      <c r="J101" s="354"/>
      <c r="K101" s="354"/>
      <c r="L101" s="354"/>
      <c r="M101" s="355"/>
      <c r="N101" s="359"/>
      <c r="O101" s="341"/>
    </row>
    <row r="102" customFormat="false" ht="15.75" hidden="false" customHeight="false" outlineLevel="0" collapsed="false">
      <c r="B102" s="292"/>
      <c r="C102" s="284"/>
      <c r="D102" s="284"/>
      <c r="E102" s="284"/>
      <c r="F102" s="284"/>
      <c r="G102" s="284"/>
      <c r="H102" s="284"/>
      <c r="I102" s="284"/>
      <c r="J102" s="354"/>
      <c r="K102" s="354"/>
      <c r="L102" s="354"/>
      <c r="M102" s="355" t="s">
        <v>2505</v>
      </c>
      <c r="N102" s="356" t="n">
        <v>44135</v>
      </c>
      <c r="O102" s="341"/>
    </row>
    <row r="103" customFormat="false" ht="15" hidden="false" customHeight="false" outlineLevel="0" collapsed="false">
      <c r="B103" s="292"/>
      <c r="C103" s="284"/>
      <c r="D103" s="284"/>
      <c r="E103" s="284"/>
      <c r="F103" s="284"/>
      <c r="G103" s="284"/>
      <c r="H103" s="284"/>
      <c r="I103" s="284"/>
      <c r="J103" s="354"/>
      <c r="K103" s="354"/>
      <c r="L103" s="354"/>
      <c r="M103" s="355"/>
      <c r="N103" s="359"/>
      <c r="O103" s="341"/>
    </row>
    <row r="104" customFormat="false" ht="12.75" hidden="false" customHeight="false" outlineLevel="0" collapsed="false">
      <c r="B104" s="292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341"/>
    </row>
    <row r="105" customFormat="false" ht="12.75" hidden="false" customHeight="false" outlineLevel="0" collapsed="false">
      <c r="B105" s="292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326"/>
    </row>
    <row r="106" customFormat="false" ht="13.5" hidden="false" customHeight="false" outlineLevel="0" collapsed="false">
      <c r="B106" s="328"/>
      <c r="C106" s="329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30"/>
    </row>
  </sheetData>
  <mergeCells count="43">
    <mergeCell ref="B2:O2"/>
    <mergeCell ref="B3:O3"/>
    <mergeCell ref="F6:O6"/>
    <mergeCell ref="B7:C7"/>
    <mergeCell ref="G7:L7"/>
    <mergeCell ref="B8:C8"/>
    <mergeCell ref="G8:L8"/>
    <mergeCell ref="B9:C9"/>
    <mergeCell ref="G9:L9"/>
    <mergeCell ref="B10:C10"/>
    <mergeCell ref="G10:L10"/>
    <mergeCell ref="B11:C11"/>
    <mergeCell ref="G11:L11"/>
    <mergeCell ref="G12:L12"/>
    <mergeCell ref="B13:C13"/>
    <mergeCell ref="G13:L13"/>
    <mergeCell ref="B14:C14"/>
    <mergeCell ref="G14:L14"/>
    <mergeCell ref="G15:L15"/>
    <mergeCell ref="B16:C16"/>
    <mergeCell ref="G16:L16"/>
    <mergeCell ref="B17:C17"/>
    <mergeCell ref="G17:L17"/>
    <mergeCell ref="G18:L18"/>
    <mergeCell ref="G19:L19"/>
    <mergeCell ref="G20:L20"/>
    <mergeCell ref="G21:L21"/>
    <mergeCell ref="G22:L22"/>
    <mergeCell ref="G23:L23"/>
    <mergeCell ref="G24:L24"/>
    <mergeCell ref="G25:L25"/>
    <mergeCell ref="G26:L26"/>
    <mergeCell ref="G27:L27"/>
    <mergeCell ref="G28:L28"/>
    <mergeCell ref="G29:L29"/>
    <mergeCell ref="B87:C87"/>
    <mergeCell ref="B88:C88"/>
    <mergeCell ref="J88:O89"/>
    <mergeCell ref="B89:C89"/>
    <mergeCell ref="B90:C90"/>
    <mergeCell ref="B92:C92"/>
    <mergeCell ref="B94:C94"/>
    <mergeCell ref="B96:C96"/>
  </mergeCells>
  <conditionalFormatting sqref="E17">
    <cfRule type="cellIs" priority="2" operator="equal" aboveAverage="0" equalAverage="0" bottom="0" percent="0" rank="0" text="" dxfId="0">
      <formula>"""OBRA ATRASADA"""</formula>
    </cfRule>
  </conditionalFormatting>
  <conditionalFormatting sqref="E16">
    <cfRule type="cellIs" priority="3" operator="equal" aboveAverage="0" equalAverage="0" bottom="0" percent="0" rank="0" text="" dxfId="1">
      <formula>"""OBRA ATRASADA"""</formula>
    </cfRule>
  </conditionalFormatting>
  <conditionalFormatting sqref="D11">
    <cfRule type="cellIs" priority="4" operator="lessThan" aboveAverage="0" equalAverage="0" bottom="0" percent="0" rank="0" text="" dxfId="2">
      <formula>0</formula>
    </cfRule>
    <cfRule type="cellIs" priority="5" operator="greaterThan" aboveAverage="0" equalAverage="0" bottom="0" percent="0" rank="0" text="" dxfId="3">
      <formula>0</formula>
    </cfRule>
  </conditionalFormatting>
  <conditionalFormatting sqref="E96:E97">
    <cfRule type="cellIs" priority="6" operator="equal" aboveAverage="0" equalAverage="0" bottom="0" percent="0" rank="0" text="" dxfId="4">
      <formula>"""OBRA ATRASADA"""</formula>
    </cfRule>
  </conditionalFormatting>
  <conditionalFormatting sqref="D88">
    <cfRule type="cellIs" priority="7" operator="lessThan" aboveAverage="0" equalAverage="0" bottom="0" percent="0" rank="0" text="" dxfId="5">
      <formula>$D$14</formula>
    </cfRule>
    <cfRule type="cellIs" priority="8" operator="greaterThan" aboveAverage="0" equalAverage="0" bottom="0" percent="0" rank="0" text="" dxfId="6">
      <formula>$D$14</formula>
    </cfRule>
  </conditionalFormatting>
  <conditionalFormatting sqref="D92:D93">
    <cfRule type="cellIs" priority="9" operator="lessThan" aboveAverage="0" equalAverage="0" bottom="0" percent="0" rank="0" text="" dxfId="7">
      <formula>0</formula>
    </cfRule>
    <cfRule type="cellIs" priority="10" operator="greaterThan" aboveAverage="0" equalAverage="0" bottom="0" percent="0" rank="0" text="" dxfId="8">
      <formula>0</formula>
    </cfRule>
  </conditionalFormatting>
  <conditionalFormatting sqref="E88">
    <cfRule type="cellIs" priority="11" operator="lessThan" aboveAverage="0" equalAverage="0" bottom="0" percent="0" rank="0" text="" dxfId="9">
      <formula>$D$14</formula>
    </cfRule>
    <cfRule type="cellIs" priority="12" operator="greaterThan" aboveAverage="0" equalAverage="0" bottom="0" percent="0" rank="0" text="" dxfId="10">
      <formula>$D$14</formula>
    </cfRule>
  </conditionalFormatting>
  <conditionalFormatting sqref="E92:E93">
    <cfRule type="cellIs" priority="13" operator="lessThan" aboveAverage="0" equalAverage="0" bottom="0" percent="0" rank="0" text="" dxfId="11">
      <formula>0</formula>
    </cfRule>
    <cfRule type="cellIs" priority="14" operator="greaterThan" aboveAverage="0" equalAverage="0" bottom="0" percent="0" rank="0" text="" dxfId="12">
      <formula>0</formula>
    </cfRule>
  </conditionalFormatting>
  <conditionalFormatting sqref="B13:C13">
    <cfRule type="containsText" priority="15" operator="containsText" aboveAverage="0" equalAverage="0" bottom="0" percent="0" rank="0" text="A obra está atrasada (em dias)" dxfId="13">
      <formula>NOT(ISERROR(SEARCH("A obra está atrasada (em dias)",B13)))</formula>
    </cfRule>
    <cfRule type="containsText" priority="16" operator="containsText" aboveAverage="0" equalAverage="0" bottom="0" percent="0" rank="0" text="A obra está adiantada (em dias)" dxfId="14">
      <formula>NOT(ISERROR(SEARCH("A obra está adiantada (em dias)",B13)))</formula>
    </cfRule>
    <cfRule type="containsText" priority="17" operator="containsText" aboveAverage="0" equalAverage="0" bottom="0" percent="0" rank="0" text="Situação física da obra em dia com o cronograma" dxfId="15">
      <formula>NOT(ISERROR(SEARCH("Situação física da obra em dia com o cronograma",B13)))</formula>
    </cfRule>
  </conditionalFormatting>
  <conditionalFormatting sqref="D13">
    <cfRule type="cellIs" priority="18" operator="lessThan" aboveAverage="0" equalAverage="0" bottom="0" percent="0" rank="0" text="" dxfId="16">
      <formula>0</formula>
    </cfRule>
    <cfRule type="cellIs" priority="19" operator="greaterThanOrEqual" aboveAverage="0" equalAverage="0" bottom="0" percent="0" rank="0" text="" dxfId="17">
      <formula>0</formula>
    </cfRule>
  </conditionalFormatting>
  <conditionalFormatting sqref="E11">
    <cfRule type="cellIs" priority="20" operator="lessThan" aboveAverage="0" equalAverage="0" bottom="0" percent="0" rank="0" text="" dxfId="18">
      <formula>0</formula>
    </cfRule>
    <cfRule type="cellIs" priority="21" operator="greaterThan" aboveAverage="0" equalAverage="0" bottom="0" percent="0" rank="0" text="" dxfId="19">
      <formula>0</formula>
    </cfRule>
  </conditionalFormatting>
  <conditionalFormatting sqref="E13">
    <cfRule type="cellIs" priority="22" operator="lessThan" aboveAverage="0" equalAverage="0" bottom="0" percent="0" rank="0" text="" dxfId="20">
      <formula>0</formula>
    </cfRule>
    <cfRule type="cellIs" priority="23" operator="greaterThanOrEqual" aboveAverage="0" equalAverage="0" bottom="0" percent="0" rank="0" text="" dxfId="21">
      <formula>0</formula>
    </cfRule>
  </conditionalFormatting>
  <printOptions headings="false" gridLines="false" gridLinesSet="true" horizontalCentered="true" verticalCentered="true"/>
  <pageMargins left="0.590277777777778" right="0.196527777777778" top="0.590277777777778" bottom="1.77222222222222" header="0.511805555555555" footer="1.575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&amp;L&amp;8&amp;F / &amp;A&amp;C&amp;8&amp;P / 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G496"/>
  <sheetViews>
    <sheetView showFormulas="false" showGridLines="true" showRowColHeaders="true" showZeros="true" rightToLeft="false" tabSelected="false" showOutlineSymbols="true" defaultGridColor="true" view="normal" topLeftCell="E10" colorId="64" zoomScale="130" zoomScaleNormal="130" zoomScalePageLayoutView="100" workbookViewId="0">
      <pane xSplit="3" ySplit="3" topLeftCell="J363" activePane="bottomRight" state="frozen"/>
      <selection pane="topLeft" activeCell="E10" activeCellId="0" sqref="E10"/>
      <selection pane="topRight" activeCell="J10" activeCellId="0" sqref="J10"/>
      <selection pane="bottomLeft" activeCell="E363" activeCellId="0" sqref="E363"/>
      <selection pane="bottomRight" activeCell="B486" activeCellId="0" sqref="B486"/>
    </sheetView>
  </sheetViews>
  <sheetFormatPr defaultColWidth="9.15625" defaultRowHeight="12.75" zeroHeight="false" outlineLevelRow="0" outlineLevelCol="0"/>
  <cols>
    <col collapsed="false" customWidth="false" hidden="false" outlineLevel="0" max="2" min="1" style="360" width="9.14"/>
    <col collapsed="false" customWidth="true" hidden="false" outlineLevel="0" max="3" min="3" style="361" width="7.86"/>
    <col collapsed="false" customWidth="true" hidden="false" outlineLevel="0" max="4" min="4" style="1" width="7.86"/>
    <col collapsed="false" customWidth="true" hidden="false" outlineLevel="0" max="5" min="5" style="362" width="23.01"/>
    <col collapsed="false" customWidth="true" hidden="false" outlineLevel="0" max="6" min="6" style="0" width="65.15"/>
    <col collapsed="false" customWidth="true" hidden="false" outlineLevel="0" max="7" min="7" style="0" width="6.57"/>
    <col collapsed="false" customWidth="true" hidden="false" outlineLevel="0" max="8" min="8" style="0" width="19.85"/>
    <col collapsed="false" customWidth="true" hidden="false" outlineLevel="0" max="9" min="9" style="0" width="20.99"/>
    <col collapsed="false" customWidth="true" hidden="false" outlineLevel="0" max="10" min="10" style="0" width="21.57"/>
    <col collapsed="false" customWidth="true" hidden="false" outlineLevel="0" max="11" min="11" style="0" width="24.57"/>
    <col collapsed="false" customWidth="true" hidden="false" outlineLevel="0" max="12" min="12" style="0" width="22.28"/>
    <col collapsed="false" customWidth="true" hidden="false" outlineLevel="0" max="13" min="13" style="0" width="12.71"/>
    <col collapsed="false" customWidth="true" hidden="false" outlineLevel="0" max="14" min="14" style="0" width="15.15"/>
    <col collapsed="false" customWidth="true" hidden="false" outlineLevel="0" max="15" min="15" style="0" width="10.14"/>
    <col collapsed="false" customWidth="true" hidden="false" outlineLevel="0" max="16" min="16" style="0" width="25.57"/>
    <col collapsed="false" customWidth="true" hidden="false" outlineLevel="0" max="18" min="17" style="0" width="12.71"/>
    <col collapsed="false" customWidth="true" hidden="false" outlineLevel="0" max="19" min="19" style="0" width="13.29"/>
    <col collapsed="false" customWidth="true" hidden="false" outlineLevel="0" max="25" min="20" style="0" width="19.42"/>
    <col collapsed="false" customWidth="true" hidden="false" outlineLevel="0" max="26" min="26" style="0" width="17.58"/>
    <col collapsed="false" customWidth="true" hidden="false" outlineLevel="0" max="27" min="27" style="0" width="13.43"/>
    <col collapsed="false" customWidth="true" hidden="false" outlineLevel="0" max="28" min="28" style="0" width="22.28"/>
    <col collapsed="false" customWidth="true" hidden="false" outlineLevel="0" max="29" min="29" style="0" width="14.57"/>
    <col collapsed="false" customWidth="true" hidden="false" outlineLevel="0" max="30" min="30" style="0" width="20.99"/>
    <col collapsed="false" customWidth="true" hidden="false" outlineLevel="0" max="32" min="32" style="80" width="10.85"/>
    <col collapsed="false" customWidth="true" hidden="false" outlineLevel="0" max="33" min="33" style="0" width="10.85"/>
    <col collapsed="false" customWidth="true" hidden="false" outlineLevel="0" max="35" min="35" style="0" width="13.57"/>
    <col collapsed="false" customWidth="true" hidden="false" outlineLevel="0" max="36" min="36" style="0" width="16.29"/>
    <col collapsed="false" customWidth="true" hidden="false" outlineLevel="0" max="37" min="37" style="0" width="13.01"/>
    <col collapsed="false" customWidth="true" hidden="false" outlineLevel="0" max="38" min="38" style="0" width="16.29"/>
    <col collapsed="false" customWidth="true" hidden="false" outlineLevel="0" max="39" min="39" style="0" width="10.99"/>
    <col collapsed="false" customWidth="true" hidden="false" outlineLevel="0" max="40" min="40" style="0" width="22.86"/>
    <col collapsed="false" customWidth="true" hidden="false" outlineLevel="0" max="41" min="41" style="0" width="18.71"/>
    <col collapsed="false" customWidth="true" hidden="false" outlineLevel="0" max="42" min="42" style="0" width="16"/>
    <col collapsed="false" customWidth="true" hidden="false" outlineLevel="0" max="43" min="43" style="0" width="15.29"/>
    <col collapsed="false" customWidth="true" hidden="false" outlineLevel="0" max="44" min="44" style="0" width="11.99"/>
    <col collapsed="false" customWidth="true" hidden="false" outlineLevel="0" max="45" min="45" style="0" width="14.15"/>
    <col collapsed="false" customWidth="true" hidden="false" outlineLevel="0" max="46" min="46" style="0" width="11.57"/>
    <col collapsed="false" customWidth="true" hidden="false" outlineLevel="0" max="49" min="47" style="0" width="12.86"/>
    <col collapsed="false" customWidth="true" hidden="false" outlineLevel="0" max="51" min="51" style="363" width="14.86"/>
    <col collapsed="false" customWidth="true" hidden="false" outlineLevel="0" max="52" min="52" style="364" width="10.58"/>
    <col collapsed="false" customWidth="true" hidden="false" outlineLevel="0" max="53" min="53" style="365" width="10.42"/>
    <col collapsed="false" customWidth="false" hidden="false" outlineLevel="0" max="54" min="54" style="366" width="9.14"/>
    <col collapsed="false" customWidth="true" hidden="false" outlineLevel="0" max="63" min="63" style="0" width="13.7"/>
    <col collapsed="false" customWidth="true" hidden="false" outlineLevel="0" max="67" min="67" style="0" width="15.86"/>
    <col collapsed="false" customWidth="true" hidden="false" outlineLevel="0" max="68" min="68" style="0" width="11.29"/>
    <col collapsed="false" customWidth="true" hidden="false" outlineLevel="0" max="69" min="69" style="0" width="12.29"/>
    <col collapsed="false" customWidth="true" hidden="false" outlineLevel="0" max="70" min="70" style="0" width="17"/>
    <col collapsed="false" customWidth="true" hidden="false" outlineLevel="0" max="71" min="71" style="0" width="11.71"/>
    <col collapsed="false" customWidth="true" hidden="false" outlineLevel="0" max="72" min="72" style="0" width="13.86"/>
    <col collapsed="false" customWidth="true" hidden="false" outlineLevel="0" max="73" min="73" style="0" width="14.28"/>
    <col collapsed="false" customWidth="true" hidden="false" outlineLevel="0" max="74" min="74" style="0" width="14.15"/>
    <col collapsed="false" customWidth="true" hidden="false" outlineLevel="0" max="75" min="75" style="0" width="15.57"/>
    <col collapsed="false" customWidth="true" hidden="false" outlineLevel="0" max="85" min="85" style="5" width="11.14"/>
  </cols>
  <sheetData>
    <row r="1" customFormat="false" ht="19.5" hidden="true" customHeight="true" outlineLevel="0" collapsed="false">
      <c r="E1" s="367"/>
    </row>
    <row r="2" customFormat="false" ht="16.5" hidden="true" customHeight="true" outlineLevel="0" collapsed="false">
      <c r="E2" s="368"/>
      <c r="F2" s="1"/>
    </row>
    <row r="3" customFormat="false" ht="15" hidden="true" customHeight="true" outlineLevel="0" collapsed="false">
      <c r="E3" s="369"/>
      <c r="F3" s="1"/>
    </row>
    <row r="4" customFormat="false" ht="16.5" hidden="true" customHeight="true" outlineLevel="0" collapsed="false">
      <c r="E4" s="369"/>
      <c r="F4" s="1"/>
    </row>
    <row r="5" customFormat="false" ht="15.75" hidden="true" customHeight="true" outlineLevel="0" collapsed="false">
      <c r="E5" s="369"/>
      <c r="F5" s="1"/>
    </row>
    <row r="6" customFormat="false" ht="17.25" hidden="true" customHeight="true" outlineLevel="0" collapsed="false">
      <c r="D6" s="3"/>
      <c r="E6" s="368" t="n">
        <v>52</v>
      </c>
      <c r="F6" s="1" t="s">
        <v>2506</v>
      </c>
      <c r="T6" s="370"/>
      <c r="U6" s="370"/>
      <c r="V6" s="370"/>
      <c r="W6" s="370"/>
      <c r="X6" s="370"/>
      <c r="Y6" s="370"/>
    </row>
    <row r="7" customFormat="false" ht="19.5" hidden="true" customHeight="true" outlineLevel="0" collapsed="false">
      <c r="D7" s="3"/>
      <c r="E7" s="368" t="n">
        <v>53</v>
      </c>
      <c r="F7" s="1" t="s">
        <v>2507</v>
      </c>
      <c r="H7" s="370"/>
      <c r="BN7" s="371" t="s">
        <v>2508</v>
      </c>
      <c r="BO7" s="371"/>
      <c r="BP7" s="371"/>
      <c r="BQ7" s="371"/>
      <c r="BR7" s="371"/>
      <c r="BS7" s="371"/>
      <c r="BT7" s="371"/>
      <c r="BU7" s="371"/>
      <c r="BV7" s="371"/>
      <c r="BW7" s="371"/>
    </row>
    <row r="8" s="80" customFormat="true" ht="17.25" hidden="true" customHeight="true" outlineLevel="0" collapsed="false">
      <c r="A8" s="372"/>
      <c r="B8" s="372"/>
      <c r="C8" s="373"/>
      <c r="D8" s="79"/>
      <c r="E8" s="374" t="s">
        <v>2509</v>
      </c>
      <c r="F8" s="79" t="s">
        <v>2510</v>
      </c>
      <c r="N8" s="375"/>
      <c r="AN8" s="376" t="s">
        <v>2511</v>
      </c>
      <c r="AO8" s="376"/>
      <c r="AP8" s="376"/>
      <c r="AQ8" s="376"/>
      <c r="AR8" s="376"/>
      <c r="AY8" s="377"/>
      <c r="AZ8" s="378"/>
      <c r="BA8" s="379"/>
      <c r="BB8" s="380"/>
      <c r="BN8" s="381" t="s">
        <v>2512</v>
      </c>
      <c r="BO8" s="382" t="s">
        <v>2513</v>
      </c>
      <c r="BP8" s="382" t="s">
        <v>2514</v>
      </c>
      <c r="BQ8" s="382"/>
      <c r="BR8" s="382"/>
      <c r="BS8" s="382"/>
      <c r="BT8" s="382" t="s">
        <v>2515</v>
      </c>
      <c r="BU8" s="382"/>
      <c r="BV8" s="382"/>
      <c r="BW8" s="382"/>
      <c r="CG8" s="383"/>
    </row>
    <row r="9" customFormat="false" ht="16.5" hidden="true" customHeight="true" outlineLevel="0" collapsed="false">
      <c r="E9" s="384"/>
      <c r="F9" s="1"/>
      <c r="AN9" s="385" t="s">
        <v>2513</v>
      </c>
      <c r="AO9" s="386"/>
      <c r="AP9" s="386" t="s">
        <v>2516</v>
      </c>
      <c r="AQ9" s="386"/>
      <c r="AR9" s="387" t="s">
        <v>2516</v>
      </c>
      <c r="BN9" s="381"/>
      <c r="BO9" s="388" t="s">
        <v>2517</v>
      </c>
      <c r="BP9" s="389" t="s">
        <v>2518</v>
      </c>
      <c r="BQ9" s="390" t="s">
        <v>2519</v>
      </c>
      <c r="BR9" s="390" t="s">
        <v>2520</v>
      </c>
      <c r="BS9" s="391" t="s">
        <v>2516</v>
      </c>
      <c r="BT9" s="389" t="s">
        <v>2518</v>
      </c>
      <c r="BU9" s="390" t="s">
        <v>2519</v>
      </c>
      <c r="BV9" s="390" t="s">
        <v>2520</v>
      </c>
      <c r="BW9" s="391" t="s">
        <v>2516</v>
      </c>
    </row>
    <row r="10" customFormat="false" ht="19.5" hidden="false" customHeight="true" outlineLevel="0" collapsed="false">
      <c r="E10" s="392" t="s">
        <v>2521</v>
      </c>
      <c r="F10" s="392"/>
      <c r="G10" s="392"/>
      <c r="H10" s="392"/>
      <c r="I10" s="392"/>
      <c r="J10" s="392"/>
      <c r="K10" s="392"/>
      <c r="L10" s="393"/>
      <c r="M10" s="394" t="s">
        <v>2522</v>
      </c>
      <c r="N10" s="394"/>
      <c r="O10" s="394"/>
      <c r="P10" s="394"/>
      <c r="Q10" s="394"/>
      <c r="R10" s="394"/>
      <c r="S10" s="394"/>
      <c r="T10" s="394"/>
      <c r="U10" s="394"/>
      <c r="V10" s="394"/>
      <c r="W10" s="394"/>
      <c r="X10" s="394"/>
      <c r="Y10" s="395"/>
      <c r="Z10" s="396" t="s">
        <v>2523</v>
      </c>
      <c r="AA10" s="396"/>
      <c r="AB10" s="397" t="s">
        <v>2524</v>
      </c>
      <c r="AC10" s="397"/>
      <c r="AD10" s="397"/>
      <c r="AI10" s="398" t="s">
        <v>2525</v>
      </c>
      <c r="AJ10" s="398"/>
      <c r="AK10" s="398" t="s">
        <v>2526</v>
      </c>
      <c r="AL10" s="398"/>
      <c r="AN10" s="385" t="s">
        <v>2517</v>
      </c>
      <c r="AO10" s="386" t="s">
        <v>2527</v>
      </c>
      <c r="AP10" s="386" t="s">
        <v>2528</v>
      </c>
      <c r="AQ10" s="386" t="s">
        <v>2529</v>
      </c>
      <c r="AR10" s="387" t="s">
        <v>2530</v>
      </c>
      <c r="BN10" s="381"/>
      <c r="BO10" s="388" t="s">
        <v>2531</v>
      </c>
      <c r="BP10" s="389"/>
      <c r="BQ10" s="390"/>
      <c r="BR10" s="390"/>
      <c r="BS10" s="391"/>
      <c r="BT10" s="389"/>
      <c r="BU10" s="390"/>
      <c r="BV10" s="390"/>
      <c r="BW10" s="391"/>
    </row>
    <row r="11" customFormat="false" ht="30.75" hidden="false" customHeight="true" outlineLevel="0" collapsed="false">
      <c r="A11" s="360" t="s">
        <v>2532</v>
      </c>
      <c r="B11" s="360" t="s">
        <v>2533</v>
      </c>
      <c r="E11" s="399" t="s">
        <v>1135</v>
      </c>
      <c r="F11" s="399" t="s">
        <v>33</v>
      </c>
      <c r="G11" s="399" t="s">
        <v>2203</v>
      </c>
      <c r="H11" s="399" t="s">
        <v>2204</v>
      </c>
      <c r="I11" s="399" t="s">
        <v>2534</v>
      </c>
      <c r="J11" s="400" t="s">
        <v>2535</v>
      </c>
      <c r="K11" s="400" t="s">
        <v>2536</v>
      </c>
      <c r="L11" s="400" t="s">
        <v>2537</v>
      </c>
      <c r="M11" s="394" t="s">
        <v>2538</v>
      </c>
      <c r="N11" s="394"/>
      <c r="O11" s="394"/>
      <c r="P11" s="394"/>
      <c r="Q11" s="394" t="s">
        <v>2539</v>
      </c>
      <c r="R11" s="394"/>
      <c r="S11" s="394"/>
      <c r="T11" s="394"/>
      <c r="U11" s="394" t="s">
        <v>2540</v>
      </c>
      <c r="V11" s="394"/>
      <c r="W11" s="394"/>
      <c r="X11" s="394"/>
      <c r="Y11" s="395"/>
      <c r="Z11" s="401" t="s">
        <v>2541</v>
      </c>
      <c r="AA11" s="401" t="s">
        <v>2542</v>
      </c>
      <c r="AB11" s="402" t="s">
        <v>2543</v>
      </c>
      <c r="AC11" s="402" t="s">
        <v>2544</v>
      </c>
      <c r="AD11" s="397" t="s">
        <v>2545</v>
      </c>
      <c r="AI11" s="398"/>
      <c r="AJ11" s="398"/>
      <c r="AK11" s="398"/>
      <c r="AL11" s="398"/>
      <c r="AN11" s="385" t="s">
        <v>2531</v>
      </c>
      <c r="AO11" s="386"/>
      <c r="AP11" s="386"/>
      <c r="AQ11" s="386"/>
      <c r="AR11" s="387"/>
      <c r="AT11" s="403" t="s">
        <v>2546</v>
      </c>
      <c r="AU11" s="403"/>
      <c r="AV11" s="403"/>
      <c r="AW11" s="403"/>
      <c r="AX11" s="403"/>
      <c r="AY11" s="403"/>
      <c r="AZ11" s="403"/>
      <c r="BA11" s="403"/>
      <c r="BN11" s="381"/>
      <c r="BO11" s="404"/>
      <c r="BP11" s="389"/>
      <c r="BQ11" s="390"/>
      <c r="BR11" s="390"/>
      <c r="BS11" s="391"/>
      <c r="BT11" s="389"/>
      <c r="BU11" s="390"/>
      <c r="BV11" s="390"/>
      <c r="BW11" s="391"/>
    </row>
    <row r="12" customFormat="false" ht="57" hidden="false" customHeight="true" outlineLevel="0" collapsed="false">
      <c r="E12" s="399"/>
      <c r="F12" s="399"/>
      <c r="G12" s="399"/>
      <c r="H12" s="399"/>
      <c r="I12" s="399"/>
      <c r="J12" s="400"/>
      <c r="K12" s="400"/>
      <c r="L12" s="400"/>
      <c r="M12" s="405" t="s">
        <v>2547</v>
      </c>
      <c r="N12" s="405" t="s">
        <v>2548</v>
      </c>
      <c r="O12" s="405" t="s">
        <v>2549</v>
      </c>
      <c r="P12" s="405" t="s">
        <v>2550</v>
      </c>
      <c r="Q12" s="405" t="s">
        <v>2547</v>
      </c>
      <c r="R12" s="405" t="s">
        <v>2548</v>
      </c>
      <c r="S12" s="405" t="s">
        <v>2551</v>
      </c>
      <c r="T12" s="406" t="s">
        <v>2552</v>
      </c>
      <c r="U12" s="406" t="s">
        <v>2553</v>
      </c>
      <c r="V12" s="406" t="s">
        <v>2552</v>
      </c>
      <c r="W12" s="406" t="s">
        <v>2554</v>
      </c>
      <c r="X12" s="406" t="s">
        <v>2555</v>
      </c>
      <c r="Y12" s="406" t="s">
        <v>2556</v>
      </c>
      <c r="Z12" s="401"/>
      <c r="AA12" s="401"/>
      <c r="AB12" s="402"/>
      <c r="AC12" s="402"/>
      <c r="AD12" s="397"/>
      <c r="AI12" s="364"/>
      <c r="AJ12" s="364"/>
      <c r="AK12" s="364"/>
      <c r="AL12" s="364"/>
      <c r="AN12" s="385"/>
      <c r="AO12" s="386"/>
      <c r="AP12" s="386"/>
      <c r="AQ12" s="386"/>
      <c r="AR12" s="387"/>
      <c r="AT12" s="407" t="n">
        <v>44163</v>
      </c>
      <c r="AU12" s="407" t="n">
        <v>44193</v>
      </c>
      <c r="AV12" s="407" t="n">
        <v>44223</v>
      </c>
      <c r="AW12" s="407" t="n">
        <v>44254</v>
      </c>
      <c r="BN12" s="408"/>
      <c r="BO12" s="409"/>
      <c r="BP12" s="410"/>
      <c r="BQ12" s="411"/>
      <c r="BR12" s="411"/>
      <c r="BS12" s="412"/>
      <c r="BT12" s="410"/>
      <c r="BU12" s="411"/>
      <c r="BV12" s="411"/>
      <c r="BW12" s="413"/>
    </row>
    <row r="13" s="441" customFormat="true" ht="21.95" hidden="false" customHeight="true" outlineLevel="0" collapsed="false">
      <c r="A13" s="414" t="n">
        <v>0</v>
      </c>
      <c r="B13" s="414" t="n">
        <v>0</v>
      </c>
      <c r="C13" s="415" t="s">
        <v>41</v>
      </c>
      <c r="D13" s="415" t="s">
        <v>41</v>
      </c>
      <c r="E13" s="416" t="s">
        <v>41</v>
      </c>
      <c r="F13" s="416" t="s">
        <v>2207</v>
      </c>
      <c r="G13" s="417"/>
      <c r="H13" s="417"/>
      <c r="I13" s="417"/>
      <c r="J13" s="418" t="n">
        <v>292564.92</v>
      </c>
      <c r="K13" s="418" t="n">
        <v>292564.92</v>
      </c>
      <c r="L13" s="418" t="n">
        <v>292658.201093236</v>
      </c>
      <c r="M13" s="419" t="n">
        <v>0.995536785476536</v>
      </c>
      <c r="N13" s="419" t="n">
        <v>0.995536785476536</v>
      </c>
      <c r="O13" s="418"/>
      <c r="P13" s="418" t="n">
        <v>291259.14</v>
      </c>
      <c r="Q13" s="419" t="n">
        <v>0.995536785476536</v>
      </c>
      <c r="R13" s="419" t="n">
        <v>0.995536785476536</v>
      </c>
      <c r="S13" s="418" t="n">
        <v>0</v>
      </c>
      <c r="T13" s="418" t="n">
        <v>291259.14</v>
      </c>
      <c r="U13" s="418" t="n">
        <v>292634.472462757</v>
      </c>
      <c r="V13" s="418" t="n">
        <v>291259.14</v>
      </c>
      <c r="W13" s="418" t="n">
        <v>0</v>
      </c>
      <c r="X13" s="418" t="n">
        <v>292658.265714362</v>
      </c>
      <c r="Y13" s="418" t="n">
        <v>291259.14</v>
      </c>
      <c r="Z13" s="419" t="n">
        <v>0</v>
      </c>
      <c r="AA13" s="419" t="n">
        <v>0</v>
      </c>
      <c r="AB13" s="419" t="n">
        <v>0</v>
      </c>
      <c r="AC13" s="419" t="n">
        <v>0</v>
      </c>
      <c r="AD13" s="420" t="n">
        <v>0</v>
      </c>
      <c r="AE13" s="421" t="s">
        <v>2557</v>
      </c>
      <c r="AF13" s="422" t="n">
        <v>0</v>
      </c>
      <c r="AG13" s="423" t="n">
        <v>0</v>
      </c>
      <c r="AH13" s="421"/>
      <c r="AI13" s="424"/>
      <c r="AJ13" s="425"/>
      <c r="AK13" s="424"/>
      <c r="AL13" s="425"/>
      <c r="AM13" s="421"/>
      <c r="AN13" s="426"/>
      <c r="AO13" s="427"/>
      <c r="AP13" s="427"/>
      <c r="AQ13" s="427"/>
      <c r="AR13" s="428"/>
      <c r="AS13" s="429"/>
      <c r="AT13" s="430"/>
      <c r="AU13" s="430"/>
      <c r="AV13" s="430"/>
      <c r="AW13" s="430"/>
      <c r="AX13" s="421"/>
      <c r="AY13" s="431"/>
      <c r="AZ13" s="432"/>
      <c r="BA13" s="433"/>
      <c r="BB13" s="414" t="s">
        <v>41</v>
      </c>
      <c r="BC13" s="421"/>
      <c r="BD13" s="421"/>
      <c r="BE13" s="421"/>
      <c r="BF13" s="421"/>
      <c r="BG13" s="421"/>
      <c r="BH13" s="421"/>
      <c r="BI13" s="421"/>
      <c r="BJ13" s="421"/>
      <c r="BK13" s="421"/>
      <c r="BL13" s="421"/>
      <c r="BM13" s="421"/>
      <c r="BN13" s="434" t="s">
        <v>41</v>
      </c>
      <c r="BO13" s="435" t="n">
        <v>291259.14</v>
      </c>
      <c r="BP13" s="436" t="n">
        <v>0</v>
      </c>
      <c r="BQ13" s="437" t="n">
        <v>0</v>
      </c>
      <c r="BR13" s="437" t="n">
        <v>0</v>
      </c>
      <c r="BS13" s="438" t="n">
        <v>0</v>
      </c>
      <c r="BT13" s="439" t="n">
        <v>0</v>
      </c>
      <c r="BU13" s="437" t="n">
        <v>0</v>
      </c>
      <c r="BV13" s="437" t="n">
        <v>0</v>
      </c>
      <c r="BW13" s="440" t="n">
        <v>0</v>
      </c>
      <c r="CG13" s="442" t="n">
        <v>2</v>
      </c>
    </row>
    <row r="14" s="441" customFormat="true" ht="21.95" hidden="false" customHeight="true" outlineLevel="0" collapsed="false">
      <c r="A14" s="414" t="n">
        <v>0</v>
      </c>
      <c r="B14" s="414" t="n">
        <v>0</v>
      </c>
      <c r="C14" s="415" t="n">
        <v>0</v>
      </c>
      <c r="D14" s="415" t="s">
        <v>41</v>
      </c>
      <c r="E14" s="443" t="s">
        <v>45</v>
      </c>
      <c r="F14" s="443" t="s">
        <v>2208</v>
      </c>
      <c r="G14" s="443" t="s">
        <v>1095</v>
      </c>
      <c r="H14" s="444" t="n">
        <v>1</v>
      </c>
      <c r="I14" s="445" t="n">
        <v>52002.5292</v>
      </c>
      <c r="J14" s="446" t="n">
        <v>52002.53</v>
      </c>
      <c r="K14" s="447" t="n">
        <v>52002.53</v>
      </c>
      <c r="L14" s="447" t="n">
        <v>52002.53</v>
      </c>
      <c r="M14" s="448" t="n">
        <v>1</v>
      </c>
      <c r="N14" s="448" t="n">
        <v>1</v>
      </c>
      <c r="O14" s="449" t="n">
        <v>1</v>
      </c>
      <c r="P14" s="449" t="n">
        <v>52002.53</v>
      </c>
      <c r="Q14" s="448" t="n">
        <v>1</v>
      </c>
      <c r="R14" s="448" t="n">
        <v>1</v>
      </c>
      <c r="S14" s="449" t="n">
        <v>1</v>
      </c>
      <c r="T14" s="449" t="n">
        <v>52002.53</v>
      </c>
      <c r="U14" s="450" t="n">
        <v>52002.53</v>
      </c>
      <c r="V14" s="450" t="n">
        <v>52002.53</v>
      </c>
      <c r="W14" s="450" t="n">
        <v>0</v>
      </c>
      <c r="X14" s="450" t="n">
        <v>52002.53</v>
      </c>
      <c r="Y14" s="450" t="n">
        <v>52002.53</v>
      </c>
      <c r="Z14" s="448" t="n">
        <v>0</v>
      </c>
      <c r="AA14" s="448" t="n">
        <v>0</v>
      </c>
      <c r="AB14" s="448" t="n">
        <v>0</v>
      </c>
      <c r="AC14" s="448" t="n">
        <v>0</v>
      </c>
      <c r="AD14" s="451" t="n">
        <v>0</v>
      </c>
      <c r="AE14" s="79"/>
      <c r="AF14" s="449" t="n">
        <v>1</v>
      </c>
      <c r="AG14" s="449" t="n">
        <v>0</v>
      </c>
      <c r="AH14" s="79"/>
      <c r="AI14" s="452" t="n">
        <v>0</v>
      </c>
      <c r="AJ14" s="453" t="n">
        <v>0</v>
      </c>
      <c r="AK14" s="452" t="n">
        <v>0</v>
      </c>
      <c r="AL14" s="453" t="n">
        <v>0</v>
      </c>
      <c r="AM14" s="79"/>
      <c r="AN14" s="454" t="n">
        <v>52002.53</v>
      </c>
      <c r="AO14" s="455" t="n">
        <v>0</v>
      </c>
      <c r="AP14" s="455" t="n">
        <v>0</v>
      </c>
      <c r="AQ14" s="455" t="n">
        <v>0</v>
      </c>
      <c r="AR14" s="456" t="n">
        <v>0</v>
      </c>
      <c r="AS14" s="373" t="n">
        <v>0</v>
      </c>
      <c r="AT14" s="457" t="n">
        <v>0</v>
      </c>
      <c r="AU14" s="457" t="n">
        <v>0</v>
      </c>
      <c r="AV14" s="457" t="n">
        <v>0</v>
      </c>
      <c r="AW14" s="457" t="n">
        <v>0</v>
      </c>
      <c r="AX14" s="458"/>
      <c r="AY14" s="459" t="n">
        <v>0</v>
      </c>
      <c r="AZ14" s="460" t="n">
        <v>0</v>
      </c>
      <c r="BA14" s="461" t="n">
        <v>0</v>
      </c>
      <c r="BB14" s="414" t="s">
        <v>45</v>
      </c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462" t="n">
        <v>0</v>
      </c>
      <c r="BO14" s="463" t="n">
        <v>0</v>
      </c>
      <c r="BP14" s="464" t="n">
        <v>0</v>
      </c>
      <c r="BQ14" s="465" t="n">
        <v>0</v>
      </c>
      <c r="BR14" s="465" t="n">
        <v>0</v>
      </c>
      <c r="BS14" s="466" t="n">
        <v>0</v>
      </c>
      <c r="BT14" s="467" t="n">
        <v>0</v>
      </c>
      <c r="BU14" s="465" t="n">
        <v>0</v>
      </c>
      <c r="BV14" s="465" t="n">
        <v>0</v>
      </c>
      <c r="BW14" s="468" t="n">
        <v>0</v>
      </c>
      <c r="CG14" s="442" t="n">
        <v>3</v>
      </c>
    </row>
    <row r="15" s="441" customFormat="true" ht="21.95" hidden="false" customHeight="true" outlineLevel="0" collapsed="false">
      <c r="A15" s="414" t="n">
        <v>0</v>
      </c>
      <c r="B15" s="414" t="n">
        <v>0</v>
      </c>
      <c r="C15" s="415" t="n">
        <v>0</v>
      </c>
      <c r="D15" s="415" t="s">
        <v>41</v>
      </c>
      <c r="E15" s="443" t="s">
        <v>48</v>
      </c>
      <c r="F15" s="443" t="s">
        <v>1175</v>
      </c>
      <c r="G15" s="443" t="s">
        <v>1095</v>
      </c>
      <c r="H15" s="444" t="n">
        <v>1</v>
      </c>
      <c r="I15" s="445" t="n">
        <v>17921.7756</v>
      </c>
      <c r="J15" s="446" t="n">
        <v>17921.78</v>
      </c>
      <c r="K15" s="447" t="n">
        <v>17921.78</v>
      </c>
      <c r="L15" s="447" t="n">
        <v>17921.78</v>
      </c>
      <c r="M15" s="448" t="n">
        <v>1</v>
      </c>
      <c r="N15" s="448" t="n">
        <v>1</v>
      </c>
      <c r="O15" s="449" t="n">
        <v>1</v>
      </c>
      <c r="P15" s="449" t="n">
        <v>17921.78</v>
      </c>
      <c r="Q15" s="448" t="n">
        <v>1</v>
      </c>
      <c r="R15" s="448" t="n">
        <v>1</v>
      </c>
      <c r="S15" s="449" t="n">
        <v>1</v>
      </c>
      <c r="T15" s="449" t="n">
        <v>17921.78</v>
      </c>
      <c r="U15" s="450" t="n">
        <v>17921.78</v>
      </c>
      <c r="V15" s="450" t="n">
        <v>17921.78</v>
      </c>
      <c r="W15" s="450" t="n">
        <v>0</v>
      </c>
      <c r="X15" s="450" t="n">
        <v>17921.78</v>
      </c>
      <c r="Y15" s="450" t="n">
        <v>17921.78</v>
      </c>
      <c r="Z15" s="448" t="n">
        <v>0</v>
      </c>
      <c r="AA15" s="448" t="n">
        <v>0</v>
      </c>
      <c r="AB15" s="448" t="n">
        <v>0</v>
      </c>
      <c r="AC15" s="448" t="n">
        <v>0</v>
      </c>
      <c r="AD15" s="451" t="n">
        <v>0</v>
      </c>
      <c r="AE15" s="79"/>
      <c r="AF15" s="449" t="n">
        <v>1</v>
      </c>
      <c r="AG15" s="449" t="n">
        <v>0</v>
      </c>
      <c r="AH15" s="79"/>
      <c r="AI15" s="452" t="n">
        <v>0</v>
      </c>
      <c r="AJ15" s="453" t="n">
        <v>0</v>
      </c>
      <c r="AK15" s="452" t="n">
        <v>0</v>
      </c>
      <c r="AL15" s="453" t="n">
        <v>0</v>
      </c>
      <c r="AM15" s="79"/>
      <c r="AN15" s="454" t="n">
        <v>17921.78</v>
      </c>
      <c r="AO15" s="455" t="n">
        <v>0</v>
      </c>
      <c r="AP15" s="455" t="n">
        <v>0</v>
      </c>
      <c r="AQ15" s="455" t="n">
        <v>0</v>
      </c>
      <c r="AR15" s="456" t="n">
        <v>0</v>
      </c>
      <c r="AS15" s="373" t="n">
        <v>0</v>
      </c>
      <c r="AT15" s="457" t="n">
        <v>0</v>
      </c>
      <c r="AU15" s="457" t="n">
        <v>0</v>
      </c>
      <c r="AV15" s="457" t="n">
        <v>0</v>
      </c>
      <c r="AW15" s="457" t="n">
        <v>0</v>
      </c>
      <c r="AX15" s="458"/>
      <c r="AY15" s="459" t="n">
        <v>0</v>
      </c>
      <c r="AZ15" s="460" t="n">
        <v>0</v>
      </c>
      <c r="BA15" s="461" t="n">
        <v>0</v>
      </c>
      <c r="BB15" s="414" t="s">
        <v>48</v>
      </c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462" t="n">
        <v>0</v>
      </c>
      <c r="BO15" s="463" t="n">
        <v>0</v>
      </c>
      <c r="BP15" s="464" t="n">
        <v>0</v>
      </c>
      <c r="BQ15" s="465" t="n">
        <v>0</v>
      </c>
      <c r="BR15" s="465" t="n">
        <v>0</v>
      </c>
      <c r="BS15" s="466" t="n">
        <v>0</v>
      </c>
      <c r="BT15" s="467" t="n">
        <v>0</v>
      </c>
      <c r="BU15" s="465" t="n">
        <v>0</v>
      </c>
      <c r="BV15" s="465" t="n">
        <v>0</v>
      </c>
      <c r="BW15" s="468" t="n">
        <v>0</v>
      </c>
      <c r="CG15" s="442" t="n">
        <v>4</v>
      </c>
    </row>
    <row r="16" s="441" customFormat="true" ht="21.95" hidden="false" customHeight="true" outlineLevel="0" collapsed="false">
      <c r="A16" s="414" t="n">
        <v>0</v>
      </c>
      <c r="B16" s="414" t="n">
        <v>0</v>
      </c>
      <c r="C16" s="415" t="n">
        <v>0</v>
      </c>
      <c r="D16" s="415" t="s">
        <v>41</v>
      </c>
      <c r="E16" s="443" t="s">
        <v>50</v>
      </c>
      <c r="F16" s="443" t="s">
        <v>2209</v>
      </c>
      <c r="G16" s="443" t="s">
        <v>1095</v>
      </c>
      <c r="H16" s="444" t="n">
        <v>1</v>
      </c>
      <c r="I16" s="445" t="n">
        <v>10000</v>
      </c>
      <c r="J16" s="446" t="n">
        <v>10000</v>
      </c>
      <c r="K16" s="447" t="n">
        <v>10000</v>
      </c>
      <c r="L16" s="447" t="n">
        <v>10000</v>
      </c>
      <c r="M16" s="448" t="n">
        <v>1</v>
      </c>
      <c r="N16" s="448" t="n">
        <v>1</v>
      </c>
      <c r="O16" s="449" t="n">
        <v>1</v>
      </c>
      <c r="P16" s="449" t="n">
        <v>10000</v>
      </c>
      <c r="Q16" s="448" t="n">
        <v>1</v>
      </c>
      <c r="R16" s="448" t="n">
        <v>1</v>
      </c>
      <c r="S16" s="449" t="n">
        <v>1</v>
      </c>
      <c r="T16" s="449" t="n">
        <v>10000</v>
      </c>
      <c r="U16" s="450" t="n">
        <v>10000</v>
      </c>
      <c r="V16" s="450" t="n">
        <v>10000</v>
      </c>
      <c r="W16" s="450" t="n">
        <v>0</v>
      </c>
      <c r="X16" s="450" t="n">
        <v>10000</v>
      </c>
      <c r="Y16" s="450" t="n">
        <v>10000</v>
      </c>
      <c r="Z16" s="448" t="n">
        <v>0</v>
      </c>
      <c r="AA16" s="448" t="n">
        <v>0</v>
      </c>
      <c r="AB16" s="448" t="n">
        <v>0</v>
      </c>
      <c r="AC16" s="448" t="n">
        <v>0</v>
      </c>
      <c r="AD16" s="451" t="n">
        <v>0</v>
      </c>
      <c r="AE16" s="79"/>
      <c r="AF16" s="449" t="n">
        <v>1</v>
      </c>
      <c r="AG16" s="449" t="n">
        <v>0</v>
      </c>
      <c r="AH16" s="79"/>
      <c r="AI16" s="452" t="n">
        <v>0</v>
      </c>
      <c r="AJ16" s="453" t="n">
        <v>0</v>
      </c>
      <c r="AK16" s="452" t="n">
        <v>0</v>
      </c>
      <c r="AL16" s="453" t="n">
        <v>0</v>
      </c>
      <c r="AM16" s="79"/>
      <c r="AN16" s="454" t="n">
        <v>10000</v>
      </c>
      <c r="AO16" s="455" t="n">
        <v>0</v>
      </c>
      <c r="AP16" s="455" t="n">
        <v>0</v>
      </c>
      <c r="AQ16" s="455" t="n">
        <v>0</v>
      </c>
      <c r="AR16" s="456" t="n">
        <v>0</v>
      </c>
      <c r="AS16" s="373" t="n">
        <v>0</v>
      </c>
      <c r="AT16" s="457" t="n">
        <v>0</v>
      </c>
      <c r="AU16" s="457" t="n">
        <v>0</v>
      </c>
      <c r="AV16" s="457" t="n">
        <v>0</v>
      </c>
      <c r="AW16" s="457" t="n">
        <v>0</v>
      </c>
      <c r="AX16" s="458"/>
      <c r="AY16" s="459" t="n">
        <v>0</v>
      </c>
      <c r="AZ16" s="460" t="n">
        <v>0</v>
      </c>
      <c r="BA16" s="461" t="n">
        <v>0</v>
      </c>
      <c r="BB16" s="414" t="s">
        <v>50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462" t="n">
        <v>0</v>
      </c>
      <c r="BO16" s="463" t="n">
        <v>0</v>
      </c>
      <c r="BP16" s="464" t="n">
        <v>0</v>
      </c>
      <c r="BQ16" s="465" t="n">
        <v>0</v>
      </c>
      <c r="BR16" s="465" t="n">
        <v>0</v>
      </c>
      <c r="BS16" s="466" t="n">
        <v>0</v>
      </c>
      <c r="BT16" s="467" t="n">
        <v>0</v>
      </c>
      <c r="BU16" s="465" t="n">
        <v>0</v>
      </c>
      <c r="BV16" s="465" t="n">
        <v>0</v>
      </c>
      <c r="BW16" s="468" t="n">
        <v>0</v>
      </c>
      <c r="CG16" s="442" t="n">
        <v>5</v>
      </c>
    </row>
    <row r="17" s="441" customFormat="true" ht="21.95" hidden="false" customHeight="true" outlineLevel="0" collapsed="false">
      <c r="A17" s="414" t="n">
        <v>0</v>
      </c>
      <c r="B17" s="414" t="n">
        <v>0</v>
      </c>
      <c r="C17" s="415" t="n">
        <v>0</v>
      </c>
      <c r="D17" s="415" t="s">
        <v>41</v>
      </c>
      <c r="E17" s="443" t="s">
        <v>52</v>
      </c>
      <c r="F17" s="443" t="s">
        <v>1172</v>
      </c>
      <c r="G17" s="443" t="s">
        <v>1095</v>
      </c>
      <c r="H17" s="444" t="n">
        <v>1</v>
      </c>
      <c r="I17" s="445" t="n">
        <v>59021.0752</v>
      </c>
      <c r="J17" s="446" t="n">
        <v>59021.08</v>
      </c>
      <c r="K17" s="447" t="n">
        <v>59021.08</v>
      </c>
      <c r="L17" s="447" t="n">
        <v>59021.08</v>
      </c>
      <c r="M17" s="448" t="n">
        <v>1</v>
      </c>
      <c r="N17" s="448" t="n">
        <v>1</v>
      </c>
      <c r="O17" s="449" t="n">
        <v>1</v>
      </c>
      <c r="P17" s="449" t="n">
        <v>59021.08</v>
      </c>
      <c r="Q17" s="448" t="n">
        <v>1</v>
      </c>
      <c r="R17" s="448" t="n">
        <v>1</v>
      </c>
      <c r="S17" s="449" t="n">
        <v>1</v>
      </c>
      <c r="T17" s="449" t="n">
        <v>59021.08</v>
      </c>
      <c r="U17" s="450" t="n">
        <v>59021.08</v>
      </c>
      <c r="V17" s="450" t="n">
        <v>59021.08</v>
      </c>
      <c r="W17" s="450" t="n">
        <v>0</v>
      </c>
      <c r="X17" s="450" t="n">
        <v>59021.08</v>
      </c>
      <c r="Y17" s="450" t="n">
        <v>59021.08</v>
      </c>
      <c r="Z17" s="448" t="n">
        <v>0</v>
      </c>
      <c r="AA17" s="448" t="n">
        <v>0</v>
      </c>
      <c r="AB17" s="448" t="n">
        <v>0</v>
      </c>
      <c r="AC17" s="448" t="n">
        <v>0</v>
      </c>
      <c r="AD17" s="451" t="n">
        <v>0</v>
      </c>
      <c r="AE17" s="79"/>
      <c r="AF17" s="449" t="n">
        <v>1</v>
      </c>
      <c r="AG17" s="449" t="n">
        <v>0</v>
      </c>
      <c r="AH17" s="79"/>
      <c r="AI17" s="452" t="n">
        <v>0</v>
      </c>
      <c r="AJ17" s="453" t="n">
        <v>0</v>
      </c>
      <c r="AK17" s="452" t="n">
        <v>0</v>
      </c>
      <c r="AL17" s="453" t="n">
        <v>0</v>
      </c>
      <c r="AM17" s="79"/>
      <c r="AN17" s="454" t="n">
        <v>59021.08</v>
      </c>
      <c r="AO17" s="455" t="n">
        <v>0</v>
      </c>
      <c r="AP17" s="455" t="n">
        <v>0</v>
      </c>
      <c r="AQ17" s="455" t="n">
        <v>0</v>
      </c>
      <c r="AR17" s="456" t="n">
        <v>0</v>
      </c>
      <c r="AS17" s="373" t="n">
        <v>0</v>
      </c>
      <c r="AT17" s="457" t="n">
        <v>0</v>
      </c>
      <c r="AU17" s="457" t="n">
        <v>0</v>
      </c>
      <c r="AV17" s="457" t="n">
        <v>0</v>
      </c>
      <c r="AW17" s="457" t="n">
        <v>0</v>
      </c>
      <c r="AX17" s="458"/>
      <c r="AY17" s="459" t="n">
        <v>0</v>
      </c>
      <c r="AZ17" s="460" t="n">
        <v>0</v>
      </c>
      <c r="BA17" s="461" t="n">
        <v>0</v>
      </c>
      <c r="BB17" s="414" t="s">
        <v>52</v>
      </c>
      <c r="BC17" s="79"/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462" t="n">
        <v>0</v>
      </c>
      <c r="BO17" s="463" t="n">
        <v>0</v>
      </c>
      <c r="BP17" s="464" t="n">
        <v>0</v>
      </c>
      <c r="BQ17" s="465" t="n">
        <v>0</v>
      </c>
      <c r="BR17" s="465" t="n">
        <v>0</v>
      </c>
      <c r="BS17" s="466" t="n">
        <v>0</v>
      </c>
      <c r="BT17" s="467" t="n">
        <v>0</v>
      </c>
      <c r="BU17" s="465" t="n">
        <v>0</v>
      </c>
      <c r="BV17" s="465" t="n">
        <v>0</v>
      </c>
      <c r="BW17" s="468" t="n">
        <v>0</v>
      </c>
      <c r="CG17" s="442" t="n">
        <v>6</v>
      </c>
    </row>
    <row r="18" s="441" customFormat="true" ht="21.95" hidden="false" customHeight="true" outlineLevel="0" collapsed="false">
      <c r="A18" s="414" t="n">
        <v>0</v>
      </c>
      <c r="B18" s="414" t="n">
        <v>0</v>
      </c>
      <c r="C18" s="415" t="n">
        <v>0</v>
      </c>
      <c r="D18" s="415" t="s">
        <v>41</v>
      </c>
      <c r="E18" s="443" t="s">
        <v>54</v>
      </c>
      <c r="F18" s="443" t="s">
        <v>1450</v>
      </c>
      <c r="G18" s="443" t="s">
        <v>1095</v>
      </c>
      <c r="H18" s="444" t="n">
        <v>1</v>
      </c>
      <c r="I18" s="445" t="n">
        <v>51023.1972</v>
      </c>
      <c r="J18" s="446" t="n">
        <v>51023.2</v>
      </c>
      <c r="K18" s="447" t="n">
        <v>51023.2</v>
      </c>
      <c r="L18" s="447" t="n">
        <v>51023.2</v>
      </c>
      <c r="M18" s="448" t="n">
        <v>1</v>
      </c>
      <c r="N18" s="448" t="n">
        <v>1</v>
      </c>
      <c r="O18" s="449" t="n">
        <v>1</v>
      </c>
      <c r="P18" s="449" t="n">
        <v>51023.2</v>
      </c>
      <c r="Q18" s="448" t="n">
        <v>1</v>
      </c>
      <c r="R18" s="448" t="n">
        <v>1</v>
      </c>
      <c r="S18" s="449" t="n">
        <v>1</v>
      </c>
      <c r="T18" s="449" t="n">
        <v>51023.2</v>
      </c>
      <c r="U18" s="450" t="n">
        <v>51023.2</v>
      </c>
      <c r="V18" s="450" t="n">
        <v>51023.2</v>
      </c>
      <c r="W18" s="450" t="n">
        <v>0</v>
      </c>
      <c r="X18" s="450" t="n">
        <v>51023.2</v>
      </c>
      <c r="Y18" s="450" t="n">
        <v>51023.2</v>
      </c>
      <c r="Z18" s="448" t="n">
        <v>0</v>
      </c>
      <c r="AA18" s="448" t="n">
        <v>0</v>
      </c>
      <c r="AB18" s="448" t="n">
        <v>0</v>
      </c>
      <c r="AC18" s="448" t="n">
        <v>0</v>
      </c>
      <c r="AD18" s="451" t="n">
        <v>0</v>
      </c>
      <c r="AE18" s="79"/>
      <c r="AF18" s="449" t="n">
        <v>1</v>
      </c>
      <c r="AG18" s="449" t="n">
        <v>0</v>
      </c>
      <c r="AH18" s="79"/>
      <c r="AI18" s="452" t="n">
        <v>0</v>
      </c>
      <c r="AJ18" s="453" t="n">
        <v>0</v>
      </c>
      <c r="AK18" s="452" t="n">
        <v>0</v>
      </c>
      <c r="AL18" s="453" t="n">
        <v>0</v>
      </c>
      <c r="AM18" s="79"/>
      <c r="AN18" s="454" t="n">
        <v>51023.2</v>
      </c>
      <c r="AO18" s="455" t="n">
        <v>0</v>
      </c>
      <c r="AP18" s="455" t="n">
        <v>0</v>
      </c>
      <c r="AQ18" s="455" t="n">
        <v>0</v>
      </c>
      <c r="AR18" s="456" t="n">
        <v>0</v>
      </c>
      <c r="AS18" s="373" t="n">
        <v>0</v>
      </c>
      <c r="AT18" s="457" t="n">
        <v>0</v>
      </c>
      <c r="AU18" s="457" t="n">
        <v>0</v>
      </c>
      <c r="AV18" s="457" t="n">
        <v>0</v>
      </c>
      <c r="AW18" s="457" t="n">
        <v>0</v>
      </c>
      <c r="AX18" s="458"/>
      <c r="AY18" s="459" t="n">
        <v>0</v>
      </c>
      <c r="AZ18" s="460" t="n">
        <v>0</v>
      </c>
      <c r="BA18" s="461" t="n">
        <v>0</v>
      </c>
      <c r="BB18" s="414" t="s">
        <v>54</v>
      </c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N18" s="462" t="n">
        <v>0</v>
      </c>
      <c r="BO18" s="463" t="n">
        <v>0</v>
      </c>
      <c r="BP18" s="464" t="n">
        <v>0</v>
      </c>
      <c r="BQ18" s="465" t="n">
        <v>0</v>
      </c>
      <c r="BR18" s="465" t="n">
        <v>0</v>
      </c>
      <c r="BS18" s="466" t="n">
        <v>0</v>
      </c>
      <c r="BT18" s="467" t="n">
        <v>0</v>
      </c>
      <c r="BU18" s="465" t="n">
        <v>0</v>
      </c>
      <c r="BV18" s="465" t="n">
        <v>0</v>
      </c>
      <c r="BW18" s="468" t="n">
        <v>0</v>
      </c>
      <c r="CG18" s="442" t="n">
        <v>7</v>
      </c>
    </row>
    <row r="19" s="441" customFormat="true" ht="21.95" hidden="false" customHeight="true" outlineLevel="0" collapsed="false">
      <c r="A19" s="414" t="n">
        <v>0</v>
      </c>
      <c r="B19" s="414" t="n">
        <v>0</v>
      </c>
      <c r="C19" s="415" t="n">
        <v>0</v>
      </c>
      <c r="D19" s="415" t="s">
        <v>41</v>
      </c>
      <c r="E19" s="443" t="s">
        <v>56</v>
      </c>
      <c r="F19" s="443" t="s">
        <v>1461</v>
      </c>
      <c r="G19" s="443" t="s">
        <v>1095</v>
      </c>
      <c r="H19" s="444" t="n">
        <v>1</v>
      </c>
      <c r="I19" s="445" t="n">
        <v>1305.776</v>
      </c>
      <c r="J19" s="446" t="n">
        <v>1305.78</v>
      </c>
      <c r="K19" s="447" t="n">
        <v>1305.78</v>
      </c>
      <c r="L19" s="447" t="n">
        <v>1399.06109323612</v>
      </c>
      <c r="M19" s="448" t="n">
        <v>0</v>
      </c>
      <c r="N19" s="448" t="n">
        <v>0</v>
      </c>
      <c r="O19" s="449" t="n">
        <v>0</v>
      </c>
      <c r="P19" s="449" t="n">
        <v>0</v>
      </c>
      <c r="Q19" s="448" t="n">
        <v>0</v>
      </c>
      <c r="R19" s="448" t="n">
        <v>0</v>
      </c>
      <c r="S19" s="449" t="n">
        <v>0</v>
      </c>
      <c r="T19" s="449" t="n">
        <v>0</v>
      </c>
      <c r="U19" s="450" t="n">
        <v>1375.33246275677</v>
      </c>
      <c r="V19" s="450" t="n">
        <v>0</v>
      </c>
      <c r="W19" s="450" t="n">
        <v>1399.12571436246</v>
      </c>
      <c r="X19" s="450" t="n">
        <v>1399.12571436246</v>
      </c>
      <c r="Y19" s="450" t="n">
        <v>0</v>
      </c>
      <c r="Z19" s="448" t="n">
        <v>0</v>
      </c>
      <c r="AA19" s="448" t="n">
        <v>0</v>
      </c>
      <c r="AB19" s="448" t="n">
        <v>0</v>
      </c>
      <c r="AC19" s="448" t="n">
        <v>0</v>
      </c>
      <c r="AD19" s="451" t="s">
        <v>2558</v>
      </c>
      <c r="AE19" s="79"/>
      <c r="AF19" s="449" t="n">
        <v>0</v>
      </c>
      <c r="AG19" s="449" t="n">
        <v>0</v>
      </c>
      <c r="AH19" s="79"/>
      <c r="AI19" s="452" t="n">
        <v>0</v>
      </c>
      <c r="AJ19" s="453" t="n">
        <v>0</v>
      </c>
      <c r="AK19" s="452" t="n">
        <v>0</v>
      </c>
      <c r="AL19" s="453" t="n">
        <v>0</v>
      </c>
      <c r="AM19" s="79"/>
      <c r="AN19" s="454" t="n">
        <v>0</v>
      </c>
      <c r="AO19" s="455" t="n">
        <v>0</v>
      </c>
      <c r="AP19" s="455" t="n">
        <v>0</v>
      </c>
      <c r="AQ19" s="455" t="n">
        <v>0</v>
      </c>
      <c r="AR19" s="456" t="n">
        <v>0</v>
      </c>
      <c r="AS19" s="373" t="n">
        <v>46</v>
      </c>
      <c r="AT19" s="457" t="n">
        <v>0</v>
      </c>
      <c r="AU19" s="457" t="n">
        <v>0</v>
      </c>
      <c r="AV19" s="457" t="n">
        <v>0</v>
      </c>
      <c r="AW19" s="457" t="n">
        <v>1</v>
      </c>
      <c r="AX19" s="458"/>
      <c r="AY19" s="459" t="n">
        <v>1305.78</v>
      </c>
      <c r="AZ19" s="460" t="n">
        <v>0.00265958155311926</v>
      </c>
      <c r="BA19" s="461" t="n">
        <v>46</v>
      </c>
      <c r="BB19" s="414" t="s">
        <v>56</v>
      </c>
      <c r="BC19" s="79"/>
      <c r="BD19" s="79"/>
      <c r="BE19" s="79"/>
      <c r="BF19" s="79"/>
      <c r="BG19" s="79"/>
      <c r="BH19" s="79"/>
      <c r="BI19" s="79"/>
      <c r="BJ19" s="79"/>
      <c r="BK19" s="79"/>
      <c r="BL19" s="79"/>
      <c r="BM19" s="79"/>
      <c r="BN19" s="462" t="n">
        <v>0</v>
      </c>
      <c r="BO19" s="463" t="n">
        <v>0</v>
      </c>
      <c r="BP19" s="464" t="n">
        <v>0</v>
      </c>
      <c r="BQ19" s="465" t="n">
        <v>0</v>
      </c>
      <c r="BR19" s="465" t="n">
        <v>0</v>
      </c>
      <c r="BS19" s="466" t="n">
        <v>0</v>
      </c>
      <c r="BT19" s="467" t="n">
        <v>0</v>
      </c>
      <c r="BU19" s="465" t="n">
        <v>0</v>
      </c>
      <c r="BV19" s="465" t="n">
        <v>0</v>
      </c>
      <c r="BW19" s="468" t="n">
        <v>0</v>
      </c>
      <c r="CG19" s="442" t="n">
        <v>8</v>
      </c>
    </row>
    <row r="20" s="441" customFormat="true" ht="21.95" hidden="false" customHeight="true" outlineLevel="0" collapsed="false">
      <c r="A20" s="414" t="n">
        <v>0</v>
      </c>
      <c r="B20" s="414" t="n">
        <v>0</v>
      </c>
      <c r="C20" s="415" t="n">
        <v>0</v>
      </c>
      <c r="D20" s="415" t="s">
        <v>41</v>
      </c>
      <c r="E20" s="443" t="s">
        <v>59</v>
      </c>
      <c r="F20" s="443" t="s">
        <v>1464</v>
      </c>
      <c r="G20" s="443" t="s">
        <v>1095</v>
      </c>
      <c r="H20" s="444" t="n">
        <v>1</v>
      </c>
      <c r="I20" s="445" t="n">
        <v>22000</v>
      </c>
      <c r="J20" s="446" t="n">
        <v>22000</v>
      </c>
      <c r="K20" s="447" t="n">
        <v>22000</v>
      </c>
      <c r="L20" s="447" t="n">
        <v>22000</v>
      </c>
      <c r="M20" s="448" t="n">
        <v>1</v>
      </c>
      <c r="N20" s="448" t="n">
        <v>1</v>
      </c>
      <c r="O20" s="449" t="n">
        <v>1</v>
      </c>
      <c r="P20" s="449" t="n">
        <v>22000</v>
      </c>
      <c r="Q20" s="448" t="n">
        <v>1</v>
      </c>
      <c r="R20" s="448" t="n">
        <v>1</v>
      </c>
      <c r="S20" s="449" t="n">
        <v>1</v>
      </c>
      <c r="T20" s="449" t="n">
        <v>22000</v>
      </c>
      <c r="U20" s="450" t="n">
        <v>22000</v>
      </c>
      <c r="V20" s="450" t="n">
        <v>22000</v>
      </c>
      <c r="W20" s="450" t="n">
        <v>0</v>
      </c>
      <c r="X20" s="450" t="n">
        <v>22000</v>
      </c>
      <c r="Y20" s="450" t="n">
        <v>22000</v>
      </c>
      <c r="Z20" s="448" t="n">
        <v>0</v>
      </c>
      <c r="AA20" s="448" t="n">
        <v>0</v>
      </c>
      <c r="AB20" s="448" t="n">
        <v>0</v>
      </c>
      <c r="AC20" s="448" t="n">
        <v>0</v>
      </c>
      <c r="AD20" s="451" t="n">
        <v>0</v>
      </c>
      <c r="AE20" s="79"/>
      <c r="AF20" s="449" t="n">
        <v>1</v>
      </c>
      <c r="AG20" s="449" t="n">
        <v>0</v>
      </c>
      <c r="AH20" s="79"/>
      <c r="AI20" s="452" t="n">
        <v>0</v>
      </c>
      <c r="AJ20" s="453" t="n">
        <v>0</v>
      </c>
      <c r="AK20" s="452" t="n">
        <v>0</v>
      </c>
      <c r="AL20" s="453" t="n">
        <v>0</v>
      </c>
      <c r="AM20" s="79"/>
      <c r="AN20" s="454" t="n">
        <v>22000</v>
      </c>
      <c r="AO20" s="455" t="n">
        <v>0</v>
      </c>
      <c r="AP20" s="455" t="n">
        <v>0</v>
      </c>
      <c r="AQ20" s="455" t="n">
        <v>0</v>
      </c>
      <c r="AR20" s="456" t="n">
        <v>0</v>
      </c>
      <c r="AS20" s="373" t="n">
        <v>0</v>
      </c>
      <c r="AT20" s="457" t="n">
        <v>0</v>
      </c>
      <c r="AU20" s="457" t="n">
        <v>0</v>
      </c>
      <c r="AV20" s="457" t="n">
        <v>0</v>
      </c>
      <c r="AW20" s="457" t="n">
        <v>0</v>
      </c>
      <c r="AX20" s="458"/>
      <c r="AY20" s="459" t="n">
        <v>0</v>
      </c>
      <c r="AZ20" s="460" t="n">
        <v>0</v>
      </c>
      <c r="BA20" s="461" t="n">
        <v>0</v>
      </c>
      <c r="BB20" s="414" t="s">
        <v>59</v>
      </c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462" t="n">
        <v>0</v>
      </c>
      <c r="BO20" s="463" t="n">
        <v>0</v>
      </c>
      <c r="BP20" s="464" t="n">
        <v>0</v>
      </c>
      <c r="BQ20" s="465" t="n">
        <v>0</v>
      </c>
      <c r="BR20" s="465" t="n">
        <v>0</v>
      </c>
      <c r="BS20" s="466" t="n">
        <v>0</v>
      </c>
      <c r="BT20" s="467" t="n">
        <v>0</v>
      </c>
      <c r="BU20" s="465" t="n">
        <v>0</v>
      </c>
      <c r="BV20" s="465" t="n">
        <v>0</v>
      </c>
      <c r="BW20" s="468" t="n">
        <v>0</v>
      </c>
      <c r="CG20" s="442" t="n">
        <v>9</v>
      </c>
    </row>
    <row r="21" s="441" customFormat="true" ht="21.95" hidden="false" customHeight="true" outlineLevel="0" collapsed="false">
      <c r="A21" s="414" t="n">
        <v>0</v>
      </c>
      <c r="B21" s="414" t="n">
        <v>0</v>
      </c>
      <c r="C21" s="415" t="n">
        <v>0</v>
      </c>
      <c r="D21" s="415" t="s">
        <v>41</v>
      </c>
      <c r="E21" s="443" t="s">
        <v>63</v>
      </c>
      <c r="F21" s="443" t="s">
        <v>1454</v>
      </c>
      <c r="G21" s="443" t="s">
        <v>1096</v>
      </c>
      <c r="H21" s="444" t="n">
        <v>1</v>
      </c>
      <c r="I21" s="445" t="n">
        <v>22500</v>
      </c>
      <c r="J21" s="446" t="n">
        <v>22500</v>
      </c>
      <c r="K21" s="447" t="n">
        <v>22500</v>
      </c>
      <c r="L21" s="447" t="n">
        <v>22500</v>
      </c>
      <c r="M21" s="448" t="n">
        <v>1</v>
      </c>
      <c r="N21" s="448" t="n">
        <v>1</v>
      </c>
      <c r="O21" s="449" t="n">
        <v>1</v>
      </c>
      <c r="P21" s="449" t="n">
        <v>22500</v>
      </c>
      <c r="Q21" s="448" t="n">
        <v>1</v>
      </c>
      <c r="R21" s="448" t="n">
        <v>1</v>
      </c>
      <c r="S21" s="449" t="n">
        <v>1</v>
      </c>
      <c r="T21" s="449" t="n">
        <v>22500</v>
      </c>
      <c r="U21" s="450" t="n">
        <v>22500</v>
      </c>
      <c r="V21" s="450" t="n">
        <v>22500</v>
      </c>
      <c r="W21" s="450" t="n">
        <v>0</v>
      </c>
      <c r="X21" s="450" t="n">
        <v>22500</v>
      </c>
      <c r="Y21" s="450" t="n">
        <v>22500</v>
      </c>
      <c r="Z21" s="448" t="n">
        <v>0</v>
      </c>
      <c r="AA21" s="448" t="n">
        <v>0</v>
      </c>
      <c r="AB21" s="448" t="n">
        <v>0</v>
      </c>
      <c r="AC21" s="448" t="n">
        <v>0</v>
      </c>
      <c r="AD21" s="451" t="n">
        <v>0</v>
      </c>
      <c r="AE21" s="79"/>
      <c r="AF21" s="449" t="n">
        <v>1</v>
      </c>
      <c r="AG21" s="449" t="n">
        <v>0</v>
      </c>
      <c r="AH21" s="79"/>
      <c r="AI21" s="452" t="n">
        <v>0</v>
      </c>
      <c r="AJ21" s="453" t="n">
        <v>0</v>
      </c>
      <c r="AK21" s="452" t="n">
        <v>0</v>
      </c>
      <c r="AL21" s="453" t="n">
        <v>0</v>
      </c>
      <c r="AM21" s="79"/>
      <c r="AN21" s="454" t="n">
        <v>22500</v>
      </c>
      <c r="AO21" s="455" t="n">
        <v>0</v>
      </c>
      <c r="AP21" s="455" t="n">
        <v>0</v>
      </c>
      <c r="AQ21" s="455" t="n">
        <v>0</v>
      </c>
      <c r="AR21" s="456" t="n">
        <v>0</v>
      </c>
      <c r="AS21" s="373" t="n">
        <v>0</v>
      </c>
      <c r="AT21" s="457" t="n">
        <v>0</v>
      </c>
      <c r="AU21" s="457" t="n">
        <v>0</v>
      </c>
      <c r="AV21" s="457" t="n">
        <v>0</v>
      </c>
      <c r="AW21" s="457" t="n">
        <v>0</v>
      </c>
      <c r="AX21" s="458"/>
      <c r="AY21" s="459" t="n">
        <v>0</v>
      </c>
      <c r="AZ21" s="460" t="n">
        <v>0</v>
      </c>
      <c r="BA21" s="461" t="n">
        <v>0</v>
      </c>
      <c r="BB21" s="414" t="s">
        <v>63</v>
      </c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462" t="n">
        <v>0</v>
      </c>
      <c r="BO21" s="463" t="n">
        <v>0</v>
      </c>
      <c r="BP21" s="464" t="n">
        <v>0</v>
      </c>
      <c r="BQ21" s="465" t="n">
        <v>0</v>
      </c>
      <c r="BR21" s="465" t="n">
        <v>0</v>
      </c>
      <c r="BS21" s="466" t="n">
        <v>0</v>
      </c>
      <c r="BT21" s="467" t="n">
        <v>0</v>
      </c>
      <c r="BU21" s="465" t="n">
        <v>0</v>
      </c>
      <c r="BV21" s="465" t="n">
        <v>0</v>
      </c>
      <c r="BW21" s="468" t="n">
        <v>0</v>
      </c>
      <c r="CG21" s="442" t="n">
        <v>10</v>
      </c>
    </row>
    <row r="22" s="441" customFormat="true" ht="21.95" hidden="false" customHeight="true" outlineLevel="0" collapsed="false">
      <c r="A22" s="414" t="n">
        <v>0</v>
      </c>
      <c r="B22" s="414" t="n">
        <v>0</v>
      </c>
      <c r="C22" s="415" t="n">
        <v>0</v>
      </c>
      <c r="D22" s="415" t="s">
        <v>41</v>
      </c>
      <c r="E22" s="443" t="s">
        <v>65</v>
      </c>
      <c r="F22" s="443" t="s">
        <v>1467</v>
      </c>
      <c r="G22" s="443" t="s">
        <v>1095</v>
      </c>
      <c r="H22" s="444" t="n">
        <v>1</v>
      </c>
      <c r="I22" s="445" t="n">
        <v>50990.5528</v>
      </c>
      <c r="J22" s="446" t="n">
        <v>50990.55</v>
      </c>
      <c r="K22" s="447" t="n">
        <v>50990.55</v>
      </c>
      <c r="L22" s="447" t="n">
        <v>50990.55</v>
      </c>
      <c r="M22" s="448" t="n">
        <v>1</v>
      </c>
      <c r="N22" s="448" t="n">
        <v>1</v>
      </c>
      <c r="O22" s="449" t="n">
        <v>1</v>
      </c>
      <c r="P22" s="449" t="n">
        <v>50990.55</v>
      </c>
      <c r="Q22" s="448" t="n">
        <v>1</v>
      </c>
      <c r="R22" s="448" t="n">
        <v>1</v>
      </c>
      <c r="S22" s="449" t="n">
        <v>1</v>
      </c>
      <c r="T22" s="449" t="n">
        <v>50990.55</v>
      </c>
      <c r="U22" s="450" t="n">
        <v>50990.55</v>
      </c>
      <c r="V22" s="450" t="n">
        <v>50990.55</v>
      </c>
      <c r="W22" s="450" t="n">
        <v>0</v>
      </c>
      <c r="X22" s="450" t="n">
        <v>50990.55</v>
      </c>
      <c r="Y22" s="450" t="n">
        <v>50990.55</v>
      </c>
      <c r="Z22" s="448" t="n">
        <v>0</v>
      </c>
      <c r="AA22" s="448" t="n">
        <v>0</v>
      </c>
      <c r="AB22" s="448" t="n">
        <v>0</v>
      </c>
      <c r="AC22" s="448" t="n">
        <v>0</v>
      </c>
      <c r="AD22" s="451" t="n">
        <v>0</v>
      </c>
      <c r="AE22" s="79"/>
      <c r="AF22" s="449" t="n">
        <v>1</v>
      </c>
      <c r="AG22" s="449" t="n">
        <v>0</v>
      </c>
      <c r="AH22" s="79"/>
      <c r="AI22" s="452" t="n">
        <v>0</v>
      </c>
      <c r="AJ22" s="453" t="n">
        <v>0</v>
      </c>
      <c r="AK22" s="452" t="n">
        <v>0</v>
      </c>
      <c r="AL22" s="453" t="n">
        <v>0</v>
      </c>
      <c r="AM22" s="79"/>
      <c r="AN22" s="454" t="n">
        <v>50990.55</v>
      </c>
      <c r="AO22" s="455" t="n">
        <v>0</v>
      </c>
      <c r="AP22" s="455" t="n">
        <v>0</v>
      </c>
      <c r="AQ22" s="455" t="n">
        <v>0</v>
      </c>
      <c r="AR22" s="456" t="n">
        <v>0</v>
      </c>
      <c r="AS22" s="373" t="n">
        <v>0</v>
      </c>
      <c r="AT22" s="457" t="n">
        <v>0</v>
      </c>
      <c r="AU22" s="457" t="n">
        <v>0</v>
      </c>
      <c r="AV22" s="457" t="n">
        <v>0</v>
      </c>
      <c r="AW22" s="457" t="n">
        <v>0</v>
      </c>
      <c r="AX22" s="458"/>
      <c r="AY22" s="459" t="n">
        <v>0</v>
      </c>
      <c r="AZ22" s="460" t="n">
        <v>0</v>
      </c>
      <c r="BA22" s="461" t="n">
        <v>0</v>
      </c>
      <c r="BB22" s="414" t="s">
        <v>65</v>
      </c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462" t="n">
        <v>0</v>
      </c>
      <c r="BO22" s="463" t="n">
        <v>0</v>
      </c>
      <c r="BP22" s="464" t="n">
        <v>0</v>
      </c>
      <c r="BQ22" s="465" t="n">
        <v>0</v>
      </c>
      <c r="BR22" s="465" t="n">
        <v>0</v>
      </c>
      <c r="BS22" s="466" t="n">
        <v>0</v>
      </c>
      <c r="BT22" s="467" t="n">
        <v>0</v>
      </c>
      <c r="BU22" s="465" t="n">
        <v>0</v>
      </c>
      <c r="BV22" s="465" t="n">
        <v>0</v>
      </c>
      <c r="BW22" s="468" t="n">
        <v>0</v>
      </c>
      <c r="CG22" s="442" t="n">
        <v>11</v>
      </c>
    </row>
    <row r="23" s="441" customFormat="true" ht="21.95" hidden="false" customHeight="true" outlineLevel="0" collapsed="false">
      <c r="A23" s="414" t="n">
        <v>0</v>
      </c>
      <c r="B23" s="414" t="n">
        <v>0</v>
      </c>
      <c r="C23" s="415" t="n">
        <v>0</v>
      </c>
      <c r="D23" s="415" t="s">
        <v>41</v>
      </c>
      <c r="E23" s="443" t="s">
        <v>67</v>
      </c>
      <c r="F23" s="443" t="s">
        <v>2210</v>
      </c>
      <c r="G23" s="443" t="s">
        <v>1095</v>
      </c>
      <c r="H23" s="444" t="n">
        <v>1</v>
      </c>
      <c r="I23" s="445" t="n">
        <v>3000</v>
      </c>
      <c r="J23" s="446" t="n">
        <v>3000</v>
      </c>
      <c r="K23" s="447" t="n">
        <v>3000</v>
      </c>
      <c r="L23" s="447" t="n">
        <v>3000</v>
      </c>
      <c r="M23" s="448" t="n">
        <v>1</v>
      </c>
      <c r="N23" s="448" t="n">
        <v>1</v>
      </c>
      <c r="O23" s="449" t="n">
        <v>1</v>
      </c>
      <c r="P23" s="449" t="n">
        <v>3000</v>
      </c>
      <c r="Q23" s="448" t="n">
        <v>1</v>
      </c>
      <c r="R23" s="448" t="n">
        <v>1</v>
      </c>
      <c r="S23" s="449" t="n">
        <v>1</v>
      </c>
      <c r="T23" s="449" t="n">
        <v>3000</v>
      </c>
      <c r="U23" s="450" t="n">
        <v>3000</v>
      </c>
      <c r="V23" s="450" t="n">
        <v>3000</v>
      </c>
      <c r="W23" s="450" t="n">
        <v>0</v>
      </c>
      <c r="X23" s="450" t="n">
        <v>3000</v>
      </c>
      <c r="Y23" s="450" t="n">
        <v>3000</v>
      </c>
      <c r="Z23" s="448" t="n">
        <v>0</v>
      </c>
      <c r="AA23" s="448" t="n">
        <v>0</v>
      </c>
      <c r="AB23" s="448" t="n">
        <v>0</v>
      </c>
      <c r="AC23" s="448" t="n">
        <v>0</v>
      </c>
      <c r="AD23" s="451" t="n">
        <v>0</v>
      </c>
      <c r="AE23" s="79"/>
      <c r="AF23" s="449" t="n">
        <v>1</v>
      </c>
      <c r="AG23" s="449" t="n">
        <v>0</v>
      </c>
      <c r="AH23" s="79"/>
      <c r="AI23" s="452" t="n">
        <v>0</v>
      </c>
      <c r="AJ23" s="453" t="n">
        <v>0</v>
      </c>
      <c r="AK23" s="452" t="n">
        <v>0</v>
      </c>
      <c r="AL23" s="453" t="n">
        <v>0</v>
      </c>
      <c r="AM23" s="79"/>
      <c r="AN23" s="454" t="n">
        <v>3000</v>
      </c>
      <c r="AO23" s="455" t="n">
        <v>0</v>
      </c>
      <c r="AP23" s="455" t="n">
        <v>0</v>
      </c>
      <c r="AQ23" s="455" t="n">
        <v>0</v>
      </c>
      <c r="AR23" s="456" t="n">
        <v>0</v>
      </c>
      <c r="AS23" s="373" t="n">
        <v>0</v>
      </c>
      <c r="AT23" s="457" t="n">
        <v>0</v>
      </c>
      <c r="AU23" s="457" t="n">
        <v>0</v>
      </c>
      <c r="AV23" s="457" t="n">
        <v>0</v>
      </c>
      <c r="AW23" s="457" t="n">
        <v>0</v>
      </c>
      <c r="AX23" s="458"/>
      <c r="AY23" s="459" t="n">
        <v>0</v>
      </c>
      <c r="AZ23" s="460" t="n">
        <v>0</v>
      </c>
      <c r="BA23" s="461" t="n">
        <v>0</v>
      </c>
      <c r="BB23" s="414" t="s">
        <v>67</v>
      </c>
      <c r="BC23" s="79"/>
      <c r="BD23" s="79"/>
      <c r="BE23" s="79"/>
      <c r="BF23" s="79"/>
      <c r="BG23" s="79"/>
      <c r="BH23" s="79"/>
      <c r="BI23" s="79"/>
      <c r="BJ23" s="79"/>
      <c r="BK23" s="79"/>
      <c r="BL23" s="79"/>
      <c r="BM23" s="79"/>
      <c r="BN23" s="462" t="n">
        <v>0</v>
      </c>
      <c r="BO23" s="463" t="n">
        <v>0</v>
      </c>
      <c r="BP23" s="464" t="n">
        <v>0</v>
      </c>
      <c r="BQ23" s="465" t="n">
        <v>0</v>
      </c>
      <c r="BR23" s="465" t="n">
        <v>0</v>
      </c>
      <c r="BS23" s="466" t="n">
        <v>0</v>
      </c>
      <c r="BT23" s="467" t="n">
        <v>0</v>
      </c>
      <c r="BU23" s="465" t="n">
        <v>0</v>
      </c>
      <c r="BV23" s="465" t="n">
        <v>0</v>
      </c>
      <c r="BW23" s="468" t="n">
        <v>0</v>
      </c>
      <c r="CG23" s="442" t="n">
        <v>12</v>
      </c>
    </row>
    <row r="24" s="441" customFormat="true" ht="21.95" hidden="false" customHeight="true" outlineLevel="0" collapsed="false">
      <c r="A24" s="414" t="n">
        <v>0</v>
      </c>
      <c r="B24" s="414" t="n">
        <v>0</v>
      </c>
      <c r="C24" s="415" t="n">
        <v>0</v>
      </c>
      <c r="D24" s="415" t="s">
        <v>41</v>
      </c>
      <c r="E24" s="443" t="s">
        <v>69</v>
      </c>
      <c r="F24" s="443" t="s">
        <v>2211</v>
      </c>
      <c r="G24" s="443" t="s">
        <v>1095</v>
      </c>
      <c r="H24" s="444" t="n">
        <v>1</v>
      </c>
      <c r="I24" s="445" t="n">
        <v>2800</v>
      </c>
      <c r="J24" s="446" t="n">
        <v>2800</v>
      </c>
      <c r="K24" s="447" t="n">
        <v>2800</v>
      </c>
      <c r="L24" s="447" t="n">
        <v>2800</v>
      </c>
      <c r="M24" s="448" t="n">
        <v>1</v>
      </c>
      <c r="N24" s="448" t="n">
        <v>1</v>
      </c>
      <c r="O24" s="449" t="n">
        <v>1</v>
      </c>
      <c r="P24" s="449" t="n">
        <v>2800</v>
      </c>
      <c r="Q24" s="448" t="n">
        <v>1</v>
      </c>
      <c r="R24" s="448" t="n">
        <v>1</v>
      </c>
      <c r="S24" s="449" t="n">
        <v>1</v>
      </c>
      <c r="T24" s="449" t="n">
        <v>2800</v>
      </c>
      <c r="U24" s="450" t="n">
        <v>2800</v>
      </c>
      <c r="V24" s="450" t="n">
        <v>2800</v>
      </c>
      <c r="W24" s="450" t="n">
        <v>0</v>
      </c>
      <c r="X24" s="450" t="n">
        <v>2800</v>
      </c>
      <c r="Y24" s="450" t="n">
        <v>2800</v>
      </c>
      <c r="Z24" s="448" t="n">
        <v>0</v>
      </c>
      <c r="AA24" s="448" t="n">
        <v>0</v>
      </c>
      <c r="AB24" s="448" t="n">
        <v>0</v>
      </c>
      <c r="AC24" s="448" t="n">
        <v>0</v>
      </c>
      <c r="AD24" s="451" t="n">
        <v>0</v>
      </c>
      <c r="AE24" s="79"/>
      <c r="AF24" s="449" t="n">
        <v>1</v>
      </c>
      <c r="AG24" s="449" t="n">
        <v>0</v>
      </c>
      <c r="AH24" s="79"/>
      <c r="AI24" s="452" t="n">
        <v>0</v>
      </c>
      <c r="AJ24" s="453" t="n">
        <v>0</v>
      </c>
      <c r="AK24" s="452" t="n">
        <v>0</v>
      </c>
      <c r="AL24" s="453" t="n">
        <v>0</v>
      </c>
      <c r="AM24" s="79"/>
      <c r="AN24" s="454" t="n">
        <v>2800</v>
      </c>
      <c r="AO24" s="455" t="n">
        <v>0</v>
      </c>
      <c r="AP24" s="455" t="n">
        <v>0</v>
      </c>
      <c r="AQ24" s="455" t="n">
        <v>0</v>
      </c>
      <c r="AR24" s="456" t="n">
        <v>0</v>
      </c>
      <c r="AS24" s="373" t="n">
        <v>0</v>
      </c>
      <c r="AT24" s="457" t="n">
        <v>0</v>
      </c>
      <c r="AU24" s="457" t="n">
        <v>0</v>
      </c>
      <c r="AV24" s="457" t="n">
        <v>0</v>
      </c>
      <c r="AW24" s="457" t="n">
        <v>0</v>
      </c>
      <c r="AX24" s="458"/>
      <c r="AY24" s="459" t="n">
        <v>0</v>
      </c>
      <c r="AZ24" s="460" t="n">
        <v>0</v>
      </c>
      <c r="BA24" s="461" t="n">
        <v>0</v>
      </c>
      <c r="BB24" s="414" t="s">
        <v>69</v>
      </c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462" t="n">
        <v>0</v>
      </c>
      <c r="BO24" s="463" t="n">
        <v>0</v>
      </c>
      <c r="BP24" s="464" t="n">
        <v>0</v>
      </c>
      <c r="BQ24" s="465" t="n">
        <v>0</v>
      </c>
      <c r="BR24" s="465" t="n">
        <v>0</v>
      </c>
      <c r="BS24" s="466" t="n">
        <v>0</v>
      </c>
      <c r="BT24" s="467" t="n">
        <v>0</v>
      </c>
      <c r="BU24" s="465" t="n">
        <v>0</v>
      </c>
      <c r="BV24" s="465" t="n">
        <v>0</v>
      </c>
      <c r="BW24" s="468" t="n">
        <v>0</v>
      </c>
      <c r="CG24" s="442" t="n">
        <v>13</v>
      </c>
    </row>
    <row r="25" s="441" customFormat="true" ht="21.95" hidden="false" customHeight="true" outlineLevel="0" collapsed="false">
      <c r="A25" s="414" t="n">
        <v>0</v>
      </c>
      <c r="B25" s="414" t="n">
        <v>0</v>
      </c>
      <c r="C25" s="415" t="s">
        <v>71</v>
      </c>
      <c r="D25" s="415" t="s">
        <v>71</v>
      </c>
      <c r="E25" s="416" t="s">
        <v>71</v>
      </c>
      <c r="F25" s="416" t="s">
        <v>2212</v>
      </c>
      <c r="G25" s="417"/>
      <c r="H25" s="417"/>
      <c r="I25" s="417"/>
      <c r="J25" s="418" t="n">
        <v>55781.84</v>
      </c>
      <c r="K25" s="418" t="n">
        <v>55781.84</v>
      </c>
      <c r="L25" s="418" t="n">
        <v>55781.84</v>
      </c>
      <c r="M25" s="419" t="n">
        <v>1</v>
      </c>
      <c r="N25" s="419" t="n">
        <v>1</v>
      </c>
      <c r="O25" s="418"/>
      <c r="P25" s="418" t="n">
        <v>55781.84</v>
      </c>
      <c r="Q25" s="419" t="n">
        <v>1</v>
      </c>
      <c r="R25" s="419" t="n">
        <v>1</v>
      </c>
      <c r="S25" s="418" t="n">
        <v>0</v>
      </c>
      <c r="T25" s="418" t="n">
        <v>55781.84</v>
      </c>
      <c r="U25" s="418" t="n">
        <v>55821.9801030016</v>
      </c>
      <c r="V25" s="418" t="n">
        <v>55821.9801030016</v>
      </c>
      <c r="W25" s="418"/>
      <c r="X25" s="418" t="n">
        <v>55821.9801030016</v>
      </c>
      <c r="Y25" s="418" t="n">
        <v>55821.9801030016</v>
      </c>
      <c r="Z25" s="419" t="n">
        <v>0</v>
      </c>
      <c r="AA25" s="419" t="n">
        <v>0</v>
      </c>
      <c r="AB25" s="419" t="n">
        <v>0</v>
      </c>
      <c r="AC25" s="419" t="n">
        <v>0</v>
      </c>
      <c r="AD25" s="420" t="n">
        <v>0</v>
      </c>
      <c r="AE25" s="421" t="s">
        <v>2557</v>
      </c>
      <c r="AF25" s="422" t="n">
        <v>0</v>
      </c>
      <c r="AG25" s="423" t="n">
        <v>0</v>
      </c>
      <c r="AH25" s="421"/>
      <c r="AI25" s="424"/>
      <c r="AJ25" s="425"/>
      <c r="AK25" s="424"/>
      <c r="AL25" s="425"/>
      <c r="AM25" s="421"/>
      <c r="AN25" s="426"/>
      <c r="AO25" s="427"/>
      <c r="AP25" s="427"/>
      <c r="AQ25" s="427"/>
      <c r="AR25" s="428"/>
      <c r="AS25" s="429"/>
      <c r="AT25" s="430"/>
      <c r="AU25" s="430"/>
      <c r="AV25" s="430"/>
      <c r="AW25" s="430"/>
      <c r="AX25" s="421"/>
      <c r="AY25" s="431"/>
      <c r="AZ25" s="432"/>
      <c r="BA25" s="433"/>
      <c r="BB25" s="414" t="s">
        <v>71</v>
      </c>
      <c r="BC25" s="421"/>
      <c r="BD25" s="421"/>
      <c r="BE25" s="421"/>
      <c r="BF25" s="421"/>
      <c r="BG25" s="421"/>
      <c r="BH25" s="421"/>
      <c r="BI25" s="421"/>
      <c r="BJ25" s="421"/>
      <c r="BK25" s="421"/>
      <c r="BL25" s="421"/>
      <c r="BM25" s="421"/>
      <c r="BN25" s="434" t="s">
        <v>71</v>
      </c>
      <c r="BO25" s="435" t="n">
        <v>55781.84</v>
      </c>
      <c r="BP25" s="436" t="n">
        <v>0</v>
      </c>
      <c r="BQ25" s="437" t="n">
        <v>0</v>
      </c>
      <c r="BR25" s="437" t="n">
        <v>0</v>
      </c>
      <c r="BS25" s="438" t="n">
        <v>0</v>
      </c>
      <c r="BT25" s="439" t="n">
        <v>0</v>
      </c>
      <c r="BU25" s="437" t="n">
        <v>0</v>
      </c>
      <c r="BV25" s="437" t="n">
        <v>0</v>
      </c>
      <c r="BW25" s="440" t="n">
        <v>0</v>
      </c>
      <c r="CG25" s="442" t="n">
        <v>14</v>
      </c>
    </row>
    <row r="26" s="441" customFormat="true" ht="21.95" hidden="false" customHeight="true" outlineLevel="0" collapsed="false">
      <c r="A26" s="414" t="n">
        <v>0</v>
      </c>
      <c r="B26" s="414" t="n">
        <v>0</v>
      </c>
      <c r="C26" s="415" t="n">
        <v>0</v>
      </c>
      <c r="D26" s="415" t="s">
        <v>71</v>
      </c>
      <c r="E26" s="443" t="s">
        <v>75</v>
      </c>
      <c r="F26" s="443" t="s">
        <v>2213</v>
      </c>
      <c r="G26" s="443" t="s">
        <v>1095</v>
      </c>
      <c r="H26" s="444" t="n">
        <v>1</v>
      </c>
      <c r="I26" s="445" t="n">
        <v>25871.84</v>
      </c>
      <c r="J26" s="446" t="n">
        <v>25871.84</v>
      </c>
      <c r="K26" s="447" t="n">
        <v>25871.84</v>
      </c>
      <c r="L26" s="447" t="n">
        <v>25871.84</v>
      </c>
      <c r="M26" s="448" t="n">
        <v>1</v>
      </c>
      <c r="N26" s="448" t="n">
        <v>1</v>
      </c>
      <c r="O26" s="449" t="n">
        <v>1</v>
      </c>
      <c r="P26" s="449" t="n">
        <v>25871.84</v>
      </c>
      <c r="Q26" s="448" t="n">
        <v>1</v>
      </c>
      <c r="R26" s="448" t="n">
        <v>1</v>
      </c>
      <c r="S26" s="449" t="n">
        <v>1</v>
      </c>
      <c r="T26" s="449" t="n">
        <v>25871.84</v>
      </c>
      <c r="U26" s="450" t="n">
        <v>25871.84</v>
      </c>
      <c r="V26" s="450" t="n">
        <v>25871.84</v>
      </c>
      <c r="W26" s="450" t="n">
        <v>0</v>
      </c>
      <c r="X26" s="450" t="n">
        <v>25871.84</v>
      </c>
      <c r="Y26" s="450" t="n">
        <v>25871.84</v>
      </c>
      <c r="Z26" s="448" t="n">
        <v>0</v>
      </c>
      <c r="AA26" s="448" t="n">
        <v>0</v>
      </c>
      <c r="AB26" s="448" t="n">
        <v>0</v>
      </c>
      <c r="AC26" s="448" t="n">
        <v>0</v>
      </c>
      <c r="AD26" s="451" t="n">
        <v>0</v>
      </c>
      <c r="AE26" s="79"/>
      <c r="AF26" s="449" t="n">
        <v>1</v>
      </c>
      <c r="AG26" s="449" t="n">
        <v>0</v>
      </c>
      <c r="AH26" s="79"/>
      <c r="AI26" s="452" t="n">
        <v>0</v>
      </c>
      <c r="AJ26" s="453" t="n">
        <v>0</v>
      </c>
      <c r="AK26" s="452" t="n">
        <v>0</v>
      </c>
      <c r="AL26" s="453" t="n">
        <v>0</v>
      </c>
      <c r="AM26" s="79"/>
      <c r="AN26" s="454" t="n">
        <v>25871.84</v>
      </c>
      <c r="AO26" s="455" t="n">
        <v>0</v>
      </c>
      <c r="AP26" s="455" t="n">
        <v>0</v>
      </c>
      <c r="AQ26" s="455" t="n">
        <v>0</v>
      </c>
      <c r="AR26" s="456" t="n">
        <v>0</v>
      </c>
      <c r="AS26" s="373" t="n">
        <v>0</v>
      </c>
      <c r="AT26" s="457" t="n">
        <v>0</v>
      </c>
      <c r="AU26" s="457" t="n">
        <v>0</v>
      </c>
      <c r="AV26" s="457" t="n">
        <v>0</v>
      </c>
      <c r="AW26" s="457" t="n">
        <v>0</v>
      </c>
      <c r="AX26" s="458"/>
      <c r="AY26" s="459" t="n">
        <v>0</v>
      </c>
      <c r="AZ26" s="460" t="n">
        <v>0</v>
      </c>
      <c r="BA26" s="461" t="n">
        <v>0</v>
      </c>
      <c r="BB26" s="414" t="s">
        <v>75</v>
      </c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79"/>
      <c r="BN26" s="462" t="n">
        <v>0</v>
      </c>
      <c r="BO26" s="463" t="n">
        <v>0</v>
      </c>
      <c r="BP26" s="464" t="n">
        <v>0</v>
      </c>
      <c r="BQ26" s="465" t="n">
        <v>0</v>
      </c>
      <c r="BR26" s="465" t="n">
        <v>0</v>
      </c>
      <c r="BS26" s="466" t="n">
        <v>0</v>
      </c>
      <c r="BT26" s="467" t="n">
        <v>0</v>
      </c>
      <c r="BU26" s="465" t="n">
        <v>0</v>
      </c>
      <c r="BV26" s="465" t="n">
        <v>0</v>
      </c>
      <c r="BW26" s="468" t="n">
        <v>0</v>
      </c>
      <c r="CG26" s="442" t="n">
        <v>15</v>
      </c>
    </row>
    <row r="27" s="441" customFormat="true" ht="21.95" hidden="false" customHeight="true" outlineLevel="0" collapsed="false">
      <c r="A27" s="414" t="n">
        <v>0</v>
      </c>
      <c r="B27" s="414" t="n">
        <v>0</v>
      </c>
      <c r="C27" s="415" t="n">
        <v>0</v>
      </c>
      <c r="D27" s="415" t="s">
        <v>71</v>
      </c>
      <c r="E27" s="443" t="s">
        <v>78</v>
      </c>
      <c r="F27" s="443" t="s">
        <v>2214</v>
      </c>
      <c r="G27" s="443" t="s">
        <v>1095</v>
      </c>
      <c r="H27" s="444" t="n">
        <v>1</v>
      </c>
      <c r="I27" s="445" t="n">
        <v>1000</v>
      </c>
      <c r="J27" s="446" t="n">
        <v>1000</v>
      </c>
      <c r="K27" s="447" t="n">
        <v>1000</v>
      </c>
      <c r="L27" s="447" t="n">
        <v>1000</v>
      </c>
      <c r="M27" s="448" t="n">
        <v>1</v>
      </c>
      <c r="N27" s="448" t="n">
        <v>1</v>
      </c>
      <c r="O27" s="449" t="n">
        <v>1</v>
      </c>
      <c r="P27" s="449" t="n">
        <v>1000</v>
      </c>
      <c r="Q27" s="448" t="n">
        <v>1</v>
      </c>
      <c r="R27" s="448" t="n">
        <v>1</v>
      </c>
      <c r="S27" s="449" t="n">
        <v>1</v>
      </c>
      <c r="T27" s="449" t="n">
        <v>1000</v>
      </c>
      <c r="U27" s="450" t="n">
        <v>1000</v>
      </c>
      <c r="V27" s="450" t="n">
        <v>1000</v>
      </c>
      <c r="W27" s="450" t="n">
        <v>0</v>
      </c>
      <c r="X27" s="450" t="n">
        <v>1000</v>
      </c>
      <c r="Y27" s="450" t="n">
        <v>1000</v>
      </c>
      <c r="Z27" s="448" t="n">
        <v>0</v>
      </c>
      <c r="AA27" s="448" t="n">
        <v>0</v>
      </c>
      <c r="AB27" s="448" t="n">
        <v>0</v>
      </c>
      <c r="AC27" s="448" t="n">
        <v>0</v>
      </c>
      <c r="AD27" s="451" t="n">
        <v>0</v>
      </c>
      <c r="AE27" s="79"/>
      <c r="AF27" s="449" t="n">
        <v>1</v>
      </c>
      <c r="AG27" s="449" t="n">
        <v>0</v>
      </c>
      <c r="AH27" s="79"/>
      <c r="AI27" s="452" t="n">
        <v>0</v>
      </c>
      <c r="AJ27" s="453" t="n">
        <v>0</v>
      </c>
      <c r="AK27" s="452" t="n">
        <v>0</v>
      </c>
      <c r="AL27" s="453" t="n">
        <v>0</v>
      </c>
      <c r="AM27" s="79"/>
      <c r="AN27" s="454" t="n">
        <v>1000</v>
      </c>
      <c r="AO27" s="455" t="n">
        <v>0</v>
      </c>
      <c r="AP27" s="455" t="n">
        <v>0</v>
      </c>
      <c r="AQ27" s="455" t="n">
        <v>0</v>
      </c>
      <c r="AR27" s="456" t="n">
        <v>0</v>
      </c>
      <c r="AS27" s="373" t="n">
        <v>0</v>
      </c>
      <c r="AT27" s="457" t="n">
        <v>0</v>
      </c>
      <c r="AU27" s="457" t="n">
        <v>0</v>
      </c>
      <c r="AV27" s="457" t="n">
        <v>0</v>
      </c>
      <c r="AW27" s="457" t="n">
        <v>0</v>
      </c>
      <c r="AX27" s="458"/>
      <c r="AY27" s="459" t="n">
        <v>0</v>
      </c>
      <c r="AZ27" s="460" t="n">
        <v>0</v>
      </c>
      <c r="BA27" s="461" t="n">
        <v>0</v>
      </c>
      <c r="BB27" s="414" t="s">
        <v>78</v>
      </c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462" t="n">
        <v>0</v>
      </c>
      <c r="BO27" s="463" t="n">
        <v>0</v>
      </c>
      <c r="BP27" s="464" t="n">
        <v>0</v>
      </c>
      <c r="BQ27" s="465" t="n">
        <v>0</v>
      </c>
      <c r="BR27" s="465" t="n">
        <v>0</v>
      </c>
      <c r="BS27" s="466" t="n">
        <v>0</v>
      </c>
      <c r="BT27" s="467" t="n">
        <v>0</v>
      </c>
      <c r="BU27" s="465" t="n">
        <v>0</v>
      </c>
      <c r="BV27" s="465" t="n">
        <v>0</v>
      </c>
      <c r="BW27" s="468" t="n">
        <v>0</v>
      </c>
      <c r="CG27" s="442" t="n">
        <v>16</v>
      </c>
    </row>
    <row r="28" s="441" customFormat="true" ht="21.95" hidden="false" customHeight="true" outlineLevel="0" collapsed="false">
      <c r="A28" s="414" t="n">
        <v>0</v>
      </c>
      <c r="B28" s="414" t="n">
        <v>0</v>
      </c>
      <c r="C28" s="415" t="n">
        <v>0</v>
      </c>
      <c r="D28" s="415" t="s">
        <v>71</v>
      </c>
      <c r="E28" s="443" t="s">
        <v>80</v>
      </c>
      <c r="F28" s="443" t="s">
        <v>1258</v>
      </c>
      <c r="G28" s="443" t="s">
        <v>1095</v>
      </c>
      <c r="H28" s="444" t="n">
        <v>1</v>
      </c>
      <c r="I28" s="445" t="n">
        <v>6160</v>
      </c>
      <c r="J28" s="446" t="n">
        <v>6160</v>
      </c>
      <c r="K28" s="447" t="n">
        <v>6160</v>
      </c>
      <c r="L28" s="447" t="n">
        <v>6160</v>
      </c>
      <c r="M28" s="448" t="n">
        <v>1</v>
      </c>
      <c r="N28" s="448" t="n">
        <v>1</v>
      </c>
      <c r="O28" s="449" t="n">
        <v>1</v>
      </c>
      <c r="P28" s="449" t="n">
        <v>6160</v>
      </c>
      <c r="Q28" s="448" t="n">
        <v>1</v>
      </c>
      <c r="R28" s="448" t="n">
        <v>1</v>
      </c>
      <c r="S28" s="449" t="n">
        <v>1</v>
      </c>
      <c r="T28" s="449" t="n">
        <v>6160</v>
      </c>
      <c r="U28" s="450" t="n">
        <v>6160</v>
      </c>
      <c r="V28" s="450" t="n">
        <v>6160</v>
      </c>
      <c r="W28" s="450" t="n">
        <v>0</v>
      </c>
      <c r="X28" s="450" t="n">
        <v>6160</v>
      </c>
      <c r="Y28" s="450" t="n">
        <v>6160</v>
      </c>
      <c r="Z28" s="448" t="n">
        <v>0</v>
      </c>
      <c r="AA28" s="448" t="n">
        <v>0</v>
      </c>
      <c r="AB28" s="448" t="n">
        <v>0</v>
      </c>
      <c r="AC28" s="448" t="n">
        <v>0</v>
      </c>
      <c r="AD28" s="451" t="n">
        <v>0</v>
      </c>
      <c r="AE28" s="79"/>
      <c r="AF28" s="449" t="n">
        <v>1</v>
      </c>
      <c r="AG28" s="449" t="n">
        <v>0</v>
      </c>
      <c r="AH28" s="79"/>
      <c r="AI28" s="452" t="n">
        <v>0</v>
      </c>
      <c r="AJ28" s="453" t="n">
        <v>0</v>
      </c>
      <c r="AK28" s="452" t="n">
        <v>0</v>
      </c>
      <c r="AL28" s="453" t="n">
        <v>0</v>
      </c>
      <c r="AM28" s="79"/>
      <c r="AN28" s="454" t="n">
        <v>6160</v>
      </c>
      <c r="AO28" s="455" t="n">
        <v>0</v>
      </c>
      <c r="AP28" s="455" t="n">
        <v>0</v>
      </c>
      <c r="AQ28" s="455" t="n">
        <v>0</v>
      </c>
      <c r="AR28" s="456" t="n">
        <v>0</v>
      </c>
      <c r="AS28" s="373" t="n">
        <v>0</v>
      </c>
      <c r="AT28" s="457" t="n">
        <v>0</v>
      </c>
      <c r="AU28" s="457" t="n">
        <v>0</v>
      </c>
      <c r="AV28" s="457" t="n">
        <v>0</v>
      </c>
      <c r="AW28" s="457" t="n">
        <v>0</v>
      </c>
      <c r="AX28" s="458"/>
      <c r="AY28" s="459" t="n">
        <v>0</v>
      </c>
      <c r="AZ28" s="460" t="n">
        <v>0</v>
      </c>
      <c r="BA28" s="461" t="n">
        <v>0</v>
      </c>
      <c r="BB28" s="414" t="s">
        <v>80</v>
      </c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462" t="n">
        <v>0</v>
      </c>
      <c r="BO28" s="463" t="n">
        <v>0</v>
      </c>
      <c r="BP28" s="464" t="n">
        <v>0</v>
      </c>
      <c r="BQ28" s="465" t="n">
        <v>0</v>
      </c>
      <c r="BR28" s="465" t="n">
        <v>0</v>
      </c>
      <c r="BS28" s="466" t="n">
        <v>0</v>
      </c>
      <c r="BT28" s="467" t="n">
        <v>0</v>
      </c>
      <c r="BU28" s="465" t="n">
        <v>0</v>
      </c>
      <c r="BV28" s="465" t="n">
        <v>0</v>
      </c>
      <c r="BW28" s="468" t="n">
        <v>0</v>
      </c>
      <c r="CG28" s="442" t="n">
        <v>17</v>
      </c>
    </row>
    <row r="29" s="441" customFormat="true" ht="21.95" hidden="false" customHeight="true" outlineLevel="0" collapsed="false">
      <c r="A29" s="414" t="n">
        <v>0</v>
      </c>
      <c r="B29" s="414" t="n">
        <v>0</v>
      </c>
      <c r="C29" s="415" t="n">
        <v>0</v>
      </c>
      <c r="D29" s="415" t="s">
        <v>71</v>
      </c>
      <c r="E29" s="443" t="s">
        <v>82</v>
      </c>
      <c r="F29" s="443" t="s">
        <v>1360</v>
      </c>
      <c r="G29" s="443" t="s">
        <v>1095</v>
      </c>
      <c r="H29" s="444" t="n">
        <v>1</v>
      </c>
      <c r="I29" s="445" t="n">
        <v>6750</v>
      </c>
      <c r="J29" s="446" t="n">
        <v>6750</v>
      </c>
      <c r="K29" s="447" t="n">
        <v>6750</v>
      </c>
      <c r="L29" s="447" t="n">
        <v>6750</v>
      </c>
      <c r="M29" s="448" t="n">
        <v>1</v>
      </c>
      <c r="N29" s="448" t="n">
        <v>1</v>
      </c>
      <c r="O29" s="449" t="n">
        <v>1</v>
      </c>
      <c r="P29" s="449" t="n">
        <v>6750</v>
      </c>
      <c r="Q29" s="448" t="n">
        <v>1</v>
      </c>
      <c r="R29" s="448" t="n">
        <v>1</v>
      </c>
      <c r="S29" s="449" t="n">
        <v>1</v>
      </c>
      <c r="T29" s="449" t="n">
        <v>6750</v>
      </c>
      <c r="U29" s="450" t="n">
        <v>6790.14010300161</v>
      </c>
      <c r="V29" s="450" t="n">
        <v>6790.14010300161</v>
      </c>
      <c r="W29" s="450" t="n">
        <v>0</v>
      </c>
      <c r="X29" s="450" t="n">
        <v>6790.14010300161</v>
      </c>
      <c r="Y29" s="450" t="n">
        <v>6790.14010300161</v>
      </c>
      <c r="Z29" s="448" t="n">
        <v>0</v>
      </c>
      <c r="AA29" s="448" t="n">
        <v>0</v>
      </c>
      <c r="AB29" s="448" t="n">
        <v>0</v>
      </c>
      <c r="AC29" s="448" t="n">
        <v>0</v>
      </c>
      <c r="AD29" s="451" t="n">
        <v>0</v>
      </c>
      <c r="AE29" s="79"/>
      <c r="AF29" s="449" t="n">
        <v>1</v>
      </c>
      <c r="AG29" s="449" t="n">
        <v>0</v>
      </c>
      <c r="AH29" s="79"/>
      <c r="AI29" s="452" t="n">
        <v>0</v>
      </c>
      <c r="AJ29" s="453" t="n">
        <v>0</v>
      </c>
      <c r="AK29" s="452" t="n">
        <v>0</v>
      </c>
      <c r="AL29" s="453" t="n">
        <v>0</v>
      </c>
      <c r="AM29" s="79"/>
      <c r="AN29" s="454" t="n">
        <v>6750</v>
      </c>
      <c r="AO29" s="455" t="n">
        <v>0</v>
      </c>
      <c r="AP29" s="455" t="n">
        <v>0</v>
      </c>
      <c r="AQ29" s="455" t="n">
        <v>0</v>
      </c>
      <c r="AR29" s="456" t="n">
        <v>0</v>
      </c>
      <c r="AS29" s="373" t="n">
        <v>0</v>
      </c>
      <c r="AT29" s="457" t="n">
        <v>0</v>
      </c>
      <c r="AU29" s="457" t="n">
        <v>0</v>
      </c>
      <c r="AV29" s="457" t="n">
        <v>0</v>
      </c>
      <c r="AW29" s="457" t="n">
        <v>0</v>
      </c>
      <c r="AX29" s="458"/>
      <c r="AY29" s="459" t="n">
        <v>0</v>
      </c>
      <c r="AZ29" s="460" t="n">
        <v>0</v>
      </c>
      <c r="BA29" s="461" t="n">
        <v>0</v>
      </c>
      <c r="BB29" s="414" t="s">
        <v>82</v>
      </c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462" t="n">
        <v>0</v>
      </c>
      <c r="BO29" s="463" t="n">
        <v>0</v>
      </c>
      <c r="BP29" s="464" t="n">
        <v>0</v>
      </c>
      <c r="BQ29" s="465" t="n">
        <v>0</v>
      </c>
      <c r="BR29" s="465" t="n">
        <v>0</v>
      </c>
      <c r="BS29" s="466" t="n">
        <v>0</v>
      </c>
      <c r="BT29" s="467" t="n">
        <v>0</v>
      </c>
      <c r="BU29" s="465" t="n">
        <v>0</v>
      </c>
      <c r="BV29" s="465" t="n">
        <v>0</v>
      </c>
      <c r="BW29" s="468" t="n">
        <v>0</v>
      </c>
      <c r="CG29" s="442" t="n">
        <v>18</v>
      </c>
    </row>
    <row r="30" s="441" customFormat="true" ht="21.95" hidden="false" customHeight="true" outlineLevel="0" collapsed="false">
      <c r="A30" s="414" t="n">
        <v>0</v>
      </c>
      <c r="B30" s="414" t="n">
        <v>0</v>
      </c>
      <c r="C30" s="415" t="n">
        <v>0</v>
      </c>
      <c r="D30" s="415" t="s">
        <v>71</v>
      </c>
      <c r="E30" s="443" t="s">
        <v>84</v>
      </c>
      <c r="F30" s="443" t="s">
        <v>1214</v>
      </c>
      <c r="G30" s="443" t="s">
        <v>1095</v>
      </c>
      <c r="H30" s="444" t="n">
        <v>1</v>
      </c>
      <c r="I30" s="445" t="n">
        <v>3000</v>
      </c>
      <c r="J30" s="446" t="n">
        <v>3000</v>
      </c>
      <c r="K30" s="447" t="n">
        <v>3000</v>
      </c>
      <c r="L30" s="447" t="n">
        <v>3000</v>
      </c>
      <c r="M30" s="448" t="n">
        <v>1</v>
      </c>
      <c r="N30" s="448" t="n">
        <v>1</v>
      </c>
      <c r="O30" s="449" t="n">
        <v>1</v>
      </c>
      <c r="P30" s="449" t="n">
        <v>3000</v>
      </c>
      <c r="Q30" s="448" t="n">
        <v>1</v>
      </c>
      <c r="R30" s="448" t="n">
        <v>1</v>
      </c>
      <c r="S30" s="449" t="n">
        <v>1</v>
      </c>
      <c r="T30" s="449" t="n">
        <v>3000</v>
      </c>
      <c r="U30" s="450" t="n">
        <v>3000</v>
      </c>
      <c r="V30" s="450" t="n">
        <v>3000</v>
      </c>
      <c r="W30" s="450" t="n">
        <v>0</v>
      </c>
      <c r="X30" s="450" t="n">
        <v>3000</v>
      </c>
      <c r="Y30" s="450" t="n">
        <v>3000</v>
      </c>
      <c r="Z30" s="448" t="n">
        <v>0</v>
      </c>
      <c r="AA30" s="448" t="n">
        <v>0</v>
      </c>
      <c r="AB30" s="448" t="n">
        <v>0</v>
      </c>
      <c r="AC30" s="448" t="n">
        <v>0</v>
      </c>
      <c r="AD30" s="451" t="n">
        <v>0</v>
      </c>
      <c r="AE30" s="79"/>
      <c r="AF30" s="449" t="n">
        <v>1</v>
      </c>
      <c r="AG30" s="449" t="n">
        <v>0</v>
      </c>
      <c r="AH30" s="79"/>
      <c r="AI30" s="452" t="n">
        <v>0</v>
      </c>
      <c r="AJ30" s="453" t="n">
        <v>0</v>
      </c>
      <c r="AK30" s="452" t="n">
        <v>0</v>
      </c>
      <c r="AL30" s="453" t="n">
        <v>0</v>
      </c>
      <c r="AM30" s="79"/>
      <c r="AN30" s="454" t="n">
        <v>3000</v>
      </c>
      <c r="AO30" s="455" t="n">
        <v>0</v>
      </c>
      <c r="AP30" s="455" t="n">
        <v>0</v>
      </c>
      <c r="AQ30" s="455" t="n">
        <v>0</v>
      </c>
      <c r="AR30" s="456" t="n">
        <v>0</v>
      </c>
      <c r="AS30" s="373" t="n">
        <v>0</v>
      </c>
      <c r="AT30" s="457" t="n">
        <v>0</v>
      </c>
      <c r="AU30" s="457" t="n">
        <v>0</v>
      </c>
      <c r="AV30" s="457" t="n">
        <v>0</v>
      </c>
      <c r="AW30" s="457" t="n">
        <v>0</v>
      </c>
      <c r="AX30" s="458"/>
      <c r="AY30" s="459" t="n">
        <v>0</v>
      </c>
      <c r="AZ30" s="460" t="n">
        <v>0</v>
      </c>
      <c r="BA30" s="461" t="n">
        <v>0</v>
      </c>
      <c r="BB30" s="414" t="s">
        <v>84</v>
      </c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462" t="n">
        <v>0</v>
      </c>
      <c r="BO30" s="463" t="n">
        <v>0</v>
      </c>
      <c r="BP30" s="464" t="n">
        <v>0</v>
      </c>
      <c r="BQ30" s="465" t="n">
        <v>0</v>
      </c>
      <c r="BR30" s="465" t="n">
        <v>0</v>
      </c>
      <c r="BS30" s="466" t="n">
        <v>0</v>
      </c>
      <c r="BT30" s="467" t="n">
        <v>0</v>
      </c>
      <c r="BU30" s="465" t="n">
        <v>0</v>
      </c>
      <c r="BV30" s="465" t="n">
        <v>0</v>
      </c>
      <c r="BW30" s="468" t="n">
        <v>0</v>
      </c>
      <c r="CG30" s="442" t="n">
        <v>19</v>
      </c>
    </row>
    <row r="31" s="441" customFormat="true" ht="21.95" hidden="false" customHeight="true" outlineLevel="0" collapsed="false">
      <c r="A31" s="414" t="n">
        <v>0</v>
      </c>
      <c r="B31" s="414" t="n">
        <v>0</v>
      </c>
      <c r="C31" s="415" t="n">
        <v>0</v>
      </c>
      <c r="D31" s="415" t="s">
        <v>71</v>
      </c>
      <c r="E31" s="443" t="s">
        <v>86</v>
      </c>
      <c r="F31" s="443" t="s">
        <v>2215</v>
      </c>
      <c r="G31" s="443" t="s">
        <v>1095</v>
      </c>
      <c r="H31" s="444" t="n">
        <v>1</v>
      </c>
      <c r="I31" s="445" t="n">
        <v>10000</v>
      </c>
      <c r="J31" s="446" t="n">
        <v>10000</v>
      </c>
      <c r="K31" s="447" t="n">
        <v>10000</v>
      </c>
      <c r="L31" s="447" t="n">
        <v>10000</v>
      </c>
      <c r="M31" s="448" t="n">
        <v>1</v>
      </c>
      <c r="N31" s="448" t="n">
        <v>1</v>
      </c>
      <c r="O31" s="449" t="n">
        <v>1</v>
      </c>
      <c r="P31" s="449" t="n">
        <v>10000</v>
      </c>
      <c r="Q31" s="448" t="n">
        <v>1</v>
      </c>
      <c r="R31" s="448" t="n">
        <v>1</v>
      </c>
      <c r="S31" s="449" t="n">
        <v>1</v>
      </c>
      <c r="T31" s="449" t="n">
        <v>10000</v>
      </c>
      <c r="U31" s="450" t="n">
        <v>10000</v>
      </c>
      <c r="V31" s="450" t="n">
        <v>10000</v>
      </c>
      <c r="W31" s="450" t="n">
        <v>0</v>
      </c>
      <c r="X31" s="450" t="n">
        <v>10000</v>
      </c>
      <c r="Y31" s="450" t="n">
        <v>10000</v>
      </c>
      <c r="Z31" s="448" t="n">
        <v>0</v>
      </c>
      <c r="AA31" s="448" t="n">
        <v>0</v>
      </c>
      <c r="AB31" s="448" t="n">
        <v>0</v>
      </c>
      <c r="AC31" s="448" t="n">
        <v>0</v>
      </c>
      <c r="AD31" s="451" t="n">
        <v>0</v>
      </c>
      <c r="AE31" s="79"/>
      <c r="AF31" s="449" t="n">
        <v>1</v>
      </c>
      <c r="AG31" s="449" t="n">
        <v>0</v>
      </c>
      <c r="AH31" s="79"/>
      <c r="AI31" s="452" t="n">
        <v>0</v>
      </c>
      <c r="AJ31" s="453" t="n">
        <v>0</v>
      </c>
      <c r="AK31" s="452" t="n">
        <v>0</v>
      </c>
      <c r="AL31" s="453" t="n">
        <v>0</v>
      </c>
      <c r="AM31" s="79"/>
      <c r="AN31" s="454" t="n">
        <v>10000</v>
      </c>
      <c r="AO31" s="455" t="n">
        <v>0</v>
      </c>
      <c r="AP31" s="455" t="n">
        <v>0</v>
      </c>
      <c r="AQ31" s="455" t="n">
        <v>0</v>
      </c>
      <c r="AR31" s="456" t="n">
        <v>0</v>
      </c>
      <c r="AS31" s="373" t="n">
        <v>0</v>
      </c>
      <c r="AT31" s="457" t="n">
        <v>0</v>
      </c>
      <c r="AU31" s="457" t="n">
        <v>0</v>
      </c>
      <c r="AV31" s="457" t="n">
        <v>0</v>
      </c>
      <c r="AW31" s="457" t="n">
        <v>0</v>
      </c>
      <c r="AX31" s="458"/>
      <c r="AY31" s="459" t="n">
        <v>0</v>
      </c>
      <c r="AZ31" s="460" t="n">
        <v>0</v>
      </c>
      <c r="BA31" s="461" t="n">
        <v>0</v>
      </c>
      <c r="BB31" s="414" t="s">
        <v>86</v>
      </c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462" t="n">
        <v>0</v>
      </c>
      <c r="BO31" s="463" t="n">
        <v>0</v>
      </c>
      <c r="BP31" s="464" t="n">
        <v>0</v>
      </c>
      <c r="BQ31" s="465" t="n">
        <v>0</v>
      </c>
      <c r="BR31" s="465" t="n">
        <v>0</v>
      </c>
      <c r="BS31" s="466" t="n">
        <v>0</v>
      </c>
      <c r="BT31" s="467" t="n">
        <v>0</v>
      </c>
      <c r="BU31" s="465" t="n">
        <v>0</v>
      </c>
      <c r="BV31" s="465" t="n">
        <v>0</v>
      </c>
      <c r="BW31" s="468" t="n">
        <v>0</v>
      </c>
      <c r="CG31" s="442" t="n">
        <v>20</v>
      </c>
    </row>
    <row r="32" s="441" customFormat="true" ht="21.95" hidden="false" customHeight="true" outlineLevel="0" collapsed="false">
      <c r="A32" s="414" t="n">
        <v>0</v>
      </c>
      <c r="B32" s="414" t="n">
        <v>0</v>
      </c>
      <c r="C32" s="415" t="n">
        <v>0</v>
      </c>
      <c r="D32" s="415" t="s">
        <v>71</v>
      </c>
      <c r="E32" s="443" t="s">
        <v>88</v>
      </c>
      <c r="F32" s="443" t="s">
        <v>2216</v>
      </c>
      <c r="G32" s="443" t="s">
        <v>1095</v>
      </c>
      <c r="H32" s="444" t="n">
        <v>1</v>
      </c>
      <c r="I32" s="445" t="n">
        <v>3000</v>
      </c>
      <c r="J32" s="446" t="n">
        <v>3000</v>
      </c>
      <c r="K32" s="447" t="n">
        <v>3000</v>
      </c>
      <c r="L32" s="447" t="n">
        <v>3000</v>
      </c>
      <c r="M32" s="448" t="n">
        <v>1</v>
      </c>
      <c r="N32" s="448" t="n">
        <v>1</v>
      </c>
      <c r="O32" s="449" t="n">
        <v>1</v>
      </c>
      <c r="P32" s="449" t="n">
        <v>3000</v>
      </c>
      <c r="Q32" s="448" t="n">
        <v>1</v>
      </c>
      <c r="R32" s="448" t="n">
        <v>1</v>
      </c>
      <c r="S32" s="449" t="n">
        <v>1</v>
      </c>
      <c r="T32" s="449" t="n">
        <v>3000</v>
      </c>
      <c r="U32" s="450" t="n">
        <v>3000</v>
      </c>
      <c r="V32" s="450" t="n">
        <v>3000</v>
      </c>
      <c r="W32" s="450" t="n">
        <v>0</v>
      </c>
      <c r="X32" s="450" t="n">
        <v>3000</v>
      </c>
      <c r="Y32" s="450" t="n">
        <v>3000</v>
      </c>
      <c r="Z32" s="448" t="n">
        <v>0</v>
      </c>
      <c r="AA32" s="448" t="n">
        <v>0</v>
      </c>
      <c r="AB32" s="448" t="n">
        <v>0</v>
      </c>
      <c r="AC32" s="448" t="n">
        <v>0</v>
      </c>
      <c r="AD32" s="451" t="n">
        <v>0</v>
      </c>
      <c r="AE32" s="79"/>
      <c r="AF32" s="449" t="n">
        <v>1</v>
      </c>
      <c r="AG32" s="449" t="n">
        <v>0</v>
      </c>
      <c r="AH32" s="79"/>
      <c r="AI32" s="452" t="n">
        <v>0</v>
      </c>
      <c r="AJ32" s="453" t="n">
        <v>0</v>
      </c>
      <c r="AK32" s="452" t="n">
        <v>0</v>
      </c>
      <c r="AL32" s="453" t="n">
        <v>0</v>
      </c>
      <c r="AM32" s="79"/>
      <c r="AN32" s="454" t="n">
        <v>3000</v>
      </c>
      <c r="AO32" s="455" t="n">
        <v>0</v>
      </c>
      <c r="AP32" s="455" t="n">
        <v>0</v>
      </c>
      <c r="AQ32" s="455" t="n">
        <v>0</v>
      </c>
      <c r="AR32" s="456" t="n">
        <v>0</v>
      </c>
      <c r="AS32" s="373" t="n">
        <v>0</v>
      </c>
      <c r="AT32" s="457" t="n">
        <v>0</v>
      </c>
      <c r="AU32" s="457" t="n">
        <v>0</v>
      </c>
      <c r="AV32" s="457" t="n">
        <v>0</v>
      </c>
      <c r="AW32" s="457" t="n">
        <v>0</v>
      </c>
      <c r="AX32" s="458"/>
      <c r="AY32" s="459" t="n">
        <v>0</v>
      </c>
      <c r="AZ32" s="460" t="n">
        <v>0</v>
      </c>
      <c r="BA32" s="461" t="n">
        <v>0</v>
      </c>
      <c r="BB32" s="414" t="s">
        <v>88</v>
      </c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462" t="n">
        <v>0</v>
      </c>
      <c r="BO32" s="463" t="n">
        <v>0</v>
      </c>
      <c r="BP32" s="464" t="n">
        <v>0</v>
      </c>
      <c r="BQ32" s="465" t="n">
        <v>0</v>
      </c>
      <c r="BR32" s="465" t="n">
        <v>0</v>
      </c>
      <c r="BS32" s="466" t="n">
        <v>0</v>
      </c>
      <c r="BT32" s="467" t="n">
        <v>0</v>
      </c>
      <c r="BU32" s="465" t="n">
        <v>0</v>
      </c>
      <c r="BV32" s="465" t="n">
        <v>0</v>
      </c>
      <c r="BW32" s="468" t="n">
        <v>0</v>
      </c>
      <c r="CG32" s="442" t="n">
        <v>21</v>
      </c>
    </row>
    <row r="33" s="441" customFormat="true" ht="21.95" hidden="false" customHeight="true" outlineLevel="0" collapsed="false">
      <c r="A33" s="414" t="n">
        <v>0</v>
      </c>
      <c r="B33" s="414" t="n">
        <v>0</v>
      </c>
      <c r="C33" s="415" t="s">
        <v>90</v>
      </c>
      <c r="D33" s="415" t="s">
        <v>90</v>
      </c>
      <c r="E33" s="416" t="s">
        <v>90</v>
      </c>
      <c r="F33" s="416" t="s">
        <v>2217</v>
      </c>
      <c r="G33" s="417"/>
      <c r="H33" s="417"/>
      <c r="I33" s="417"/>
      <c r="J33" s="418" t="n">
        <v>64698.58</v>
      </c>
      <c r="K33" s="418" t="n">
        <v>64698.58</v>
      </c>
      <c r="L33" s="418" t="n">
        <v>64698.58</v>
      </c>
      <c r="M33" s="419" t="n">
        <v>1</v>
      </c>
      <c r="N33" s="419" t="n">
        <v>1</v>
      </c>
      <c r="O33" s="418"/>
      <c r="P33" s="418" t="n">
        <v>64698.58</v>
      </c>
      <c r="Q33" s="419" t="n">
        <v>1</v>
      </c>
      <c r="R33" s="419" t="n">
        <v>1</v>
      </c>
      <c r="S33" s="418" t="n">
        <v>0</v>
      </c>
      <c r="T33" s="418" t="n">
        <v>64698.58</v>
      </c>
      <c r="U33" s="418" t="n">
        <v>65086.7977630106</v>
      </c>
      <c r="V33" s="418" t="n">
        <v>65086.7977630106</v>
      </c>
      <c r="W33" s="418"/>
      <c r="X33" s="418" t="n">
        <v>65086.7977630106</v>
      </c>
      <c r="Y33" s="418" t="n">
        <v>65086.7977630106</v>
      </c>
      <c r="Z33" s="419" t="n">
        <v>0</v>
      </c>
      <c r="AA33" s="419" t="n">
        <v>0</v>
      </c>
      <c r="AB33" s="419" t="n">
        <v>0</v>
      </c>
      <c r="AC33" s="419" t="n">
        <v>0</v>
      </c>
      <c r="AD33" s="420" t="n">
        <v>0</v>
      </c>
      <c r="AE33" s="421" t="s">
        <v>2557</v>
      </c>
      <c r="AF33" s="422" t="n">
        <v>0</v>
      </c>
      <c r="AG33" s="423" t="n">
        <v>0</v>
      </c>
      <c r="AH33" s="421"/>
      <c r="AI33" s="424"/>
      <c r="AJ33" s="425"/>
      <c r="AK33" s="424"/>
      <c r="AL33" s="425"/>
      <c r="AM33" s="421"/>
      <c r="AN33" s="426"/>
      <c r="AO33" s="427"/>
      <c r="AP33" s="427"/>
      <c r="AQ33" s="427"/>
      <c r="AR33" s="428"/>
      <c r="AS33" s="429"/>
      <c r="AT33" s="430"/>
      <c r="AU33" s="430"/>
      <c r="AV33" s="430"/>
      <c r="AW33" s="430"/>
      <c r="AX33" s="421"/>
      <c r="AY33" s="431"/>
      <c r="AZ33" s="432"/>
      <c r="BA33" s="433"/>
      <c r="BB33" s="414" t="s">
        <v>90</v>
      </c>
      <c r="BC33" s="421"/>
      <c r="BD33" s="421"/>
      <c r="BE33" s="421"/>
      <c r="BF33" s="421"/>
      <c r="BG33" s="421"/>
      <c r="BH33" s="421"/>
      <c r="BI33" s="421"/>
      <c r="BJ33" s="421"/>
      <c r="BK33" s="421"/>
      <c r="BL33" s="421"/>
      <c r="BM33" s="421"/>
      <c r="BN33" s="434" t="s">
        <v>90</v>
      </c>
      <c r="BO33" s="435" t="n">
        <v>64698.58</v>
      </c>
      <c r="BP33" s="436" t="n">
        <v>0</v>
      </c>
      <c r="BQ33" s="437" t="n">
        <v>0</v>
      </c>
      <c r="BR33" s="437" t="n">
        <v>0</v>
      </c>
      <c r="BS33" s="438" t="n">
        <v>0</v>
      </c>
      <c r="BT33" s="439" t="n">
        <v>0</v>
      </c>
      <c r="BU33" s="437" t="n">
        <v>0</v>
      </c>
      <c r="BV33" s="437" t="n">
        <v>0</v>
      </c>
      <c r="BW33" s="440" t="n">
        <v>0</v>
      </c>
      <c r="CG33" s="442" t="n">
        <v>22</v>
      </c>
    </row>
    <row r="34" s="441" customFormat="true" ht="21.95" hidden="false" customHeight="true" outlineLevel="0" collapsed="false">
      <c r="A34" s="414" t="n">
        <v>0</v>
      </c>
      <c r="B34" s="414" t="n">
        <v>0</v>
      </c>
      <c r="C34" s="415" t="n">
        <v>0</v>
      </c>
      <c r="D34" s="415" t="s">
        <v>90</v>
      </c>
      <c r="E34" s="443" t="s">
        <v>93</v>
      </c>
      <c r="F34" s="443" t="s">
        <v>1405</v>
      </c>
      <c r="G34" s="443" t="s">
        <v>1095</v>
      </c>
      <c r="H34" s="444" t="n">
        <v>1</v>
      </c>
      <c r="I34" s="445" t="n">
        <v>2500</v>
      </c>
      <c r="J34" s="446" t="n">
        <v>2500</v>
      </c>
      <c r="K34" s="447" t="n">
        <v>2500</v>
      </c>
      <c r="L34" s="447" t="n">
        <v>2500</v>
      </c>
      <c r="M34" s="448" t="n">
        <v>1</v>
      </c>
      <c r="N34" s="448" t="n">
        <v>1</v>
      </c>
      <c r="O34" s="449" t="n">
        <v>1</v>
      </c>
      <c r="P34" s="449" t="n">
        <v>2500</v>
      </c>
      <c r="Q34" s="448" t="n">
        <v>1</v>
      </c>
      <c r="R34" s="448" t="n">
        <v>1</v>
      </c>
      <c r="S34" s="449" t="n">
        <v>1</v>
      </c>
      <c r="T34" s="449" t="n">
        <v>2500</v>
      </c>
      <c r="U34" s="450" t="n">
        <v>2500</v>
      </c>
      <c r="V34" s="450" t="n">
        <v>2500</v>
      </c>
      <c r="W34" s="450" t="n">
        <v>0</v>
      </c>
      <c r="X34" s="450" t="n">
        <v>2500</v>
      </c>
      <c r="Y34" s="450" t="n">
        <v>2500</v>
      </c>
      <c r="Z34" s="448" t="n">
        <v>0</v>
      </c>
      <c r="AA34" s="448" t="n">
        <v>0</v>
      </c>
      <c r="AB34" s="448" t="n">
        <v>0</v>
      </c>
      <c r="AC34" s="448" t="n">
        <v>0</v>
      </c>
      <c r="AD34" s="451" t="n">
        <v>0</v>
      </c>
      <c r="AE34" s="79"/>
      <c r="AF34" s="449" t="n">
        <v>1</v>
      </c>
      <c r="AG34" s="449" t="n">
        <v>0</v>
      </c>
      <c r="AH34" s="79"/>
      <c r="AI34" s="452" t="n">
        <v>0</v>
      </c>
      <c r="AJ34" s="453" t="n">
        <v>0</v>
      </c>
      <c r="AK34" s="452" t="n">
        <v>0</v>
      </c>
      <c r="AL34" s="453" t="n">
        <v>0</v>
      </c>
      <c r="AM34" s="79"/>
      <c r="AN34" s="454" t="n">
        <v>2500</v>
      </c>
      <c r="AO34" s="455" t="n">
        <v>0</v>
      </c>
      <c r="AP34" s="455" t="n">
        <v>0</v>
      </c>
      <c r="AQ34" s="455" t="n">
        <v>0</v>
      </c>
      <c r="AR34" s="456" t="n">
        <v>0</v>
      </c>
      <c r="AS34" s="373" t="n">
        <v>0</v>
      </c>
      <c r="AT34" s="457" t="n">
        <v>0</v>
      </c>
      <c r="AU34" s="457" t="n">
        <v>0</v>
      </c>
      <c r="AV34" s="457" t="n">
        <v>0</v>
      </c>
      <c r="AW34" s="457" t="n">
        <v>0</v>
      </c>
      <c r="AX34" s="458"/>
      <c r="AY34" s="459" t="n">
        <v>0</v>
      </c>
      <c r="AZ34" s="460" t="n">
        <v>0</v>
      </c>
      <c r="BA34" s="461" t="n">
        <v>0</v>
      </c>
      <c r="BB34" s="414" t="s">
        <v>93</v>
      </c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462" t="n">
        <v>0</v>
      </c>
      <c r="BO34" s="463" t="n">
        <v>0</v>
      </c>
      <c r="BP34" s="464" t="n">
        <v>0</v>
      </c>
      <c r="BQ34" s="465" t="n">
        <v>0</v>
      </c>
      <c r="BR34" s="465" t="n">
        <v>0</v>
      </c>
      <c r="BS34" s="466" t="n">
        <v>0</v>
      </c>
      <c r="BT34" s="467" t="n">
        <v>0</v>
      </c>
      <c r="BU34" s="465" t="n">
        <v>0</v>
      </c>
      <c r="BV34" s="465" t="n">
        <v>0</v>
      </c>
      <c r="BW34" s="468" t="n">
        <v>0</v>
      </c>
      <c r="CG34" s="442" t="n">
        <v>23</v>
      </c>
    </row>
    <row r="35" s="441" customFormat="true" ht="21.95" hidden="false" customHeight="true" outlineLevel="0" collapsed="false">
      <c r="A35" s="414" t="n">
        <v>0</v>
      </c>
      <c r="B35" s="414" t="n">
        <v>0</v>
      </c>
      <c r="C35" s="415" t="n">
        <v>0</v>
      </c>
      <c r="D35" s="415" t="s">
        <v>90</v>
      </c>
      <c r="E35" s="443" t="s">
        <v>97</v>
      </c>
      <c r="F35" s="443" t="s">
        <v>1400</v>
      </c>
      <c r="G35" s="443" t="s">
        <v>1095</v>
      </c>
      <c r="H35" s="444" t="n">
        <v>1</v>
      </c>
      <c r="I35" s="445" t="n">
        <v>3000</v>
      </c>
      <c r="J35" s="446" t="n">
        <v>3000</v>
      </c>
      <c r="K35" s="447" t="n">
        <v>3000</v>
      </c>
      <c r="L35" s="447" t="n">
        <v>3000</v>
      </c>
      <c r="M35" s="448" t="n">
        <v>1</v>
      </c>
      <c r="N35" s="448" t="n">
        <v>1</v>
      </c>
      <c r="O35" s="449" t="n">
        <v>1</v>
      </c>
      <c r="P35" s="449" t="n">
        <v>3000</v>
      </c>
      <c r="Q35" s="448" t="n">
        <v>1</v>
      </c>
      <c r="R35" s="448" t="n">
        <v>1</v>
      </c>
      <c r="S35" s="449" t="n">
        <v>1</v>
      </c>
      <c r="T35" s="449" t="n">
        <v>3000</v>
      </c>
      <c r="U35" s="450" t="n">
        <v>3000</v>
      </c>
      <c r="V35" s="450" t="n">
        <v>3000</v>
      </c>
      <c r="W35" s="450" t="n">
        <v>0</v>
      </c>
      <c r="X35" s="450" t="n">
        <v>3000</v>
      </c>
      <c r="Y35" s="450" t="n">
        <v>3000</v>
      </c>
      <c r="Z35" s="448" t="n">
        <v>0</v>
      </c>
      <c r="AA35" s="448" t="n">
        <v>0</v>
      </c>
      <c r="AB35" s="448" t="n">
        <v>0</v>
      </c>
      <c r="AC35" s="448" t="n">
        <v>0</v>
      </c>
      <c r="AD35" s="451" t="n">
        <v>0</v>
      </c>
      <c r="AE35" s="79"/>
      <c r="AF35" s="449" t="n">
        <v>1</v>
      </c>
      <c r="AG35" s="449" t="n">
        <v>0</v>
      </c>
      <c r="AH35" s="79"/>
      <c r="AI35" s="452" t="n">
        <v>0</v>
      </c>
      <c r="AJ35" s="453" t="n">
        <v>0</v>
      </c>
      <c r="AK35" s="452" t="n">
        <v>0</v>
      </c>
      <c r="AL35" s="453" t="n">
        <v>0</v>
      </c>
      <c r="AM35" s="79"/>
      <c r="AN35" s="454" t="n">
        <v>3000</v>
      </c>
      <c r="AO35" s="455" t="n">
        <v>0</v>
      </c>
      <c r="AP35" s="455" t="n">
        <v>0</v>
      </c>
      <c r="AQ35" s="455" t="n">
        <v>0</v>
      </c>
      <c r="AR35" s="456" t="n">
        <v>0</v>
      </c>
      <c r="AS35" s="373" t="n">
        <v>0</v>
      </c>
      <c r="AT35" s="457" t="n">
        <v>0</v>
      </c>
      <c r="AU35" s="457" t="n">
        <v>0</v>
      </c>
      <c r="AV35" s="457" t="n">
        <v>0</v>
      </c>
      <c r="AW35" s="457" t="n">
        <v>0</v>
      </c>
      <c r="AX35" s="458"/>
      <c r="AY35" s="459" t="n">
        <v>0</v>
      </c>
      <c r="AZ35" s="460" t="n">
        <v>0</v>
      </c>
      <c r="BA35" s="461" t="n">
        <v>0</v>
      </c>
      <c r="BB35" s="414" t="s">
        <v>97</v>
      </c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462" t="n">
        <v>0</v>
      </c>
      <c r="BO35" s="463" t="n">
        <v>0</v>
      </c>
      <c r="BP35" s="464" t="n">
        <v>0</v>
      </c>
      <c r="BQ35" s="465" t="n">
        <v>0</v>
      </c>
      <c r="BR35" s="465" t="n">
        <v>0</v>
      </c>
      <c r="BS35" s="466" t="n">
        <v>0</v>
      </c>
      <c r="BT35" s="467" t="n">
        <v>0</v>
      </c>
      <c r="BU35" s="465" t="n">
        <v>0</v>
      </c>
      <c r="BV35" s="465" t="n">
        <v>0</v>
      </c>
      <c r="BW35" s="468" t="n">
        <v>0</v>
      </c>
      <c r="CG35" s="442" t="n">
        <v>24</v>
      </c>
    </row>
    <row r="36" s="441" customFormat="true" ht="21.95" hidden="false" customHeight="true" outlineLevel="0" collapsed="false">
      <c r="A36" s="414" t="n">
        <v>0</v>
      </c>
      <c r="B36" s="414" t="n">
        <v>0</v>
      </c>
      <c r="C36" s="415" t="n">
        <v>0</v>
      </c>
      <c r="D36" s="415" t="s">
        <v>90</v>
      </c>
      <c r="E36" s="443" t="s">
        <v>99</v>
      </c>
      <c r="F36" s="443" t="s">
        <v>1397</v>
      </c>
      <c r="G36" s="443" t="s">
        <v>1095</v>
      </c>
      <c r="H36" s="444" t="n">
        <v>1</v>
      </c>
      <c r="I36" s="445" t="n">
        <v>800</v>
      </c>
      <c r="J36" s="446" t="n">
        <v>800</v>
      </c>
      <c r="K36" s="447" t="n">
        <v>800</v>
      </c>
      <c r="L36" s="447" t="n">
        <v>800</v>
      </c>
      <c r="M36" s="448" t="n">
        <v>1</v>
      </c>
      <c r="N36" s="448" t="n">
        <v>1</v>
      </c>
      <c r="O36" s="449" t="n">
        <v>1</v>
      </c>
      <c r="P36" s="449" t="n">
        <v>800</v>
      </c>
      <c r="Q36" s="448" t="n">
        <v>1</v>
      </c>
      <c r="R36" s="448" t="n">
        <v>1</v>
      </c>
      <c r="S36" s="449" t="n">
        <v>1</v>
      </c>
      <c r="T36" s="449" t="n">
        <v>800</v>
      </c>
      <c r="U36" s="450" t="n">
        <v>800</v>
      </c>
      <c r="V36" s="450" t="n">
        <v>800</v>
      </c>
      <c r="W36" s="450" t="n">
        <v>0</v>
      </c>
      <c r="X36" s="450" t="n">
        <v>800</v>
      </c>
      <c r="Y36" s="450" t="n">
        <v>800</v>
      </c>
      <c r="Z36" s="448" t="n">
        <v>0</v>
      </c>
      <c r="AA36" s="448" t="n">
        <v>0</v>
      </c>
      <c r="AB36" s="448" t="n">
        <v>0</v>
      </c>
      <c r="AC36" s="448" t="n">
        <v>0</v>
      </c>
      <c r="AD36" s="451" t="n">
        <v>0</v>
      </c>
      <c r="AE36" s="79"/>
      <c r="AF36" s="449" t="n">
        <v>1</v>
      </c>
      <c r="AG36" s="449" t="n">
        <v>0</v>
      </c>
      <c r="AH36" s="79"/>
      <c r="AI36" s="452" t="n">
        <v>0</v>
      </c>
      <c r="AJ36" s="453" t="n">
        <v>0</v>
      </c>
      <c r="AK36" s="452" t="n">
        <v>0</v>
      </c>
      <c r="AL36" s="453" t="n">
        <v>0</v>
      </c>
      <c r="AM36" s="79"/>
      <c r="AN36" s="454" t="n">
        <v>800</v>
      </c>
      <c r="AO36" s="455" t="n">
        <v>0</v>
      </c>
      <c r="AP36" s="455" t="n">
        <v>0</v>
      </c>
      <c r="AQ36" s="455" t="n">
        <v>0</v>
      </c>
      <c r="AR36" s="456" t="n">
        <v>0</v>
      </c>
      <c r="AS36" s="373" t="n">
        <v>0</v>
      </c>
      <c r="AT36" s="457" t="n">
        <v>0</v>
      </c>
      <c r="AU36" s="457" t="n">
        <v>0</v>
      </c>
      <c r="AV36" s="457" t="n">
        <v>0</v>
      </c>
      <c r="AW36" s="457" t="n">
        <v>0</v>
      </c>
      <c r="AX36" s="458"/>
      <c r="AY36" s="459" t="n">
        <v>0</v>
      </c>
      <c r="AZ36" s="460" t="n">
        <v>0</v>
      </c>
      <c r="BA36" s="461" t="n">
        <v>0</v>
      </c>
      <c r="BB36" s="414" t="s">
        <v>99</v>
      </c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462" t="n">
        <v>0</v>
      </c>
      <c r="BO36" s="463" t="n">
        <v>0</v>
      </c>
      <c r="BP36" s="464" t="n">
        <v>0</v>
      </c>
      <c r="BQ36" s="465" t="n">
        <v>0</v>
      </c>
      <c r="BR36" s="465" t="n">
        <v>0</v>
      </c>
      <c r="BS36" s="466" t="n">
        <v>0</v>
      </c>
      <c r="BT36" s="467" t="n">
        <v>0</v>
      </c>
      <c r="BU36" s="465" t="n">
        <v>0</v>
      </c>
      <c r="BV36" s="465" t="n">
        <v>0</v>
      </c>
      <c r="BW36" s="468" t="n">
        <v>0</v>
      </c>
      <c r="CG36" s="442" t="n">
        <v>25</v>
      </c>
    </row>
    <row r="37" s="441" customFormat="true" ht="21.95" hidden="false" customHeight="true" outlineLevel="0" collapsed="false">
      <c r="A37" s="414" t="n">
        <v>0</v>
      </c>
      <c r="B37" s="414" t="n">
        <v>0</v>
      </c>
      <c r="C37" s="415" t="n">
        <v>0</v>
      </c>
      <c r="D37" s="415" t="s">
        <v>90</v>
      </c>
      <c r="E37" s="443" t="s">
        <v>101</v>
      </c>
      <c r="F37" s="443" t="s">
        <v>2218</v>
      </c>
      <c r="G37" s="443" t="s">
        <v>1097</v>
      </c>
      <c r="H37" s="444" t="n">
        <v>6</v>
      </c>
      <c r="I37" s="445" t="n">
        <v>2183</v>
      </c>
      <c r="J37" s="446" t="n">
        <v>13098</v>
      </c>
      <c r="K37" s="447" t="n">
        <v>13098</v>
      </c>
      <c r="L37" s="447" t="n">
        <v>13098</v>
      </c>
      <c r="M37" s="448" t="n">
        <v>1</v>
      </c>
      <c r="N37" s="448" t="n">
        <v>1</v>
      </c>
      <c r="O37" s="449" t="n">
        <v>6</v>
      </c>
      <c r="P37" s="449" t="n">
        <v>13098</v>
      </c>
      <c r="Q37" s="448" t="n">
        <v>1</v>
      </c>
      <c r="R37" s="448" t="n">
        <v>1</v>
      </c>
      <c r="S37" s="449" t="n">
        <v>6</v>
      </c>
      <c r="T37" s="449" t="n">
        <v>13098</v>
      </c>
      <c r="U37" s="450" t="n">
        <v>13129.9204481632</v>
      </c>
      <c r="V37" s="450" t="n">
        <v>13129.9204481632</v>
      </c>
      <c r="W37" s="450" t="n">
        <v>0</v>
      </c>
      <c r="X37" s="450" t="n">
        <v>13129.9204481632</v>
      </c>
      <c r="Y37" s="450" t="n">
        <v>13129.9204481632</v>
      </c>
      <c r="Z37" s="448" t="n">
        <v>0</v>
      </c>
      <c r="AA37" s="448" t="n">
        <v>0</v>
      </c>
      <c r="AB37" s="448" t="n">
        <v>0</v>
      </c>
      <c r="AC37" s="448" t="n">
        <v>0</v>
      </c>
      <c r="AD37" s="451" t="n">
        <v>0</v>
      </c>
      <c r="AE37" s="79"/>
      <c r="AF37" s="449" t="n">
        <v>6</v>
      </c>
      <c r="AG37" s="449" t="n">
        <v>0</v>
      </c>
      <c r="AH37" s="79"/>
      <c r="AI37" s="452" t="n">
        <v>0</v>
      </c>
      <c r="AJ37" s="453" t="n">
        <v>0</v>
      </c>
      <c r="AK37" s="452" t="n">
        <v>0</v>
      </c>
      <c r="AL37" s="453" t="n">
        <v>0</v>
      </c>
      <c r="AM37" s="79"/>
      <c r="AN37" s="454" t="n">
        <v>13098</v>
      </c>
      <c r="AO37" s="455" t="n">
        <v>0</v>
      </c>
      <c r="AP37" s="455" t="n">
        <v>0</v>
      </c>
      <c r="AQ37" s="455" t="n">
        <v>0</v>
      </c>
      <c r="AR37" s="456" t="n">
        <v>0</v>
      </c>
      <c r="AS37" s="373" t="n">
        <v>0</v>
      </c>
      <c r="AT37" s="457" t="n">
        <v>0</v>
      </c>
      <c r="AU37" s="457" t="n">
        <v>0</v>
      </c>
      <c r="AV37" s="457" t="n">
        <v>0</v>
      </c>
      <c r="AW37" s="457" t="n">
        <v>0</v>
      </c>
      <c r="AX37" s="458"/>
      <c r="AY37" s="459" t="n">
        <v>0</v>
      </c>
      <c r="AZ37" s="460" t="n">
        <v>0</v>
      </c>
      <c r="BA37" s="461" t="n">
        <v>0</v>
      </c>
      <c r="BB37" s="414" t="s">
        <v>101</v>
      </c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462" t="n">
        <v>0</v>
      </c>
      <c r="BO37" s="463" t="n">
        <v>0</v>
      </c>
      <c r="BP37" s="464" t="n">
        <v>0</v>
      </c>
      <c r="BQ37" s="465" t="n">
        <v>0</v>
      </c>
      <c r="BR37" s="465" t="n">
        <v>0</v>
      </c>
      <c r="BS37" s="466" t="n">
        <v>0</v>
      </c>
      <c r="BT37" s="467" t="n">
        <v>0</v>
      </c>
      <c r="BU37" s="465" t="n">
        <v>0</v>
      </c>
      <c r="BV37" s="465" t="n">
        <v>0</v>
      </c>
      <c r="BW37" s="468" t="n">
        <v>0</v>
      </c>
      <c r="CG37" s="442" t="n">
        <v>26</v>
      </c>
    </row>
    <row r="38" s="441" customFormat="true" ht="21.95" hidden="false" customHeight="true" outlineLevel="0" collapsed="false">
      <c r="A38" s="414" t="n">
        <v>0</v>
      </c>
      <c r="B38" s="414" t="n">
        <v>0</v>
      </c>
      <c r="C38" s="415" t="n">
        <v>0</v>
      </c>
      <c r="D38" s="415" t="s">
        <v>90</v>
      </c>
      <c r="E38" s="443" t="s">
        <v>103</v>
      </c>
      <c r="F38" s="443" t="s">
        <v>1167</v>
      </c>
      <c r="G38" s="443" t="s">
        <v>1095</v>
      </c>
      <c r="H38" s="444" t="n">
        <v>1</v>
      </c>
      <c r="I38" s="445" t="n">
        <v>2000</v>
      </c>
      <c r="J38" s="446" t="n">
        <v>2000</v>
      </c>
      <c r="K38" s="447" t="n">
        <v>2000</v>
      </c>
      <c r="L38" s="447" t="n">
        <v>2000</v>
      </c>
      <c r="M38" s="448" t="n">
        <v>1</v>
      </c>
      <c r="N38" s="448" t="n">
        <v>1</v>
      </c>
      <c r="O38" s="449" t="n">
        <v>1</v>
      </c>
      <c r="P38" s="449" t="n">
        <v>2000</v>
      </c>
      <c r="Q38" s="448" t="n">
        <v>1</v>
      </c>
      <c r="R38" s="448" t="n">
        <v>1</v>
      </c>
      <c r="S38" s="449" t="n">
        <v>1</v>
      </c>
      <c r="T38" s="449" t="n">
        <v>2000</v>
      </c>
      <c r="U38" s="450" t="n">
        <v>2014.0271263196</v>
      </c>
      <c r="V38" s="450" t="n">
        <v>2014.0271263196</v>
      </c>
      <c r="W38" s="450" t="n">
        <v>0</v>
      </c>
      <c r="X38" s="450" t="n">
        <v>2014.0271263196</v>
      </c>
      <c r="Y38" s="450" t="n">
        <v>2014.0271263196</v>
      </c>
      <c r="Z38" s="448" t="n">
        <v>0</v>
      </c>
      <c r="AA38" s="448" t="n">
        <v>0</v>
      </c>
      <c r="AB38" s="448" t="n">
        <v>0</v>
      </c>
      <c r="AC38" s="448" t="n">
        <v>0</v>
      </c>
      <c r="AD38" s="451" t="n">
        <v>0</v>
      </c>
      <c r="AE38" s="79"/>
      <c r="AF38" s="449" t="n">
        <v>1</v>
      </c>
      <c r="AG38" s="449" t="n">
        <v>0</v>
      </c>
      <c r="AH38" s="79"/>
      <c r="AI38" s="452" t="n">
        <v>0</v>
      </c>
      <c r="AJ38" s="453" t="n">
        <v>0</v>
      </c>
      <c r="AK38" s="452" t="n">
        <v>0</v>
      </c>
      <c r="AL38" s="453" t="n">
        <v>0</v>
      </c>
      <c r="AM38" s="79"/>
      <c r="AN38" s="454" t="n">
        <v>2000</v>
      </c>
      <c r="AO38" s="455" t="n">
        <v>0</v>
      </c>
      <c r="AP38" s="455" t="n">
        <v>0</v>
      </c>
      <c r="AQ38" s="455" t="n">
        <v>0</v>
      </c>
      <c r="AR38" s="456" t="n">
        <v>0</v>
      </c>
      <c r="AS38" s="373" t="n">
        <v>0</v>
      </c>
      <c r="AT38" s="457" t="n">
        <v>0</v>
      </c>
      <c r="AU38" s="457" t="n">
        <v>0</v>
      </c>
      <c r="AV38" s="457" t="n">
        <v>0</v>
      </c>
      <c r="AW38" s="457" t="n">
        <v>0</v>
      </c>
      <c r="AX38" s="458"/>
      <c r="AY38" s="459" t="n">
        <v>0</v>
      </c>
      <c r="AZ38" s="460" t="n">
        <v>0</v>
      </c>
      <c r="BA38" s="461" t="n">
        <v>0</v>
      </c>
      <c r="BB38" s="414" t="s">
        <v>103</v>
      </c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462" t="n">
        <v>0</v>
      </c>
      <c r="BO38" s="463" t="n">
        <v>0</v>
      </c>
      <c r="BP38" s="464" t="n">
        <v>0</v>
      </c>
      <c r="BQ38" s="465" t="n">
        <v>0</v>
      </c>
      <c r="BR38" s="465" t="n">
        <v>0</v>
      </c>
      <c r="BS38" s="466" t="n">
        <v>0</v>
      </c>
      <c r="BT38" s="467" t="n">
        <v>0</v>
      </c>
      <c r="BU38" s="465" t="n">
        <v>0</v>
      </c>
      <c r="BV38" s="465" t="n">
        <v>0</v>
      </c>
      <c r="BW38" s="468" t="n">
        <v>0</v>
      </c>
      <c r="CG38" s="442" t="n">
        <v>27</v>
      </c>
    </row>
    <row r="39" s="441" customFormat="true" ht="21.95" hidden="false" customHeight="true" outlineLevel="0" collapsed="false">
      <c r="A39" s="414" t="n">
        <v>0</v>
      </c>
      <c r="B39" s="414" t="n">
        <v>0</v>
      </c>
      <c r="C39" s="415" t="n">
        <v>0</v>
      </c>
      <c r="D39" s="415" t="s">
        <v>90</v>
      </c>
      <c r="E39" s="469" t="s">
        <v>105</v>
      </c>
      <c r="F39" s="469" t="s">
        <v>2219</v>
      </c>
      <c r="G39" s="469"/>
      <c r="H39" s="470"/>
      <c r="I39" s="471"/>
      <c r="J39" s="472" t="n">
        <v>29934.86</v>
      </c>
      <c r="K39" s="473" t="n">
        <v>29934.86</v>
      </c>
      <c r="L39" s="473" t="n">
        <v>32073.3185969076</v>
      </c>
      <c r="M39" s="448" t="n">
        <v>0</v>
      </c>
      <c r="N39" s="448" t="n">
        <v>0</v>
      </c>
      <c r="O39" s="449" t="n">
        <v>0</v>
      </c>
      <c r="P39" s="449" t="n">
        <v>0</v>
      </c>
      <c r="Q39" s="448" t="n">
        <v>0</v>
      </c>
      <c r="R39" s="448" t="n">
        <v>0</v>
      </c>
      <c r="S39" s="449" t="n">
        <v>0</v>
      </c>
      <c r="T39" s="449" t="n">
        <v>0</v>
      </c>
      <c r="U39" s="449"/>
      <c r="V39" s="449"/>
      <c r="W39" s="449"/>
      <c r="X39" s="449"/>
      <c r="Y39" s="449" t="n">
        <v>0</v>
      </c>
      <c r="Z39" s="448" t="n">
        <v>0</v>
      </c>
      <c r="AA39" s="448" t="n">
        <v>0</v>
      </c>
      <c r="AB39" s="448" t="n">
        <v>0</v>
      </c>
      <c r="AC39" s="448" t="n">
        <v>0</v>
      </c>
      <c r="AD39" s="451" t="s">
        <v>2558</v>
      </c>
      <c r="AE39" s="79"/>
      <c r="AF39" s="449" t="n">
        <v>0</v>
      </c>
      <c r="AG39" s="449" t="n">
        <v>0</v>
      </c>
      <c r="AH39" s="79"/>
      <c r="AI39" s="452"/>
      <c r="AJ39" s="453"/>
      <c r="AK39" s="452"/>
      <c r="AL39" s="453"/>
      <c r="AM39" s="79"/>
      <c r="AN39" s="454"/>
      <c r="AO39" s="455"/>
      <c r="AP39" s="455"/>
      <c r="AQ39" s="455"/>
      <c r="AR39" s="456"/>
      <c r="AS39" s="373"/>
      <c r="AT39" s="457"/>
      <c r="AU39" s="457"/>
      <c r="AV39" s="457"/>
      <c r="AW39" s="457"/>
      <c r="AX39" s="458"/>
      <c r="AY39" s="459"/>
      <c r="AZ39" s="460"/>
      <c r="BA39" s="461"/>
      <c r="BB39" s="414" t="s">
        <v>105</v>
      </c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462" t="n">
        <v>0</v>
      </c>
      <c r="BO39" s="463" t="n">
        <v>0</v>
      </c>
      <c r="BP39" s="464" t="n">
        <v>0</v>
      </c>
      <c r="BQ39" s="465" t="n">
        <v>0</v>
      </c>
      <c r="BR39" s="465" t="n">
        <v>0</v>
      </c>
      <c r="BS39" s="466" t="n">
        <v>0</v>
      </c>
      <c r="BT39" s="467" t="n">
        <v>0</v>
      </c>
      <c r="BU39" s="465" t="n">
        <v>0</v>
      </c>
      <c r="BV39" s="465" t="n">
        <v>0</v>
      </c>
      <c r="BW39" s="468" t="n">
        <v>0</v>
      </c>
      <c r="CG39" s="442" t="n">
        <v>28</v>
      </c>
    </row>
    <row r="40" s="441" customFormat="true" ht="21.95" hidden="false" customHeight="true" outlineLevel="0" collapsed="false">
      <c r="A40" s="414" t="n">
        <v>0</v>
      </c>
      <c r="B40" s="414" t="n">
        <v>0</v>
      </c>
      <c r="C40" s="415" t="n">
        <v>0</v>
      </c>
      <c r="D40" s="415" t="s">
        <v>90</v>
      </c>
      <c r="E40" s="443" t="s">
        <v>109</v>
      </c>
      <c r="F40" s="443" t="s">
        <v>1506</v>
      </c>
      <c r="G40" s="443" t="s">
        <v>1098</v>
      </c>
      <c r="H40" s="444" t="n">
        <v>60</v>
      </c>
      <c r="I40" s="445" t="n">
        <v>125.7514</v>
      </c>
      <c r="J40" s="446" t="n">
        <v>7545.08</v>
      </c>
      <c r="K40" s="447" t="n">
        <v>7545.08</v>
      </c>
      <c r="L40" s="447" t="n">
        <v>7545.08</v>
      </c>
      <c r="M40" s="448" t="n">
        <v>1</v>
      </c>
      <c r="N40" s="448" t="n">
        <v>1</v>
      </c>
      <c r="O40" s="449" t="n">
        <v>60</v>
      </c>
      <c r="P40" s="449" t="n">
        <v>7545.08</v>
      </c>
      <c r="Q40" s="448" t="n">
        <v>1</v>
      </c>
      <c r="R40" s="448" t="n">
        <v>1</v>
      </c>
      <c r="S40" s="449" t="n">
        <v>60</v>
      </c>
      <c r="T40" s="449" t="n">
        <v>7545.08</v>
      </c>
      <c r="U40" s="450" t="n">
        <v>7631.34918429074</v>
      </c>
      <c r="V40" s="450" t="n">
        <v>7631.34918429074</v>
      </c>
      <c r="W40" s="450" t="n">
        <v>0</v>
      </c>
      <c r="X40" s="450" t="n">
        <v>7631.34918429074</v>
      </c>
      <c r="Y40" s="450" t="n">
        <v>7631.34918429074</v>
      </c>
      <c r="Z40" s="448" t="n">
        <v>0</v>
      </c>
      <c r="AA40" s="448" t="n">
        <v>0</v>
      </c>
      <c r="AB40" s="448" t="n">
        <v>0</v>
      </c>
      <c r="AC40" s="448" t="n">
        <v>0</v>
      </c>
      <c r="AD40" s="451" t="n">
        <v>0</v>
      </c>
      <c r="AE40" s="79"/>
      <c r="AF40" s="449" t="n">
        <v>60</v>
      </c>
      <c r="AG40" s="449" t="n">
        <v>0</v>
      </c>
      <c r="AH40" s="79"/>
      <c r="AI40" s="452" t="n">
        <v>0</v>
      </c>
      <c r="AJ40" s="453" t="n">
        <v>0</v>
      </c>
      <c r="AK40" s="452" t="n">
        <v>0</v>
      </c>
      <c r="AL40" s="453" t="n">
        <v>0</v>
      </c>
      <c r="AM40" s="79"/>
      <c r="AN40" s="454" t="n">
        <v>7545.08</v>
      </c>
      <c r="AO40" s="455" t="n">
        <v>0</v>
      </c>
      <c r="AP40" s="455" t="n">
        <v>0</v>
      </c>
      <c r="AQ40" s="455" t="n">
        <v>0</v>
      </c>
      <c r="AR40" s="456" t="n">
        <v>0</v>
      </c>
      <c r="AS40" s="373" t="n">
        <v>0</v>
      </c>
      <c r="AT40" s="457" t="n">
        <v>0</v>
      </c>
      <c r="AU40" s="457" t="n">
        <v>0</v>
      </c>
      <c r="AV40" s="457" t="n">
        <v>0</v>
      </c>
      <c r="AW40" s="457" t="n">
        <v>0</v>
      </c>
      <c r="AX40" s="458"/>
      <c r="AY40" s="459" t="n">
        <v>0</v>
      </c>
      <c r="AZ40" s="460" t="n">
        <v>0</v>
      </c>
      <c r="BA40" s="461" t="n">
        <v>0</v>
      </c>
      <c r="BB40" s="414" t="s">
        <v>109</v>
      </c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462" t="n">
        <v>0</v>
      </c>
      <c r="BO40" s="463" t="n">
        <v>0</v>
      </c>
      <c r="BP40" s="464" t="n">
        <v>0</v>
      </c>
      <c r="BQ40" s="465" t="n">
        <v>0</v>
      </c>
      <c r="BR40" s="465" t="n">
        <v>0</v>
      </c>
      <c r="BS40" s="466" t="n">
        <v>0</v>
      </c>
      <c r="BT40" s="467" t="n">
        <v>0</v>
      </c>
      <c r="BU40" s="465" t="n">
        <v>0</v>
      </c>
      <c r="BV40" s="465" t="n">
        <v>0</v>
      </c>
      <c r="BW40" s="468" t="n">
        <v>0</v>
      </c>
      <c r="CG40" s="442" t="n">
        <v>29</v>
      </c>
    </row>
    <row r="41" s="441" customFormat="true" ht="21.95" hidden="false" customHeight="true" outlineLevel="0" collapsed="false">
      <c r="A41" s="414" t="n">
        <v>0</v>
      </c>
      <c r="B41" s="414" t="n">
        <v>0</v>
      </c>
      <c r="C41" s="415" t="n">
        <v>0</v>
      </c>
      <c r="D41" s="415" t="s">
        <v>90</v>
      </c>
      <c r="E41" s="443" t="s">
        <v>111</v>
      </c>
      <c r="F41" s="443" t="s">
        <v>2220</v>
      </c>
      <c r="G41" s="443" t="s">
        <v>1098</v>
      </c>
      <c r="H41" s="444" t="n">
        <v>15</v>
      </c>
      <c r="I41" s="445" t="n">
        <v>185.5686</v>
      </c>
      <c r="J41" s="446" t="n">
        <v>2783.53</v>
      </c>
      <c r="K41" s="447" t="n">
        <v>2783.53</v>
      </c>
      <c r="L41" s="447" t="n">
        <v>2783.53</v>
      </c>
      <c r="M41" s="448" t="n">
        <v>1</v>
      </c>
      <c r="N41" s="448" t="n">
        <v>1</v>
      </c>
      <c r="O41" s="449" t="n">
        <v>15</v>
      </c>
      <c r="P41" s="449" t="n">
        <v>2783.53</v>
      </c>
      <c r="Q41" s="448" t="n">
        <v>1</v>
      </c>
      <c r="R41" s="448" t="n">
        <v>1</v>
      </c>
      <c r="S41" s="449" t="n">
        <v>15</v>
      </c>
      <c r="T41" s="449" t="n">
        <v>2783.53</v>
      </c>
      <c r="U41" s="450" t="n">
        <v>2815.35641702259</v>
      </c>
      <c r="V41" s="450" t="n">
        <v>2815.35641702259</v>
      </c>
      <c r="W41" s="450" t="n">
        <v>0</v>
      </c>
      <c r="X41" s="450" t="n">
        <v>2815.35641702259</v>
      </c>
      <c r="Y41" s="450" t="n">
        <v>2815.35641702259</v>
      </c>
      <c r="Z41" s="448" t="n">
        <v>0</v>
      </c>
      <c r="AA41" s="448" t="n">
        <v>0</v>
      </c>
      <c r="AB41" s="448" t="n">
        <v>0</v>
      </c>
      <c r="AC41" s="448" t="n">
        <v>0</v>
      </c>
      <c r="AD41" s="451" t="n">
        <v>0</v>
      </c>
      <c r="AE41" s="79"/>
      <c r="AF41" s="449" t="n">
        <v>15</v>
      </c>
      <c r="AG41" s="449" t="n">
        <v>0</v>
      </c>
      <c r="AH41" s="79"/>
      <c r="AI41" s="452" t="n">
        <v>0</v>
      </c>
      <c r="AJ41" s="453" t="n">
        <v>0</v>
      </c>
      <c r="AK41" s="452" t="n">
        <v>0</v>
      </c>
      <c r="AL41" s="453" t="n">
        <v>0</v>
      </c>
      <c r="AM41" s="79"/>
      <c r="AN41" s="454" t="n">
        <v>2783.53</v>
      </c>
      <c r="AO41" s="455" t="n">
        <v>0</v>
      </c>
      <c r="AP41" s="455" t="n">
        <v>0</v>
      </c>
      <c r="AQ41" s="455" t="n">
        <v>0</v>
      </c>
      <c r="AR41" s="456" t="n">
        <v>0</v>
      </c>
      <c r="AS41" s="373" t="n">
        <v>0</v>
      </c>
      <c r="AT41" s="457" t="n">
        <v>0</v>
      </c>
      <c r="AU41" s="457" t="n">
        <v>0</v>
      </c>
      <c r="AV41" s="457" t="n">
        <v>0</v>
      </c>
      <c r="AW41" s="457" t="n">
        <v>0</v>
      </c>
      <c r="AX41" s="458"/>
      <c r="AY41" s="459" t="n">
        <v>0</v>
      </c>
      <c r="AZ41" s="460" t="n">
        <v>0</v>
      </c>
      <c r="BA41" s="461" t="n">
        <v>0</v>
      </c>
      <c r="BB41" s="414" t="s">
        <v>111</v>
      </c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462" t="n">
        <v>0</v>
      </c>
      <c r="BO41" s="463" t="n">
        <v>0</v>
      </c>
      <c r="BP41" s="464" t="n">
        <v>0</v>
      </c>
      <c r="BQ41" s="465" t="n">
        <v>0</v>
      </c>
      <c r="BR41" s="465" t="n">
        <v>0</v>
      </c>
      <c r="BS41" s="466" t="n">
        <v>0</v>
      </c>
      <c r="BT41" s="467" t="n">
        <v>0</v>
      </c>
      <c r="BU41" s="465" t="n">
        <v>0</v>
      </c>
      <c r="BV41" s="465" t="n">
        <v>0</v>
      </c>
      <c r="BW41" s="468" t="n">
        <v>0</v>
      </c>
      <c r="CG41" s="442" t="n">
        <v>30</v>
      </c>
    </row>
    <row r="42" s="441" customFormat="true" ht="21.95" hidden="false" customHeight="true" outlineLevel="0" collapsed="false">
      <c r="A42" s="414" t="n">
        <v>0</v>
      </c>
      <c r="B42" s="414" t="n">
        <v>0</v>
      </c>
      <c r="C42" s="415" t="n">
        <v>0</v>
      </c>
      <c r="D42" s="415" t="s">
        <v>90</v>
      </c>
      <c r="E42" s="443" t="s">
        <v>113</v>
      </c>
      <c r="F42" s="443" t="s">
        <v>2221</v>
      </c>
      <c r="G42" s="443" t="s">
        <v>1098</v>
      </c>
      <c r="H42" s="444" t="n">
        <v>25</v>
      </c>
      <c r="I42" s="445" t="n">
        <v>140.2667</v>
      </c>
      <c r="J42" s="446" t="n">
        <v>3506.67</v>
      </c>
      <c r="K42" s="447" t="n">
        <v>3506.67</v>
      </c>
      <c r="L42" s="447" t="n">
        <v>3506.67</v>
      </c>
      <c r="M42" s="448" t="n">
        <v>1</v>
      </c>
      <c r="N42" s="448" t="n">
        <v>1</v>
      </c>
      <c r="O42" s="449" t="n">
        <v>25</v>
      </c>
      <c r="P42" s="449" t="n">
        <v>3506.67</v>
      </c>
      <c r="Q42" s="448" t="n">
        <v>1</v>
      </c>
      <c r="R42" s="448" t="n">
        <v>1</v>
      </c>
      <c r="S42" s="449" t="n">
        <v>25</v>
      </c>
      <c r="T42" s="449" t="n">
        <v>3506.67</v>
      </c>
      <c r="U42" s="450" t="n">
        <v>3546.76467897979</v>
      </c>
      <c r="V42" s="450" t="n">
        <v>3546.76467897979</v>
      </c>
      <c r="W42" s="450" t="n">
        <v>0</v>
      </c>
      <c r="X42" s="450" t="n">
        <v>3546.76467897979</v>
      </c>
      <c r="Y42" s="450" t="n">
        <v>3546.76467897979</v>
      </c>
      <c r="Z42" s="448" t="n">
        <v>0</v>
      </c>
      <c r="AA42" s="448" t="n">
        <v>0</v>
      </c>
      <c r="AB42" s="448" t="n">
        <v>0</v>
      </c>
      <c r="AC42" s="448" t="n">
        <v>0</v>
      </c>
      <c r="AD42" s="451" t="n">
        <v>0</v>
      </c>
      <c r="AE42" s="79"/>
      <c r="AF42" s="449" t="n">
        <v>25</v>
      </c>
      <c r="AG42" s="449" t="n">
        <v>0</v>
      </c>
      <c r="AH42" s="79"/>
      <c r="AI42" s="452" t="n">
        <v>0</v>
      </c>
      <c r="AJ42" s="453" t="n">
        <v>0</v>
      </c>
      <c r="AK42" s="452" t="n">
        <v>0</v>
      </c>
      <c r="AL42" s="453" t="n">
        <v>0</v>
      </c>
      <c r="AM42" s="79"/>
      <c r="AN42" s="454" t="n">
        <v>3506.67</v>
      </c>
      <c r="AO42" s="455" t="n">
        <v>0</v>
      </c>
      <c r="AP42" s="455" t="n">
        <v>0</v>
      </c>
      <c r="AQ42" s="455" t="n">
        <v>0</v>
      </c>
      <c r="AR42" s="456" t="n">
        <v>0</v>
      </c>
      <c r="AS42" s="373" t="n">
        <v>0</v>
      </c>
      <c r="AT42" s="457" t="n">
        <v>0</v>
      </c>
      <c r="AU42" s="457" t="n">
        <v>0</v>
      </c>
      <c r="AV42" s="457" t="n">
        <v>0</v>
      </c>
      <c r="AW42" s="457" t="n">
        <v>0</v>
      </c>
      <c r="AX42" s="458"/>
      <c r="AY42" s="459" t="n">
        <v>0</v>
      </c>
      <c r="AZ42" s="460" t="n">
        <v>0</v>
      </c>
      <c r="BA42" s="461" t="n">
        <v>0</v>
      </c>
      <c r="BB42" s="414" t="s">
        <v>113</v>
      </c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462" t="n">
        <v>0</v>
      </c>
      <c r="BO42" s="463" t="n">
        <v>0</v>
      </c>
      <c r="BP42" s="464" t="n">
        <v>0</v>
      </c>
      <c r="BQ42" s="465" t="n">
        <v>0</v>
      </c>
      <c r="BR42" s="465" t="n">
        <v>0</v>
      </c>
      <c r="BS42" s="466" t="n">
        <v>0</v>
      </c>
      <c r="BT42" s="467" t="n">
        <v>0</v>
      </c>
      <c r="BU42" s="465" t="n">
        <v>0</v>
      </c>
      <c r="BV42" s="465" t="n">
        <v>0</v>
      </c>
      <c r="BW42" s="468" t="n">
        <v>0</v>
      </c>
      <c r="CG42" s="442" t="n">
        <v>31</v>
      </c>
    </row>
    <row r="43" s="441" customFormat="true" ht="21.95" hidden="false" customHeight="true" outlineLevel="0" collapsed="false">
      <c r="A43" s="414" t="n">
        <v>0</v>
      </c>
      <c r="B43" s="414" t="n">
        <v>0</v>
      </c>
      <c r="C43" s="415" t="n">
        <v>0</v>
      </c>
      <c r="D43" s="415" t="s">
        <v>90</v>
      </c>
      <c r="E43" s="443" t="s">
        <v>115</v>
      </c>
      <c r="F43" s="443" t="s">
        <v>1528</v>
      </c>
      <c r="G43" s="443" t="s">
        <v>1098</v>
      </c>
      <c r="H43" s="444" t="n">
        <v>60</v>
      </c>
      <c r="I43" s="445" t="n">
        <v>64.6224</v>
      </c>
      <c r="J43" s="446" t="n">
        <v>3877.35</v>
      </c>
      <c r="K43" s="447" t="n">
        <v>3877.35</v>
      </c>
      <c r="L43" s="447" t="n">
        <v>3877.35</v>
      </c>
      <c r="M43" s="448" t="n">
        <v>1</v>
      </c>
      <c r="N43" s="448" t="n">
        <v>1</v>
      </c>
      <c r="O43" s="449" t="n">
        <v>60</v>
      </c>
      <c r="P43" s="449" t="n">
        <v>3877.35</v>
      </c>
      <c r="Q43" s="448" t="n">
        <v>1</v>
      </c>
      <c r="R43" s="448" t="n">
        <v>1</v>
      </c>
      <c r="S43" s="449" t="n">
        <v>60</v>
      </c>
      <c r="T43" s="449" t="n">
        <v>3877.35</v>
      </c>
      <c r="U43" s="450" t="n">
        <v>3921.68297217653</v>
      </c>
      <c r="V43" s="450" t="n">
        <v>3921.68297217653</v>
      </c>
      <c r="W43" s="450" t="n">
        <v>0</v>
      </c>
      <c r="X43" s="450" t="n">
        <v>3921.68297217653</v>
      </c>
      <c r="Y43" s="450" t="n">
        <v>3921.68297217653</v>
      </c>
      <c r="Z43" s="448" t="n">
        <v>0</v>
      </c>
      <c r="AA43" s="448" t="n">
        <v>0</v>
      </c>
      <c r="AB43" s="448" t="n">
        <v>0</v>
      </c>
      <c r="AC43" s="448" t="n">
        <v>0</v>
      </c>
      <c r="AD43" s="451" t="n">
        <v>0</v>
      </c>
      <c r="AE43" s="79"/>
      <c r="AF43" s="449" t="n">
        <v>60</v>
      </c>
      <c r="AG43" s="449" t="n">
        <v>0</v>
      </c>
      <c r="AH43" s="79"/>
      <c r="AI43" s="452" t="n">
        <v>0</v>
      </c>
      <c r="AJ43" s="453" t="n">
        <v>0</v>
      </c>
      <c r="AK43" s="452" t="n">
        <v>0</v>
      </c>
      <c r="AL43" s="453" t="n">
        <v>0</v>
      </c>
      <c r="AM43" s="79"/>
      <c r="AN43" s="454" t="n">
        <v>3877.35</v>
      </c>
      <c r="AO43" s="455" t="n">
        <v>0</v>
      </c>
      <c r="AP43" s="455" t="n">
        <v>0</v>
      </c>
      <c r="AQ43" s="455" t="n">
        <v>0</v>
      </c>
      <c r="AR43" s="456" t="n">
        <v>0</v>
      </c>
      <c r="AS43" s="373" t="n">
        <v>0</v>
      </c>
      <c r="AT43" s="457" t="n">
        <v>0</v>
      </c>
      <c r="AU43" s="457" t="n">
        <v>0</v>
      </c>
      <c r="AV43" s="457" t="n">
        <v>0</v>
      </c>
      <c r="AW43" s="457" t="n">
        <v>0</v>
      </c>
      <c r="AX43" s="458"/>
      <c r="AY43" s="459" t="n">
        <v>0</v>
      </c>
      <c r="AZ43" s="460" t="n">
        <v>0</v>
      </c>
      <c r="BA43" s="461" t="n">
        <v>0</v>
      </c>
      <c r="BB43" s="414" t="s">
        <v>115</v>
      </c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462" t="n">
        <v>0</v>
      </c>
      <c r="BO43" s="463" t="n">
        <v>0</v>
      </c>
      <c r="BP43" s="464" t="n">
        <v>0</v>
      </c>
      <c r="BQ43" s="465" t="n">
        <v>0</v>
      </c>
      <c r="BR43" s="465" t="n">
        <v>0</v>
      </c>
      <c r="BS43" s="466" t="n">
        <v>0</v>
      </c>
      <c r="BT43" s="467" t="n">
        <v>0</v>
      </c>
      <c r="BU43" s="465" t="n">
        <v>0</v>
      </c>
      <c r="BV43" s="465" t="n">
        <v>0</v>
      </c>
      <c r="BW43" s="468" t="n">
        <v>0</v>
      </c>
      <c r="CG43" s="442" t="n">
        <v>32</v>
      </c>
    </row>
    <row r="44" s="441" customFormat="true" ht="21.95" hidden="false" customHeight="true" outlineLevel="0" collapsed="false">
      <c r="A44" s="414" t="n">
        <v>0</v>
      </c>
      <c r="B44" s="414" t="n">
        <v>0</v>
      </c>
      <c r="C44" s="415" t="n">
        <v>0</v>
      </c>
      <c r="D44" s="415" t="s">
        <v>90</v>
      </c>
      <c r="E44" s="443" t="s">
        <v>117</v>
      </c>
      <c r="F44" s="443" t="s">
        <v>2222</v>
      </c>
      <c r="G44" s="443" t="s">
        <v>1098</v>
      </c>
      <c r="H44" s="444" t="n">
        <v>60</v>
      </c>
      <c r="I44" s="445" t="n">
        <v>142.0667</v>
      </c>
      <c r="J44" s="446" t="n">
        <v>8524</v>
      </c>
      <c r="K44" s="447" t="n">
        <v>8524</v>
      </c>
      <c r="L44" s="447" t="n">
        <v>8524</v>
      </c>
      <c r="M44" s="448" t="n">
        <v>1</v>
      </c>
      <c r="N44" s="448" t="n">
        <v>1</v>
      </c>
      <c r="O44" s="449" t="n">
        <v>60</v>
      </c>
      <c r="P44" s="449" t="n">
        <v>8524</v>
      </c>
      <c r="Q44" s="448" t="n">
        <v>1</v>
      </c>
      <c r="R44" s="448" t="n">
        <v>1</v>
      </c>
      <c r="S44" s="449" t="n">
        <v>60</v>
      </c>
      <c r="T44" s="449" t="n">
        <v>8524</v>
      </c>
      <c r="U44" s="450" t="n">
        <v>8621.46199203909</v>
      </c>
      <c r="V44" s="450" t="n">
        <v>8621.46199203909</v>
      </c>
      <c r="W44" s="450" t="n">
        <v>0</v>
      </c>
      <c r="X44" s="450" t="n">
        <v>8621.46199203909</v>
      </c>
      <c r="Y44" s="450" t="n">
        <v>8621.46199203909</v>
      </c>
      <c r="Z44" s="448" t="n">
        <v>0</v>
      </c>
      <c r="AA44" s="448" t="n">
        <v>0</v>
      </c>
      <c r="AB44" s="448" t="n">
        <v>0</v>
      </c>
      <c r="AC44" s="448" t="n">
        <v>0</v>
      </c>
      <c r="AD44" s="451" t="n">
        <v>0</v>
      </c>
      <c r="AE44" s="79"/>
      <c r="AF44" s="449" t="n">
        <v>60</v>
      </c>
      <c r="AG44" s="449" t="n">
        <v>0</v>
      </c>
      <c r="AH44" s="79"/>
      <c r="AI44" s="452" t="n">
        <v>0</v>
      </c>
      <c r="AJ44" s="453" t="n">
        <v>0</v>
      </c>
      <c r="AK44" s="452" t="n">
        <v>0</v>
      </c>
      <c r="AL44" s="453" t="n">
        <v>0</v>
      </c>
      <c r="AM44" s="79"/>
      <c r="AN44" s="454" t="n">
        <v>8524</v>
      </c>
      <c r="AO44" s="455" t="n">
        <v>0</v>
      </c>
      <c r="AP44" s="455" t="n">
        <v>0</v>
      </c>
      <c r="AQ44" s="455" t="n">
        <v>0</v>
      </c>
      <c r="AR44" s="456" t="n">
        <v>0</v>
      </c>
      <c r="AS44" s="373" t="n">
        <v>0</v>
      </c>
      <c r="AT44" s="457" t="n">
        <v>0</v>
      </c>
      <c r="AU44" s="457" t="n">
        <v>0</v>
      </c>
      <c r="AV44" s="457" t="n">
        <v>0</v>
      </c>
      <c r="AW44" s="457" t="n">
        <v>0</v>
      </c>
      <c r="AX44" s="458"/>
      <c r="AY44" s="459" t="n">
        <v>0</v>
      </c>
      <c r="AZ44" s="460" t="n">
        <v>0</v>
      </c>
      <c r="BA44" s="461" t="n">
        <v>0</v>
      </c>
      <c r="BB44" s="414" t="s">
        <v>117</v>
      </c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462" t="n">
        <v>0</v>
      </c>
      <c r="BO44" s="463" t="n">
        <v>0</v>
      </c>
      <c r="BP44" s="464" t="n">
        <v>0</v>
      </c>
      <c r="BQ44" s="465" t="n">
        <v>0</v>
      </c>
      <c r="BR44" s="465" t="n">
        <v>0</v>
      </c>
      <c r="BS44" s="466" t="n">
        <v>0</v>
      </c>
      <c r="BT44" s="467" t="n">
        <v>0</v>
      </c>
      <c r="BU44" s="465" t="n">
        <v>0</v>
      </c>
      <c r="BV44" s="465" t="n">
        <v>0</v>
      </c>
      <c r="BW44" s="468" t="n">
        <v>0</v>
      </c>
      <c r="CG44" s="442" t="n">
        <v>33</v>
      </c>
    </row>
    <row r="45" s="441" customFormat="true" ht="21.95" hidden="false" customHeight="true" outlineLevel="0" collapsed="false">
      <c r="A45" s="414" t="n">
        <v>0</v>
      </c>
      <c r="B45" s="414" t="n">
        <v>0</v>
      </c>
      <c r="C45" s="415" t="n">
        <v>0</v>
      </c>
      <c r="D45" s="415" t="s">
        <v>90</v>
      </c>
      <c r="E45" s="443" t="s">
        <v>119</v>
      </c>
      <c r="F45" s="443" t="s">
        <v>2223</v>
      </c>
      <c r="G45" s="443" t="s">
        <v>1098</v>
      </c>
      <c r="H45" s="444" t="n">
        <v>20</v>
      </c>
      <c r="I45" s="445" t="n">
        <v>76.9647</v>
      </c>
      <c r="J45" s="446" t="n">
        <v>1539.29</v>
      </c>
      <c r="K45" s="447" t="n">
        <v>1539.29</v>
      </c>
      <c r="L45" s="447" t="n">
        <v>1539.29</v>
      </c>
      <c r="M45" s="448" t="n">
        <v>1</v>
      </c>
      <c r="N45" s="448" t="n">
        <v>1</v>
      </c>
      <c r="O45" s="449" t="n">
        <v>20</v>
      </c>
      <c r="P45" s="449" t="n">
        <v>1539.29</v>
      </c>
      <c r="Q45" s="448" t="n">
        <v>1</v>
      </c>
      <c r="R45" s="448" t="n">
        <v>1</v>
      </c>
      <c r="S45" s="449" t="n">
        <v>20</v>
      </c>
      <c r="T45" s="449" t="n">
        <v>1539.29</v>
      </c>
      <c r="U45" s="450" t="n">
        <v>1556.88998471678</v>
      </c>
      <c r="V45" s="450" t="n">
        <v>1556.88998471678</v>
      </c>
      <c r="W45" s="450" t="n">
        <v>0</v>
      </c>
      <c r="X45" s="450" t="n">
        <v>1556.88998471678</v>
      </c>
      <c r="Y45" s="450" t="n">
        <v>1556.88998471678</v>
      </c>
      <c r="Z45" s="448" t="n">
        <v>0</v>
      </c>
      <c r="AA45" s="448" t="n">
        <v>0</v>
      </c>
      <c r="AB45" s="448" t="n">
        <v>0</v>
      </c>
      <c r="AC45" s="448" t="n">
        <v>0</v>
      </c>
      <c r="AD45" s="451" t="n">
        <v>0</v>
      </c>
      <c r="AE45" s="79"/>
      <c r="AF45" s="449" t="n">
        <v>20</v>
      </c>
      <c r="AG45" s="449" t="n">
        <v>0</v>
      </c>
      <c r="AH45" s="79"/>
      <c r="AI45" s="452" t="n">
        <v>0</v>
      </c>
      <c r="AJ45" s="453" t="n">
        <v>0</v>
      </c>
      <c r="AK45" s="452" t="n">
        <v>0</v>
      </c>
      <c r="AL45" s="453" t="n">
        <v>0</v>
      </c>
      <c r="AM45" s="79"/>
      <c r="AN45" s="454" t="n">
        <v>1539.29</v>
      </c>
      <c r="AO45" s="455" t="n">
        <v>0</v>
      </c>
      <c r="AP45" s="455" t="n">
        <v>0</v>
      </c>
      <c r="AQ45" s="455" t="n">
        <v>0</v>
      </c>
      <c r="AR45" s="456" t="n">
        <v>0</v>
      </c>
      <c r="AS45" s="373" t="n">
        <v>0</v>
      </c>
      <c r="AT45" s="457" t="n">
        <v>0</v>
      </c>
      <c r="AU45" s="457" t="n">
        <v>0</v>
      </c>
      <c r="AV45" s="457" t="n">
        <v>0</v>
      </c>
      <c r="AW45" s="457" t="n">
        <v>0</v>
      </c>
      <c r="AX45" s="458"/>
      <c r="AY45" s="459" t="n">
        <v>0</v>
      </c>
      <c r="AZ45" s="460" t="n">
        <v>0</v>
      </c>
      <c r="BA45" s="461" t="n">
        <v>0</v>
      </c>
      <c r="BB45" s="414" t="s">
        <v>119</v>
      </c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462" t="n">
        <v>0</v>
      </c>
      <c r="BO45" s="463" t="n">
        <v>0</v>
      </c>
      <c r="BP45" s="464" t="n">
        <v>0</v>
      </c>
      <c r="BQ45" s="465" t="n">
        <v>0</v>
      </c>
      <c r="BR45" s="465" t="n">
        <v>0</v>
      </c>
      <c r="BS45" s="466" t="n">
        <v>0</v>
      </c>
      <c r="BT45" s="467" t="n">
        <v>0</v>
      </c>
      <c r="BU45" s="465" t="n">
        <v>0</v>
      </c>
      <c r="BV45" s="465" t="n">
        <v>0</v>
      </c>
      <c r="BW45" s="468" t="n">
        <v>0</v>
      </c>
      <c r="CG45" s="442" t="n">
        <v>34</v>
      </c>
    </row>
    <row r="46" s="441" customFormat="true" ht="21.95" hidden="false" customHeight="true" outlineLevel="0" collapsed="false">
      <c r="A46" s="414" t="n">
        <v>0</v>
      </c>
      <c r="B46" s="414" t="n">
        <v>0</v>
      </c>
      <c r="C46" s="415" t="n">
        <v>0</v>
      </c>
      <c r="D46" s="415" t="s">
        <v>90</v>
      </c>
      <c r="E46" s="443" t="s">
        <v>121</v>
      </c>
      <c r="F46" s="443" t="s">
        <v>1511</v>
      </c>
      <c r="G46" s="443" t="s">
        <v>1095</v>
      </c>
      <c r="H46" s="444" t="n">
        <v>1</v>
      </c>
      <c r="I46" s="445" t="n">
        <v>2158.94</v>
      </c>
      <c r="J46" s="446" t="n">
        <v>2158.94</v>
      </c>
      <c r="K46" s="447" t="n">
        <v>2158.94</v>
      </c>
      <c r="L46" s="447" t="n">
        <v>2158.94</v>
      </c>
      <c r="M46" s="448" t="n">
        <v>1</v>
      </c>
      <c r="N46" s="448" t="n">
        <v>1</v>
      </c>
      <c r="O46" s="449" t="n">
        <v>1</v>
      </c>
      <c r="P46" s="449" t="n">
        <v>2158.94</v>
      </c>
      <c r="Q46" s="448" t="n">
        <v>1</v>
      </c>
      <c r="R46" s="448" t="n">
        <v>1</v>
      </c>
      <c r="S46" s="449" t="n">
        <v>1</v>
      </c>
      <c r="T46" s="449" t="n">
        <v>2158.94</v>
      </c>
      <c r="U46" s="450" t="n">
        <v>2183.62495930231</v>
      </c>
      <c r="V46" s="450" t="n">
        <v>2183.62495930231</v>
      </c>
      <c r="W46" s="450" t="n">
        <v>0</v>
      </c>
      <c r="X46" s="450" t="n">
        <v>2183.62495930231</v>
      </c>
      <c r="Y46" s="450" t="n">
        <v>2183.62495930231</v>
      </c>
      <c r="Z46" s="448" t="n">
        <v>0</v>
      </c>
      <c r="AA46" s="448" t="n">
        <v>0</v>
      </c>
      <c r="AB46" s="448" t="n">
        <v>0</v>
      </c>
      <c r="AC46" s="448" t="n">
        <v>0</v>
      </c>
      <c r="AD46" s="451" t="n">
        <v>0</v>
      </c>
      <c r="AE46" s="79"/>
      <c r="AF46" s="449" t="n">
        <v>1</v>
      </c>
      <c r="AG46" s="449" t="n">
        <v>0</v>
      </c>
      <c r="AH46" s="79"/>
      <c r="AI46" s="452" t="n">
        <v>0</v>
      </c>
      <c r="AJ46" s="453" t="n">
        <v>0</v>
      </c>
      <c r="AK46" s="452" t="n">
        <v>0</v>
      </c>
      <c r="AL46" s="453" t="n">
        <v>0</v>
      </c>
      <c r="AM46" s="79"/>
      <c r="AN46" s="454" t="n">
        <v>2158.94</v>
      </c>
      <c r="AO46" s="455" t="n">
        <v>0</v>
      </c>
      <c r="AP46" s="455" t="n">
        <v>0</v>
      </c>
      <c r="AQ46" s="455" t="n">
        <v>0</v>
      </c>
      <c r="AR46" s="456" t="n">
        <v>0</v>
      </c>
      <c r="AS46" s="373" t="n">
        <v>0</v>
      </c>
      <c r="AT46" s="457" t="n">
        <v>0</v>
      </c>
      <c r="AU46" s="457" t="n">
        <v>0</v>
      </c>
      <c r="AV46" s="457" t="n">
        <v>0</v>
      </c>
      <c r="AW46" s="457" t="n">
        <v>0</v>
      </c>
      <c r="AX46" s="458"/>
      <c r="AY46" s="459" t="n">
        <v>0</v>
      </c>
      <c r="AZ46" s="460" t="n">
        <v>0</v>
      </c>
      <c r="BA46" s="461" t="n">
        <v>0</v>
      </c>
      <c r="BB46" s="414" t="s">
        <v>121</v>
      </c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462" t="n">
        <v>0</v>
      </c>
      <c r="BO46" s="463" t="n">
        <v>0</v>
      </c>
      <c r="BP46" s="464" t="n">
        <v>0</v>
      </c>
      <c r="BQ46" s="465" t="n">
        <v>0</v>
      </c>
      <c r="BR46" s="465" t="n">
        <v>0</v>
      </c>
      <c r="BS46" s="466" t="n">
        <v>0</v>
      </c>
      <c r="BT46" s="467" t="n">
        <v>0</v>
      </c>
      <c r="BU46" s="465" t="n">
        <v>0</v>
      </c>
      <c r="BV46" s="465" t="n">
        <v>0</v>
      </c>
      <c r="BW46" s="468" t="n">
        <v>0</v>
      </c>
      <c r="CG46" s="442" t="n">
        <v>35</v>
      </c>
    </row>
    <row r="47" s="441" customFormat="true" ht="21.95" hidden="false" customHeight="true" outlineLevel="0" collapsed="false">
      <c r="A47" s="414" t="n">
        <v>0</v>
      </c>
      <c r="B47" s="414" t="n">
        <v>0</v>
      </c>
      <c r="C47" s="415" t="n">
        <v>0</v>
      </c>
      <c r="D47" s="415" t="s">
        <v>90</v>
      </c>
      <c r="E47" s="469" t="s">
        <v>123</v>
      </c>
      <c r="F47" s="469" t="s">
        <v>2224</v>
      </c>
      <c r="G47" s="469"/>
      <c r="H47" s="470"/>
      <c r="I47" s="471"/>
      <c r="J47" s="472" t="n">
        <v>13365.72</v>
      </c>
      <c r="K47" s="473" t="n">
        <v>13365.72</v>
      </c>
      <c r="L47" s="473" t="n">
        <v>14320.5278340056</v>
      </c>
      <c r="M47" s="448" t="n">
        <v>0</v>
      </c>
      <c r="N47" s="448" t="n">
        <v>0</v>
      </c>
      <c r="O47" s="449" t="n">
        <v>0</v>
      </c>
      <c r="P47" s="449" t="n">
        <v>0</v>
      </c>
      <c r="Q47" s="448" t="n">
        <v>0</v>
      </c>
      <c r="R47" s="448" t="n">
        <v>0</v>
      </c>
      <c r="S47" s="449" t="n">
        <v>0</v>
      </c>
      <c r="T47" s="449" t="n">
        <v>0</v>
      </c>
      <c r="U47" s="449"/>
      <c r="V47" s="449"/>
      <c r="W47" s="449"/>
      <c r="X47" s="449"/>
      <c r="Y47" s="449" t="n">
        <v>0</v>
      </c>
      <c r="Z47" s="448" t="n">
        <v>0</v>
      </c>
      <c r="AA47" s="448" t="n">
        <v>0</v>
      </c>
      <c r="AB47" s="448" t="n">
        <v>0</v>
      </c>
      <c r="AC47" s="448" t="n">
        <v>0</v>
      </c>
      <c r="AD47" s="451" t="s">
        <v>2558</v>
      </c>
      <c r="AE47" s="79"/>
      <c r="AF47" s="449" t="n">
        <v>0</v>
      </c>
      <c r="AG47" s="449" t="n">
        <v>0</v>
      </c>
      <c r="AH47" s="79"/>
      <c r="AI47" s="452"/>
      <c r="AJ47" s="453"/>
      <c r="AK47" s="452"/>
      <c r="AL47" s="453"/>
      <c r="AM47" s="79"/>
      <c r="AN47" s="454"/>
      <c r="AO47" s="455"/>
      <c r="AP47" s="455"/>
      <c r="AQ47" s="455"/>
      <c r="AR47" s="456"/>
      <c r="AS47" s="373"/>
      <c r="AT47" s="457"/>
      <c r="AU47" s="457"/>
      <c r="AV47" s="457"/>
      <c r="AW47" s="457"/>
      <c r="AX47" s="458"/>
      <c r="AY47" s="459"/>
      <c r="AZ47" s="460"/>
      <c r="BA47" s="461"/>
      <c r="BB47" s="414" t="s">
        <v>123</v>
      </c>
      <c r="BC47" s="79"/>
      <c r="BD47" s="79"/>
      <c r="BE47" s="79"/>
      <c r="BF47" s="79"/>
      <c r="BG47" s="79"/>
      <c r="BH47" s="79"/>
      <c r="BI47" s="79"/>
      <c r="BJ47" s="79"/>
      <c r="BK47" s="79"/>
      <c r="BL47" s="79"/>
      <c r="BM47" s="79"/>
      <c r="BN47" s="462" t="n">
        <v>0</v>
      </c>
      <c r="BO47" s="463" t="n">
        <v>0</v>
      </c>
      <c r="BP47" s="464" t="n">
        <v>0</v>
      </c>
      <c r="BQ47" s="465" t="n">
        <v>0</v>
      </c>
      <c r="BR47" s="465" t="n">
        <v>0</v>
      </c>
      <c r="BS47" s="466" t="n">
        <v>0</v>
      </c>
      <c r="BT47" s="467" t="n">
        <v>0</v>
      </c>
      <c r="BU47" s="465" t="n">
        <v>0</v>
      </c>
      <c r="BV47" s="465" t="n">
        <v>0</v>
      </c>
      <c r="BW47" s="468" t="n">
        <v>0</v>
      </c>
      <c r="CG47" s="442" t="n">
        <v>36</v>
      </c>
    </row>
    <row r="48" s="441" customFormat="true" ht="21.95" hidden="false" customHeight="true" outlineLevel="0" collapsed="false">
      <c r="A48" s="414" t="n">
        <v>0</v>
      </c>
      <c r="B48" s="414" t="n">
        <v>0</v>
      </c>
      <c r="C48" s="415" t="n">
        <v>0</v>
      </c>
      <c r="D48" s="415" t="s">
        <v>90</v>
      </c>
      <c r="E48" s="443" t="s">
        <v>126</v>
      </c>
      <c r="F48" s="443" t="s">
        <v>2225</v>
      </c>
      <c r="G48" s="443" t="s">
        <v>1095</v>
      </c>
      <c r="H48" s="444" t="n">
        <v>1</v>
      </c>
      <c r="I48" s="445" t="n">
        <v>600</v>
      </c>
      <c r="J48" s="446" t="n">
        <v>600</v>
      </c>
      <c r="K48" s="447" t="n">
        <v>600</v>
      </c>
      <c r="L48" s="447" t="n">
        <v>600</v>
      </c>
      <c r="M48" s="448" t="n">
        <v>1</v>
      </c>
      <c r="N48" s="448" t="n">
        <v>1</v>
      </c>
      <c r="O48" s="449" t="n">
        <v>1</v>
      </c>
      <c r="P48" s="449" t="n">
        <v>600</v>
      </c>
      <c r="Q48" s="448" t="n">
        <v>1</v>
      </c>
      <c r="R48" s="448" t="n">
        <v>1</v>
      </c>
      <c r="S48" s="449" t="n">
        <v>1</v>
      </c>
      <c r="T48" s="449" t="n">
        <v>600</v>
      </c>
      <c r="U48" s="450" t="n">
        <v>600</v>
      </c>
      <c r="V48" s="450" t="n">
        <v>600</v>
      </c>
      <c r="W48" s="450" t="n">
        <v>0</v>
      </c>
      <c r="X48" s="450" t="n">
        <v>600</v>
      </c>
      <c r="Y48" s="450" t="n">
        <v>600</v>
      </c>
      <c r="Z48" s="448" t="n">
        <v>0</v>
      </c>
      <c r="AA48" s="448" t="n">
        <v>0</v>
      </c>
      <c r="AB48" s="448" t="n">
        <v>0</v>
      </c>
      <c r="AC48" s="448" t="n">
        <v>0</v>
      </c>
      <c r="AD48" s="451" t="n">
        <v>0</v>
      </c>
      <c r="AE48" s="79"/>
      <c r="AF48" s="449" t="n">
        <v>1</v>
      </c>
      <c r="AG48" s="449" t="n">
        <v>0</v>
      </c>
      <c r="AH48" s="79"/>
      <c r="AI48" s="452" t="n">
        <v>0</v>
      </c>
      <c r="AJ48" s="453" t="n">
        <v>0</v>
      </c>
      <c r="AK48" s="452" t="n">
        <v>0</v>
      </c>
      <c r="AL48" s="453" t="n">
        <v>0</v>
      </c>
      <c r="AM48" s="79"/>
      <c r="AN48" s="454" t="n">
        <v>600</v>
      </c>
      <c r="AO48" s="455" t="n">
        <v>0</v>
      </c>
      <c r="AP48" s="455" t="n">
        <v>0</v>
      </c>
      <c r="AQ48" s="455" t="n">
        <v>0</v>
      </c>
      <c r="AR48" s="456" t="n">
        <v>0</v>
      </c>
      <c r="AS48" s="373" t="n">
        <v>0</v>
      </c>
      <c r="AT48" s="457" t="n">
        <v>0</v>
      </c>
      <c r="AU48" s="457" t="n">
        <v>0</v>
      </c>
      <c r="AV48" s="457" t="n">
        <v>0</v>
      </c>
      <c r="AW48" s="457" t="n">
        <v>0</v>
      </c>
      <c r="AX48" s="458"/>
      <c r="AY48" s="459" t="n">
        <v>0</v>
      </c>
      <c r="AZ48" s="460" t="n">
        <v>0</v>
      </c>
      <c r="BA48" s="461" t="n">
        <v>0</v>
      </c>
      <c r="BB48" s="414" t="s">
        <v>126</v>
      </c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462" t="n">
        <v>0</v>
      </c>
      <c r="BO48" s="463" t="n">
        <v>0</v>
      </c>
      <c r="BP48" s="464" t="n">
        <v>0</v>
      </c>
      <c r="BQ48" s="465" t="n">
        <v>0</v>
      </c>
      <c r="BR48" s="465" t="n">
        <v>0</v>
      </c>
      <c r="BS48" s="466" t="n">
        <v>0</v>
      </c>
      <c r="BT48" s="467" t="n">
        <v>0</v>
      </c>
      <c r="BU48" s="465" t="n">
        <v>0</v>
      </c>
      <c r="BV48" s="465" t="n">
        <v>0</v>
      </c>
      <c r="BW48" s="468" t="n">
        <v>0</v>
      </c>
      <c r="CG48" s="442" t="n">
        <v>37</v>
      </c>
    </row>
    <row r="49" s="441" customFormat="true" ht="21.95" hidden="false" customHeight="true" outlineLevel="0" collapsed="false">
      <c r="A49" s="414" t="n">
        <v>0</v>
      </c>
      <c r="B49" s="414" t="n">
        <v>0</v>
      </c>
      <c r="C49" s="415" t="n">
        <v>0</v>
      </c>
      <c r="D49" s="415" t="s">
        <v>90</v>
      </c>
      <c r="E49" s="443" t="s">
        <v>128</v>
      </c>
      <c r="F49" s="443" t="s">
        <v>1262</v>
      </c>
      <c r="G49" s="443" t="s">
        <v>1095</v>
      </c>
      <c r="H49" s="444" t="n">
        <v>1</v>
      </c>
      <c r="I49" s="445" t="n">
        <v>6966.8</v>
      </c>
      <c r="J49" s="446" t="n">
        <v>6966.8</v>
      </c>
      <c r="K49" s="447" t="n">
        <v>6966.8</v>
      </c>
      <c r="L49" s="447" t="n">
        <v>6966.8</v>
      </c>
      <c r="M49" s="448" t="n">
        <v>1</v>
      </c>
      <c r="N49" s="448" t="n">
        <v>1</v>
      </c>
      <c r="O49" s="449" t="n">
        <v>1</v>
      </c>
      <c r="P49" s="449" t="n">
        <v>6966.8</v>
      </c>
      <c r="Q49" s="448" t="n">
        <v>1</v>
      </c>
      <c r="R49" s="448" t="n">
        <v>1</v>
      </c>
      <c r="S49" s="449" t="n">
        <v>1</v>
      </c>
      <c r="T49" s="449" t="n">
        <v>6966.8</v>
      </c>
      <c r="U49" s="450" t="n">
        <v>6966.8</v>
      </c>
      <c r="V49" s="450" t="n">
        <v>6966.8</v>
      </c>
      <c r="W49" s="450" t="n">
        <v>0</v>
      </c>
      <c r="X49" s="450" t="n">
        <v>6966.8</v>
      </c>
      <c r="Y49" s="450" t="n">
        <v>6966.8</v>
      </c>
      <c r="Z49" s="448" t="n">
        <v>0</v>
      </c>
      <c r="AA49" s="448" t="n">
        <v>0</v>
      </c>
      <c r="AB49" s="448" t="n">
        <v>0</v>
      </c>
      <c r="AC49" s="448" t="n">
        <v>0</v>
      </c>
      <c r="AD49" s="451" t="n">
        <v>0</v>
      </c>
      <c r="AE49" s="79"/>
      <c r="AF49" s="449" t="n">
        <v>1</v>
      </c>
      <c r="AG49" s="449" t="n">
        <v>0</v>
      </c>
      <c r="AH49" s="79"/>
      <c r="AI49" s="452" t="n">
        <v>0</v>
      </c>
      <c r="AJ49" s="453" t="n">
        <v>0</v>
      </c>
      <c r="AK49" s="452" t="n">
        <v>0</v>
      </c>
      <c r="AL49" s="453" t="n">
        <v>0</v>
      </c>
      <c r="AM49" s="79"/>
      <c r="AN49" s="454" t="n">
        <v>6966.8</v>
      </c>
      <c r="AO49" s="455" t="n">
        <v>0</v>
      </c>
      <c r="AP49" s="455" t="n">
        <v>0</v>
      </c>
      <c r="AQ49" s="455" t="n">
        <v>0</v>
      </c>
      <c r="AR49" s="456" t="n">
        <v>0</v>
      </c>
      <c r="AS49" s="373" t="n">
        <v>0</v>
      </c>
      <c r="AT49" s="457" t="n">
        <v>0</v>
      </c>
      <c r="AU49" s="457" t="n">
        <v>0</v>
      </c>
      <c r="AV49" s="457" t="n">
        <v>0</v>
      </c>
      <c r="AW49" s="457" t="n">
        <v>0</v>
      </c>
      <c r="AX49" s="458"/>
      <c r="AY49" s="459" t="n">
        <v>0</v>
      </c>
      <c r="AZ49" s="460" t="n">
        <v>0</v>
      </c>
      <c r="BA49" s="461" t="n">
        <v>0</v>
      </c>
      <c r="BB49" s="414" t="s">
        <v>128</v>
      </c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462" t="n">
        <v>0</v>
      </c>
      <c r="BO49" s="463" t="n">
        <v>0</v>
      </c>
      <c r="BP49" s="464" t="n">
        <v>0</v>
      </c>
      <c r="BQ49" s="465" t="n">
        <v>0</v>
      </c>
      <c r="BR49" s="465" t="n">
        <v>0</v>
      </c>
      <c r="BS49" s="466" t="n">
        <v>0</v>
      </c>
      <c r="BT49" s="467" t="n">
        <v>0</v>
      </c>
      <c r="BU49" s="465" t="n">
        <v>0</v>
      </c>
      <c r="BV49" s="465" t="n">
        <v>0</v>
      </c>
      <c r="BW49" s="468" t="n">
        <v>0</v>
      </c>
      <c r="CG49" s="442" t="n">
        <v>38</v>
      </c>
    </row>
    <row r="50" s="441" customFormat="true" ht="21.95" hidden="false" customHeight="true" outlineLevel="0" collapsed="false">
      <c r="A50" s="414" t="n">
        <v>0</v>
      </c>
      <c r="B50" s="414" t="n">
        <v>0</v>
      </c>
      <c r="C50" s="415" t="n">
        <v>0</v>
      </c>
      <c r="D50" s="415" t="s">
        <v>90</v>
      </c>
      <c r="E50" s="443" t="s">
        <v>130</v>
      </c>
      <c r="F50" s="443" t="s">
        <v>1143</v>
      </c>
      <c r="G50" s="443" t="s">
        <v>1098</v>
      </c>
      <c r="H50" s="444" t="n">
        <v>50</v>
      </c>
      <c r="I50" s="445" t="n">
        <v>74.9417</v>
      </c>
      <c r="J50" s="446" t="n">
        <v>3747.09</v>
      </c>
      <c r="K50" s="447" t="n">
        <v>3747.09</v>
      </c>
      <c r="L50" s="447" t="n">
        <v>3747.09</v>
      </c>
      <c r="M50" s="448" t="n">
        <v>1</v>
      </c>
      <c r="N50" s="448" t="n">
        <v>1</v>
      </c>
      <c r="O50" s="449" t="n">
        <v>50</v>
      </c>
      <c r="P50" s="449" t="n">
        <v>3747.09</v>
      </c>
      <c r="Q50" s="448" t="n">
        <v>1</v>
      </c>
      <c r="R50" s="448" t="n">
        <v>1</v>
      </c>
      <c r="S50" s="449" t="n">
        <v>50</v>
      </c>
      <c r="T50" s="449" t="n">
        <v>3747.09</v>
      </c>
      <c r="U50" s="450" t="n">
        <v>3747.09</v>
      </c>
      <c r="V50" s="450" t="n">
        <v>3747.09</v>
      </c>
      <c r="W50" s="450" t="n">
        <v>0</v>
      </c>
      <c r="X50" s="450" t="n">
        <v>3747.09</v>
      </c>
      <c r="Y50" s="450" t="n">
        <v>3747.09</v>
      </c>
      <c r="Z50" s="448" t="n">
        <v>0</v>
      </c>
      <c r="AA50" s="448" t="n">
        <v>0</v>
      </c>
      <c r="AB50" s="448" t="n">
        <v>0</v>
      </c>
      <c r="AC50" s="448" t="n">
        <v>0</v>
      </c>
      <c r="AD50" s="451" t="n">
        <v>0</v>
      </c>
      <c r="AE50" s="79"/>
      <c r="AF50" s="449" t="n">
        <v>50</v>
      </c>
      <c r="AG50" s="449" t="n">
        <v>0</v>
      </c>
      <c r="AH50" s="79"/>
      <c r="AI50" s="452" t="n">
        <v>0</v>
      </c>
      <c r="AJ50" s="453" t="n">
        <v>0</v>
      </c>
      <c r="AK50" s="452" t="n">
        <v>0</v>
      </c>
      <c r="AL50" s="453" t="n">
        <v>0</v>
      </c>
      <c r="AM50" s="79"/>
      <c r="AN50" s="454" t="n">
        <v>3747.09</v>
      </c>
      <c r="AO50" s="455" t="n">
        <v>0</v>
      </c>
      <c r="AP50" s="455" t="n">
        <v>0</v>
      </c>
      <c r="AQ50" s="455" t="n">
        <v>0</v>
      </c>
      <c r="AR50" s="456" t="n">
        <v>0</v>
      </c>
      <c r="AS50" s="373" t="n">
        <v>0</v>
      </c>
      <c r="AT50" s="457" t="n">
        <v>0</v>
      </c>
      <c r="AU50" s="457" t="n">
        <v>0</v>
      </c>
      <c r="AV50" s="457" t="n">
        <v>0</v>
      </c>
      <c r="AW50" s="457" t="n">
        <v>0</v>
      </c>
      <c r="AX50" s="458"/>
      <c r="AY50" s="459" t="n">
        <v>0</v>
      </c>
      <c r="AZ50" s="460" t="n">
        <v>0</v>
      </c>
      <c r="BA50" s="461" t="n">
        <v>0</v>
      </c>
      <c r="BB50" s="414" t="s">
        <v>130</v>
      </c>
      <c r="BC50" s="79"/>
      <c r="BD50" s="79"/>
      <c r="BE50" s="79"/>
      <c r="BF50" s="79"/>
      <c r="BG50" s="79"/>
      <c r="BH50" s="79"/>
      <c r="BI50" s="79"/>
      <c r="BJ50" s="79"/>
      <c r="BK50" s="79"/>
      <c r="BL50" s="79"/>
      <c r="BM50" s="79"/>
      <c r="BN50" s="462" t="n">
        <v>0</v>
      </c>
      <c r="BO50" s="463" t="n">
        <v>0</v>
      </c>
      <c r="BP50" s="464" t="n">
        <v>0</v>
      </c>
      <c r="BQ50" s="465" t="n">
        <v>0</v>
      </c>
      <c r="BR50" s="465" t="n">
        <v>0</v>
      </c>
      <c r="BS50" s="466" t="n">
        <v>0</v>
      </c>
      <c r="BT50" s="467" t="n">
        <v>0</v>
      </c>
      <c r="BU50" s="465" t="n">
        <v>0</v>
      </c>
      <c r="BV50" s="465" t="n">
        <v>0</v>
      </c>
      <c r="BW50" s="468" t="n">
        <v>0</v>
      </c>
      <c r="CG50" s="442" t="n">
        <v>39</v>
      </c>
    </row>
    <row r="51" s="441" customFormat="true" ht="21.95" hidden="false" customHeight="true" outlineLevel="0" collapsed="false">
      <c r="A51" s="414" t="n">
        <v>0</v>
      </c>
      <c r="B51" s="414" t="n">
        <v>0</v>
      </c>
      <c r="C51" s="415" t="n">
        <v>0</v>
      </c>
      <c r="D51" s="415" t="s">
        <v>90</v>
      </c>
      <c r="E51" s="443" t="s">
        <v>132</v>
      </c>
      <c r="F51" s="443" t="s">
        <v>1146</v>
      </c>
      <c r="G51" s="443" t="s">
        <v>1098</v>
      </c>
      <c r="H51" s="444" t="n">
        <v>606.62</v>
      </c>
      <c r="I51" s="445" t="n">
        <v>3.3824</v>
      </c>
      <c r="J51" s="446" t="n">
        <v>2051.83</v>
      </c>
      <c r="K51" s="447" t="n">
        <v>2051.83</v>
      </c>
      <c r="L51" s="447" t="n">
        <v>2051.83</v>
      </c>
      <c r="M51" s="448" t="n">
        <v>1</v>
      </c>
      <c r="N51" s="448" t="n">
        <v>1</v>
      </c>
      <c r="O51" s="449" t="n">
        <v>606.62</v>
      </c>
      <c r="P51" s="449" t="n">
        <v>2051.83</v>
      </c>
      <c r="Q51" s="448" t="n">
        <v>1</v>
      </c>
      <c r="R51" s="448" t="n">
        <v>1</v>
      </c>
      <c r="S51" s="449" t="n">
        <v>606.62</v>
      </c>
      <c r="T51" s="449" t="n">
        <v>2051.83</v>
      </c>
      <c r="U51" s="450" t="n">
        <v>2051.83</v>
      </c>
      <c r="V51" s="450" t="n">
        <v>2051.83</v>
      </c>
      <c r="W51" s="450" t="n">
        <v>0</v>
      </c>
      <c r="X51" s="450" t="n">
        <v>2051.83</v>
      </c>
      <c r="Y51" s="450" t="n">
        <v>2051.83</v>
      </c>
      <c r="Z51" s="448" t="n">
        <v>0</v>
      </c>
      <c r="AA51" s="448" t="n">
        <v>0</v>
      </c>
      <c r="AB51" s="448" t="n">
        <v>0</v>
      </c>
      <c r="AC51" s="448" t="n">
        <v>0</v>
      </c>
      <c r="AD51" s="451" t="n">
        <v>0</v>
      </c>
      <c r="AE51" s="79"/>
      <c r="AF51" s="449" t="n">
        <v>606.62</v>
      </c>
      <c r="AG51" s="449" t="n">
        <v>0</v>
      </c>
      <c r="AH51" s="79"/>
      <c r="AI51" s="452" t="n">
        <v>0</v>
      </c>
      <c r="AJ51" s="453" t="n">
        <v>0</v>
      </c>
      <c r="AK51" s="452" t="n">
        <v>0</v>
      </c>
      <c r="AL51" s="453" t="n">
        <v>0</v>
      </c>
      <c r="AM51" s="79"/>
      <c r="AN51" s="454" t="n">
        <v>2051.83</v>
      </c>
      <c r="AO51" s="455" t="n">
        <v>0</v>
      </c>
      <c r="AP51" s="455" t="n">
        <v>0</v>
      </c>
      <c r="AQ51" s="455" t="n">
        <v>0</v>
      </c>
      <c r="AR51" s="456" t="n">
        <v>0</v>
      </c>
      <c r="AS51" s="373" t="n">
        <v>0</v>
      </c>
      <c r="AT51" s="457" t="n">
        <v>0</v>
      </c>
      <c r="AU51" s="457" t="n">
        <v>0</v>
      </c>
      <c r="AV51" s="457" t="n">
        <v>0</v>
      </c>
      <c r="AW51" s="457" t="n">
        <v>0</v>
      </c>
      <c r="AX51" s="458"/>
      <c r="AY51" s="459" t="n">
        <v>0</v>
      </c>
      <c r="AZ51" s="460" t="n">
        <v>0</v>
      </c>
      <c r="BA51" s="461" t="n">
        <v>0</v>
      </c>
      <c r="BB51" s="414" t="s">
        <v>132</v>
      </c>
      <c r="BC51" s="79"/>
      <c r="BD51" s="79"/>
      <c r="BE51" s="79"/>
      <c r="BF51" s="79"/>
      <c r="BG51" s="79"/>
      <c r="BH51" s="79"/>
      <c r="BI51" s="79"/>
      <c r="BJ51" s="79"/>
      <c r="BK51" s="79"/>
      <c r="BL51" s="79"/>
      <c r="BM51" s="79"/>
      <c r="BN51" s="462" t="n">
        <v>0</v>
      </c>
      <c r="BO51" s="463" t="n">
        <v>0</v>
      </c>
      <c r="BP51" s="464" t="n">
        <v>0</v>
      </c>
      <c r="BQ51" s="465" t="n">
        <v>0</v>
      </c>
      <c r="BR51" s="465" t="n">
        <v>0</v>
      </c>
      <c r="BS51" s="466" t="n">
        <v>0</v>
      </c>
      <c r="BT51" s="467" t="n">
        <v>0</v>
      </c>
      <c r="BU51" s="465" t="n">
        <v>0</v>
      </c>
      <c r="BV51" s="465" t="n">
        <v>0</v>
      </c>
      <c r="BW51" s="468" t="n">
        <v>0</v>
      </c>
      <c r="CG51" s="442" t="n">
        <v>40</v>
      </c>
    </row>
    <row r="52" s="441" customFormat="true" ht="21.95" hidden="false" customHeight="true" outlineLevel="0" collapsed="false">
      <c r="A52" s="414" t="n">
        <v>0</v>
      </c>
      <c r="B52" s="414" t="n">
        <v>0</v>
      </c>
      <c r="C52" s="415" t="s">
        <v>134</v>
      </c>
      <c r="D52" s="415" t="s">
        <v>134</v>
      </c>
      <c r="E52" s="416" t="s">
        <v>134</v>
      </c>
      <c r="F52" s="416" t="s">
        <v>2226</v>
      </c>
      <c r="G52" s="417"/>
      <c r="H52" s="417"/>
      <c r="I52" s="417"/>
      <c r="J52" s="418" t="n">
        <v>142872.14</v>
      </c>
      <c r="K52" s="418" t="n">
        <v>142872.14</v>
      </c>
      <c r="L52" s="418" t="n">
        <v>142872.14</v>
      </c>
      <c r="M52" s="419" t="n">
        <v>1</v>
      </c>
      <c r="N52" s="419" t="n">
        <v>1</v>
      </c>
      <c r="O52" s="418"/>
      <c r="P52" s="418" t="n">
        <v>142872.14</v>
      </c>
      <c r="Q52" s="419" t="n">
        <v>1</v>
      </c>
      <c r="R52" s="419" t="n">
        <v>1</v>
      </c>
      <c r="S52" s="418" t="n">
        <v>0</v>
      </c>
      <c r="T52" s="418" t="n">
        <v>142872.14</v>
      </c>
      <c r="U52" s="418" t="n">
        <v>143143.612082918</v>
      </c>
      <c r="V52" s="418" t="n">
        <v>143143.612082918</v>
      </c>
      <c r="W52" s="418"/>
      <c r="X52" s="418" t="n">
        <v>143143.612082918</v>
      </c>
      <c r="Y52" s="418" t="n">
        <v>143143.612082918</v>
      </c>
      <c r="Z52" s="419" t="n">
        <v>0</v>
      </c>
      <c r="AA52" s="419" t="n">
        <v>0</v>
      </c>
      <c r="AB52" s="419" t="n">
        <v>0</v>
      </c>
      <c r="AC52" s="419" t="n">
        <v>0</v>
      </c>
      <c r="AD52" s="420" t="n">
        <v>0</v>
      </c>
      <c r="AE52" s="421" t="s">
        <v>2557</v>
      </c>
      <c r="AF52" s="422" t="n">
        <v>0</v>
      </c>
      <c r="AG52" s="423" t="n">
        <v>0</v>
      </c>
      <c r="AH52" s="421"/>
      <c r="AI52" s="424"/>
      <c r="AJ52" s="425"/>
      <c r="AK52" s="424"/>
      <c r="AL52" s="425"/>
      <c r="AM52" s="421"/>
      <c r="AN52" s="426"/>
      <c r="AO52" s="427"/>
      <c r="AP52" s="427"/>
      <c r="AQ52" s="427"/>
      <c r="AR52" s="428"/>
      <c r="AS52" s="429"/>
      <c r="AT52" s="430"/>
      <c r="AU52" s="430"/>
      <c r="AV52" s="430"/>
      <c r="AW52" s="430"/>
      <c r="AX52" s="421"/>
      <c r="AY52" s="431"/>
      <c r="AZ52" s="432"/>
      <c r="BA52" s="433"/>
      <c r="BB52" s="414" t="s">
        <v>134</v>
      </c>
      <c r="BC52" s="421"/>
      <c r="BD52" s="421"/>
      <c r="BE52" s="421"/>
      <c r="BF52" s="421"/>
      <c r="BG52" s="421"/>
      <c r="BH52" s="421"/>
      <c r="BI52" s="421"/>
      <c r="BJ52" s="421"/>
      <c r="BK52" s="421"/>
      <c r="BL52" s="421"/>
      <c r="BM52" s="421"/>
      <c r="BN52" s="434" t="s">
        <v>134</v>
      </c>
      <c r="BO52" s="435" t="n">
        <v>142872.14</v>
      </c>
      <c r="BP52" s="436" t="n">
        <v>0</v>
      </c>
      <c r="BQ52" s="437" t="n">
        <v>0</v>
      </c>
      <c r="BR52" s="437" t="n">
        <v>0</v>
      </c>
      <c r="BS52" s="438" t="n">
        <v>0</v>
      </c>
      <c r="BT52" s="439" t="n">
        <v>0</v>
      </c>
      <c r="BU52" s="437" t="n">
        <v>0</v>
      </c>
      <c r="BV52" s="437" t="n">
        <v>0</v>
      </c>
      <c r="BW52" s="440" t="n">
        <v>0</v>
      </c>
      <c r="CG52" s="442" t="n">
        <v>41</v>
      </c>
    </row>
    <row r="53" s="441" customFormat="true" ht="21.95" hidden="false" customHeight="true" outlineLevel="0" collapsed="false">
      <c r="A53" s="414" t="n">
        <v>0</v>
      </c>
      <c r="B53" s="414" t="n">
        <v>0</v>
      </c>
      <c r="C53" s="415" t="n">
        <v>0</v>
      </c>
      <c r="D53" s="415" t="s">
        <v>134</v>
      </c>
      <c r="E53" s="443" t="s">
        <v>137</v>
      </c>
      <c r="F53" s="443" t="s">
        <v>2227</v>
      </c>
      <c r="G53" s="443" t="s">
        <v>1095</v>
      </c>
      <c r="H53" s="444" t="n">
        <v>1</v>
      </c>
      <c r="I53" s="445" t="n">
        <v>83728.405</v>
      </c>
      <c r="J53" s="446" t="n">
        <v>83728.41</v>
      </c>
      <c r="K53" s="447" t="n">
        <v>83728.41</v>
      </c>
      <c r="L53" s="447" t="n">
        <v>83728.41</v>
      </c>
      <c r="M53" s="448" t="n">
        <v>1</v>
      </c>
      <c r="N53" s="448" t="n">
        <v>1</v>
      </c>
      <c r="O53" s="449" t="n">
        <v>1</v>
      </c>
      <c r="P53" s="449" t="n">
        <v>83728.41</v>
      </c>
      <c r="Q53" s="448" t="n">
        <v>1</v>
      </c>
      <c r="R53" s="448" t="n">
        <v>1</v>
      </c>
      <c r="S53" s="449" t="n">
        <v>1</v>
      </c>
      <c r="T53" s="449" t="n">
        <v>83728.41</v>
      </c>
      <c r="U53" s="450" t="n">
        <v>83999.8820829179</v>
      </c>
      <c r="V53" s="450" t="n">
        <v>83999.8820829179</v>
      </c>
      <c r="W53" s="450" t="n">
        <v>0</v>
      </c>
      <c r="X53" s="450" t="n">
        <v>83999.8820829179</v>
      </c>
      <c r="Y53" s="450" t="n">
        <v>83999.8820829179</v>
      </c>
      <c r="Z53" s="448" t="n">
        <v>0</v>
      </c>
      <c r="AA53" s="448" t="n">
        <v>0</v>
      </c>
      <c r="AB53" s="448" t="n">
        <v>0</v>
      </c>
      <c r="AC53" s="448" t="n">
        <v>0</v>
      </c>
      <c r="AD53" s="451" t="n">
        <v>0</v>
      </c>
      <c r="AE53" s="79"/>
      <c r="AF53" s="449" t="n">
        <v>1</v>
      </c>
      <c r="AG53" s="449" t="n">
        <v>0</v>
      </c>
      <c r="AH53" s="79"/>
      <c r="AI53" s="452" t="n">
        <v>0</v>
      </c>
      <c r="AJ53" s="453" t="n">
        <v>0</v>
      </c>
      <c r="AK53" s="452" t="n">
        <v>0</v>
      </c>
      <c r="AL53" s="453" t="n">
        <v>0</v>
      </c>
      <c r="AM53" s="79"/>
      <c r="AN53" s="454" t="n">
        <v>83728.41</v>
      </c>
      <c r="AO53" s="455" t="n">
        <v>0</v>
      </c>
      <c r="AP53" s="455" t="n">
        <v>0</v>
      </c>
      <c r="AQ53" s="455" t="n">
        <v>0</v>
      </c>
      <c r="AR53" s="456" t="n">
        <v>0</v>
      </c>
      <c r="AS53" s="373" t="n">
        <v>0</v>
      </c>
      <c r="AT53" s="457" t="n">
        <v>0</v>
      </c>
      <c r="AU53" s="457" t="n">
        <v>0</v>
      </c>
      <c r="AV53" s="457" t="n">
        <v>0</v>
      </c>
      <c r="AW53" s="457" t="n">
        <v>0</v>
      </c>
      <c r="AX53" s="458"/>
      <c r="AY53" s="459" t="n">
        <v>0</v>
      </c>
      <c r="AZ53" s="460" t="n">
        <v>0</v>
      </c>
      <c r="BA53" s="461" t="n">
        <v>0</v>
      </c>
      <c r="BB53" s="414" t="s">
        <v>137</v>
      </c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462" t="n">
        <v>0</v>
      </c>
      <c r="BO53" s="463" t="n">
        <v>0</v>
      </c>
      <c r="BP53" s="464" t="n">
        <v>0</v>
      </c>
      <c r="BQ53" s="465" t="n">
        <v>0</v>
      </c>
      <c r="BR53" s="465" t="n">
        <v>0</v>
      </c>
      <c r="BS53" s="466" t="n">
        <v>0</v>
      </c>
      <c r="BT53" s="467" t="n">
        <v>0</v>
      </c>
      <c r="BU53" s="465" t="n">
        <v>0</v>
      </c>
      <c r="BV53" s="465" t="n">
        <v>0</v>
      </c>
      <c r="BW53" s="468" t="n">
        <v>0</v>
      </c>
      <c r="CG53" s="442" t="n">
        <v>42</v>
      </c>
    </row>
    <row r="54" s="441" customFormat="true" ht="21.95" hidden="false" customHeight="true" outlineLevel="0" collapsed="false">
      <c r="A54" s="414" t="n">
        <v>0</v>
      </c>
      <c r="B54" s="414" t="n">
        <v>0</v>
      </c>
      <c r="C54" s="415" t="n">
        <v>0</v>
      </c>
      <c r="D54" s="415" t="s">
        <v>134</v>
      </c>
      <c r="E54" s="443" t="s">
        <v>139</v>
      </c>
      <c r="F54" s="443" t="s">
        <v>2228</v>
      </c>
      <c r="G54" s="443" t="s">
        <v>1095</v>
      </c>
      <c r="H54" s="444" t="n">
        <v>1</v>
      </c>
      <c r="I54" s="445" t="n">
        <v>59143.73</v>
      </c>
      <c r="J54" s="446" t="n">
        <v>59143.73</v>
      </c>
      <c r="K54" s="447" t="n">
        <v>59143.73</v>
      </c>
      <c r="L54" s="447" t="n">
        <v>59143.73</v>
      </c>
      <c r="M54" s="448" t="n">
        <v>1</v>
      </c>
      <c r="N54" s="448" t="n">
        <v>1</v>
      </c>
      <c r="O54" s="449" t="n">
        <v>1</v>
      </c>
      <c r="P54" s="449" t="n">
        <v>59143.73</v>
      </c>
      <c r="Q54" s="448" t="n">
        <v>1</v>
      </c>
      <c r="R54" s="448" t="n">
        <v>1</v>
      </c>
      <c r="S54" s="449" t="n">
        <v>1</v>
      </c>
      <c r="T54" s="449" t="n">
        <v>59143.73</v>
      </c>
      <c r="U54" s="450" t="n">
        <v>59143.73</v>
      </c>
      <c r="V54" s="450" t="n">
        <v>59143.73</v>
      </c>
      <c r="W54" s="450" t="n">
        <v>0</v>
      </c>
      <c r="X54" s="450" t="n">
        <v>59143.73</v>
      </c>
      <c r="Y54" s="450" t="n">
        <v>59143.73</v>
      </c>
      <c r="Z54" s="448" t="n">
        <v>0</v>
      </c>
      <c r="AA54" s="448" t="n">
        <v>0</v>
      </c>
      <c r="AB54" s="448" t="n">
        <v>0</v>
      </c>
      <c r="AC54" s="448" t="n">
        <v>0</v>
      </c>
      <c r="AD54" s="451" t="n">
        <v>0</v>
      </c>
      <c r="AE54" s="79"/>
      <c r="AF54" s="449" t="n">
        <v>1</v>
      </c>
      <c r="AG54" s="449" t="n">
        <v>0</v>
      </c>
      <c r="AH54" s="79"/>
      <c r="AI54" s="452" t="n">
        <v>0</v>
      </c>
      <c r="AJ54" s="453" t="n">
        <v>0</v>
      </c>
      <c r="AK54" s="452" t="n">
        <v>0</v>
      </c>
      <c r="AL54" s="453" t="n">
        <v>0</v>
      </c>
      <c r="AM54" s="79"/>
      <c r="AN54" s="454" t="n">
        <v>59143.73</v>
      </c>
      <c r="AO54" s="455" t="n">
        <v>0</v>
      </c>
      <c r="AP54" s="455" t="n">
        <v>0</v>
      </c>
      <c r="AQ54" s="455" t="n">
        <v>0</v>
      </c>
      <c r="AR54" s="456" t="n">
        <v>0</v>
      </c>
      <c r="AS54" s="373" t="n">
        <v>0</v>
      </c>
      <c r="AT54" s="457" t="n">
        <v>0</v>
      </c>
      <c r="AU54" s="457" t="n">
        <v>0</v>
      </c>
      <c r="AV54" s="457" t="n">
        <v>0</v>
      </c>
      <c r="AW54" s="457" t="n">
        <v>0</v>
      </c>
      <c r="AX54" s="458"/>
      <c r="AY54" s="459" t="n">
        <v>0</v>
      </c>
      <c r="AZ54" s="460" t="n">
        <v>0</v>
      </c>
      <c r="BA54" s="461" t="n">
        <v>0</v>
      </c>
      <c r="BB54" s="414" t="s">
        <v>139</v>
      </c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462" t="n">
        <v>0</v>
      </c>
      <c r="BO54" s="463" t="n">
        <v>0</v>
      </c>
      <c r="BP54" s="464" t="n">
        <v>0</v>
      </c>
      <c r="BQ54" s="465" t="n">
        <v>0</v>
      </c>
      <c r="BR54" s="465" t="n">
        <v>0</v>
      </c>
      <c r="BS54" s="466" t="n">
        <v>0</v>
      </c>
      <c r="BT54" s="467" t="n">
        <v>0</v>
      </c>
      <c r="BU54" s="465" t="n">
        <v>0</v>
      </c>
      <c r="BV54" s="465" t="n">
        <v>0</v>
      </c>
      <c r="BW54" s="468" t="n">
        <v>0</v>
      </c>
      <c r="CG54" s="442" t="n">
        <v>43</v>
      </c>
    </row>
    <row r="55" s="441" customFormat="true" ht="21.95" hidden="false" customHeight="true" outlineLevel="0" collapsed="false">
      <c r="A55" s="414" t="n">
        <v>0</v>
      </c>
      <c r="B55" s="414" t="n">
        <v>0</v>
      </c>
      <c r="C55" s="415" t="s">
        <v>141</v>
      </c>
      <c r="D55" s="415" t="s">
        <v>141</v>
      </c>
      <c r="E55" s="416" t="s">
        <v>141</v>
      </c>
      <c r="F55" s="416" t="s">
        <v>2229</v>
      </c>
      <c r="G55" s="417"/>
      <c r="H55" s="417"/>
      <c r="I55" s="417"/>
      <c r="J55" s="418" t="n">
        <v>531012.86</v>
      </c>
      <c r="K55" s="418" t="n">
        <v>531012.86</v>
      </c>
      <c r="L55" s="418" t="n">
        <v>531012.86</v>
      </c>
      <c r="M55" s="419" t="n">
        <v>1</v>
      </c>
      <c r="N55" s="419" t="n">
        <v>1</v>
      </c>
      <c r="O55" s="418"/>
      <c r="P55" s="418" t="n">
        <v>531012.86</v>
      </c>
      <c r="Q55" s="419" t="n">
        <v>1</v>
      </c>
      <c r="R55" s="419" t="n">
        <v>1</v>
      </c>
      <c r="S55" s="418" t="n">
        <v>0</v>
      </c>
      <c r="T55" s="418" t="n">
        <v>531012.86</v>
      </c>
      <c r="U55" s="418" t="n">
        <v>531854.807380663</v>
      </c>
      <c r="V55" s="418" t="n">
        <v>531854.807380663</v>
      </c>
      <c r="W55" s="418"/>
      <c r="X55" s="418" t="n">
        <v>531854.807380663</v>
      </c>
      <c r="Y55" s="418" t="n">
        <v>531854.807380663</v>
      </c>
      <c r="Z55" s="419" t="n">
        <v>0</v>
      </c>
      <c r="AA55" s="419" t="n">
        <v>0</v>
      </c>
      <c r="AB55" s="419" t="n">
        <v>0</v>
      </c>
      <c r="AC55" s="419" t="n">
        <v>0</v>
      </c>
      <c r="AD55" s="420" t="n">
        <v>0</v>
      </c>
      <c r="AE55" s="421" t="s">
        <v>2557</v>
      </c>
      <c r="AF55" s="422" t="n">
        <v>0</v>
      </c>
      <c r="AG55" s="423" t="n">
        <v>0</v>
      </c>
      <c r="AH55" s="421"/>
      <c r="AI55" s="424"/>
      <c r="AJ55" s="425"/>
      <c r="AK55" s="424"/>
      <c r="AL55" s="425"/>
      <c r="AM55" s="421"/>
      <c r="AN55" s="426"/>
      <c r="AO55" s="427"/>
      <c r="AP55" s="427"/>
      <c r="AQ55" s="427"/>
      <c r="AR55" s="428"/>
      <c r="AS55" s="429"/>
      <c r="AT55" s="430"/>
      <c r="AU55" s="430"/>
      <c r="AV55" s="430"/>
      <c r="AW55" s="430"/>
      <c r="AX55" s="421"/>
      <c r="AY55" s="431"/>
      <c r="AZ55" s="432"/>
      <c r="BA55" s="433"/>
      <c r="BB55" s="414" t="s">
        <v>141</v>
      </c>
      <c r="BC55" s="421"/>
      <c r="BD55" s="421"/>
      <c r="BE55" s="421"/>
      <c r="BF55" s="421"/>
      <c r="BG55" s="421"/>
      <c r="BH55" s="421"/>
      <c r="BI55" s="421"/>
      <c r="BJ55" s="421"/>
      <c r="BK55" s="421"/>
      <c r="BL55" s="421"/>
      <c r="BM55" s="421"/>
      <c r="BN55" s="434" t="s">
        <v>141</v>
      </c>
      <c r="BO55" s="435" t="n">
        <v>531012.86</v>
      </c>
      <c r="BP55" s="436" t="n">
        <v>0</v>
      </c>
      <c r="BQ55" s="437" t="n">
        <v>0</v>
      </c>
      <c r="BR55" s="437" t="n">
        <v>0</v>
      </c>
      <c r="BS55" s="438" t="n">
        <v>0</v>
      </c>
      <c r="BT55" s="439" t="n">
        <v>0</v>
      </c>
      <c r="BU55" s="437" t="n">
        <v>0</v>
      </c>
      <c r="BV55" s="437" t="n">
        <v>0</v>
      </c>
      <c r="BW55" s="440" t="n">
        <v>0</v>
      </c>
      <c r="CG55" s="442" t="n">
        <v>44</v>
      </c>
    </row>
    <row r="56" s="441" customFormat="true" ht="21.95" hidden="false" customHeight="true" outlineLevel="0" collapsed="false">
      <c r="A56" s="414" t="n">
        <v>0</v>
      </c>
      <c r="B56" s="414" t="n">
        <v>0</v>
      </c>
      <c r="C56" s="415" t="n">
        <v>0</v>
      </c>
      <c r="D56" s="415" t="s">
        <v>141</v>
      </c>
      <c r="E56" s="469" t="s">
        <v>145</v>
      </c>
      <c r="F56" s="469" t="s">
        <v>2230</v>
      </c>
      <c r="G56" s="469"/>
      <c r="H56" s="470"/>
      <c r="I56" s="471"/>
      <c r="J56" s="472" t="n">
        <v>119358.59</v>
      </c>
      <c r="K56" s="473" t="n">
        <v>119358.59</v>
      </c>
      <c r="L56" s="473" t="n">
        <v>127885.217580696</v>
      </c>
      <c r="M56" s="448" t="n">
        <v>0</v>
      </c>
      <c r="N56" s="448" t="n">
        <v>0</v>
      </c>
      <c r="O56" s="449" t="n">
        <v>0</v>
      </c>
      <c r="P56" s="449" t="n">
        <v>0</v>
      </c>
      <c r="Q56" s="448" t="n">
        <v>0</v>
      </c>
      <c r="R56" s="448" t="n">
        <v>0</v>
      </c>
      <c r="S56" s="449" t="n">
        <v>0</v>
      </c>
      <c r="T56" s="449" t="n">
        <v>0</v>
      </c>
      <c r="U56" s="449"/>
      <c r="V56" s="449"/>
      <c r="W56" s="449"/>
      <c r="X56" s="449"/>
      <c r="Y56" s="449" t="n">
        <v>0</v>
      </c>
      <c r="Z56" s="448" t="n">
        <v>0</v>
      </c>
      <c r="AA56" s="448" t="n">
        <v>0</v>
      </c>
      <c r="AB56" s="448" t="n">
        <v>0</v>
      </c>
      <c r="AC56" s="448" t="n">
        <v>0</v>
      </c>
      <c r="AD56" s="451" t="s">
        <v>2558</v>
      </c>
      <c r="AE56" s="79"/>
      <c r="AF56" s="449" t="n">
        <v>0</v>
      </c>
      <c r="AG56" s="449" t="n">
        <v>0</v>
      </c>
      <c r="AH56" s="79"/>
      <c r="AI56" s="452"/>
      <c r="AJ56" s="453"/>
      <c r="AK56" s="452"/>
      <c r="AL56" s="453"/>
      <c r="AM56" s="79"/>
      <c r="AN56" s="454"/>
      <c r="AO56" s="455"/>
      <c r="AP56" s="455"/>
      <c r="AQ56" s="455"/>
      <c r="AR56" s="456"/>
      <c r="AS56" s="373"/>
      <c r="AT56" s="457"/>
      <c r="AU56" s="457"/>
      <c r="AV56" s="457"/>
      <c r="AW56" s="457"/>
      <c r="AX56" s="458"/>
      <c r="AY56" s="459"/>
      <c r="AZ56" s="460"/>
      <c r="BA56" s="461"/>
      <c r="BB56" s="414" t="s">
        <v>145</v>
      </c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462" t="n">
        <v>0</v>
      </c>
      <c r="BO56" s="463" t="n">
        <v>0</v>
      </c>
      <c r="BP56" s="464" t="n">
        <v>0</v>
      </c>
      <c r="BQ56" s="465" t="n">
        <v>0</v>
      </c>
      <c r="BR56" s="465" t="n">
        <v>0</v>
      </c>
      <c r="BS56" s="466" t="n">
        <v>0</v>
      </c>
      <c r="BT56" s="467" t="n">
        <v>0</v>
      </c>
      <c r="BU56" s="465" t="n">
        <v>0</v>
      </c>
      <c r="BV56" s="465" t="n">
        <v>0</v>
      </c>
      <c r="BW56" s="468" t="n">
        <v>0</v>
      </c>
      <c r="CG56" s="442" t="n">
        <v>45</v>
      </c>
    </row>
    <row r="57" s="441" customFormat="true" ht="21.95" hidden="false" customHeight="true" outlineLevel="0" collapsed="false">
      <c r="A57" s="414" t="n">
        <v>0</v>
      </c>
      <c r="B57" s="414" t="n">
        <v>0</v>
      </c>
      <c r="C57" s="415" t="n">
        <v>0</v>
      </c>
      <c r="D57" s="415" t="s">
        <v>141</v>
      </c>
      <c r="E57" s="443" t="s">
        <v>149</v>
      </c>
      <c r="F57" s="443" t="s">
        <v>1426</v>
      </c>
      <c r="G57" s="443" t="s">
        <v>1099</v>
      </c>
      <c r="H57" s="444" t="n">
        <v>187.78</v>
      </c>
      <c r="I57" s="445" t="n">
        <v>80</v>
      </c>
      <c r="J57" s="446" t="n">
        <v>15022.4</v>
      </c>
      <c r="K57" s="447" t="n">
        <v>15022.4</v>
      </c>
      <c r="L57" s="447" t="n">
        <v>15022.4</v>
      </c>
      <c r="M57" s="448" t="n">
        <v>1</v>
      </c>
      <c r="N57" s="448" t="n">
        <v>1</v>
      </c>
      <c r="O57" s="449" t="n">
        <v>187.78</v>
      </c>
      <c r="P57" s="449" t="n">
        <v>15022.4</v>
      </c>
      <c r="Q57" s="448" t="n">
        <v>1</v>
      </c>
      <c r="R57" s="448" t="n">
        <v>1</v>
      </c>
      <c r="S57" s="449" t="n">
        <v>187.78</v>
      </c>
      <c r="T57" s="449" t="n">
        <v>15022.4</v>
      </c>
      <c r="U57" s="450" t="n">
        <v>15037.545369484</v>
      </c>
      <c r="V57" s="450" t="n">
        <v>15037.545369484</v>
      </c>
      <c r="W57" s="450" t="n">
        <v>0</v>
      </c>
      <c r="X57" s="450" t="n">
        <v>15037.545369484</v>
      </c>
      <c r="Y57" s="450" t="n">
        <v>15037.545369484</v>
      </c>
      <c r="Z57" s="448" t="n">
        <v>0</v>
      </c>
      <c r="AA57" s="448" t="n">
        <v>0</v>
      </c>
      <c r="AB57" s="448" t="n">
        <v>0</v>
      </c>
      <c r="AC57" s="448" t="n">
        <v>0</v>
      </c>
      <c r="AD57" s="451" t="n">
        <v>0</v>
      </c>
      <c r="AE57" s="79"/>
      <c r="AF57" s="449" t="n">
        <v>187.78</v>
      </c>
      <c r="AG57" s="449" t="n">
        <v>0</v>
      </c>
      <c r="AH57" s="79"/>
      <c r="AI57" s="452" t="n">
        <v>0</v>
      </c>
      <c r="AJ57" s="453" t="n">
        <v>0</v>
      </c>
      <c r="AK57" s="452" t="n">
        <v>0</v>
      </c>
      <c r="AL57" s="453" t="n">
        <v>0</v>
      </c>
      <c r="AM57" s="79"/>
      <c r="AN57" s="454" t="n">
        <v>15022.4</v>
      </c>
      <c r="AO57" s="455" t="n">
        <v>0</v>
      </c>
      <c r="AP57" s="455" t="n">
        <v>0</v>
      </c>
      <c r="AQ57" s="455" t="n">
        <v>0</v>
      </c>
      <c r="AR57" s="456" t="n">
        <v>0</v>
      </c>
      <c r="AS57" s="373" t="n">
        <v>0</v>
      </c>
      <c r="AT57" s="457" t="n">
        <v>0</v>
      </c>
      <c r="AU57" s="457" t="n">
        <v>0</v>
      </c>
      <c r="AV57" s="457" t="n">
        <v>0</v>
      </c>
      <c r="AW57" s="457" t="n">
        <v>0</v>
      </c>
      <c r="AX57" s="458"/>
      <c r="AY57" s="459" t="n">
        <v>0</v>
      </c>
      <c r="AZ57" s="460" t="n">
        <v>0</v>
      </c>
      <c r="BA57" s="461" t="n">
        <v>0</v>
      </c>
      <c r="BB57" s="414" t="s">
        <v>149</v>
      </c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462" t="n">
        <v>0</v>
      </c>
      <c r="BO57" s="463" t="n">
        <v>0</v>
      </c>
      <c r="BP57" s="464" t="n">
        <v>0</v>
      </c>
      <c r="BQ57" s="465" t="n">
        <v>0</v>
      </c>
      <c r="BR57" s="465" t="n">
        <v>0</v>
      </c>
      <c r="BS57" s="466" t="n">
        <v>0</v>
      </c>
      <c r="BT57" s="467" t="n">
        <v>0</v>
      </c>
      <c r="BU57" s="465" t="n">
        <v>0</v>
      </c>
      <c r="BV57" s="465" t="n">
        <v>0</v>
      </c>
      <c r="BW57" s="468" t="n">
        <v>0</v>
      </c>
      <c r="CG57" s="442" t="n">
        <v>46</v>
      </c>
    </row>
    <row r="58" s="441" customFormat="true" ht="21.95" hidden="false" customHeight="true" outlineLevel="0" collapsed="false">
      <c r="A58" s="414" t="n">
        <v>0</v>
      </c>
      <c r="B58" s="414" t="n">
        <v>0</v>
      </c>
      <c r="C58" s="415" t="n">
        <v>0</v>
      </c>
      <c r="D58" s="415" t="s">
        <v>141</v>
      </c>
      <c r="E58" s="443" t="s">
        <v>151</v>
      </c>
      <c r="F58" s="443" t="s">
        <v>1442</v>
      </c>
      <c r="G58" s="443" t="s">
        <v>1098</v>
      </c>
      <c r="H58" s="444" t="n">
        <v>108.26</v>
      </c>
      <c r="I58" s="445" t="n">
        <v>5.5283</v>
      </c>
      <c r="J58" s="446" t="n">
        <v>598.49</v>
      </c>
      <c r="K58" s="447" t="n">
        <v>598.49</v>
      </c>
      <c r="L58" s="447" t="n">
        <v>598.49</v>
      </c>
      <c r="M58" s="448" t="n">
        <v>1</v>
      </c>
      <c r="N58" s="448" t="n">
        <v>1</v>
      </c>
      <c r="O58" s="449" t="n">
        <v>108.26</v>
      </c>
      <c r="P58" s="449" t="n">
        <v>598.49</v>
      </c>
      <c r="Q58" s="448" t="n">
        <v>1</v>
      </c>
      <c r="R58" s="448" t="n">
        <v>1</v>
      </c>
      <c r="S58" s="449" t="n">
        <v>108.26</v>
      </c>
      <c r="T58" s="449" t="n">
        <v>598.49</v>
      </c>
      <c r="U58" s="450" t="n">
        <v>599.302622334495</v>
      </c>
      <c r="V58" s="450" t="n">
        <v>599.302622334495</v>
      </c>
      <c r="W58" s="450" t="n">
        <v>0</v>
      </c>
      <c r="X58" s="450" t="n">
        <v>599.302622334495</v>
      </c>
      <c r="Y58" s="450" t="n">
        <v>599.302622334495</v>
      </c>
      <c r="Z58" s="448" t="n">
        <v>0</v>
      </c>
      <c r="AA58" s="448" t="n">
        <v>0</v>
      </c>
      <c r="AB58" s="448" t="n">
        <v>0</v>
      </c>
      <c r="AC58" s="448" t="n">
        <v>0</v>
      </c>
      <c r="AD58" s="451" t="n">
        <v>0</v>
      </c>
      <c r="AE58" s="79"/>
      <c r="AF58" s="449" t="n">
        <v>108.26</v>
      </c>
      <c r="AG58" s="449" t="n">
        <v>0</v>
      </c>
      <c r="AH58" s="79"/>
      <c r="AI58" s="452" t="n">
        <v>0</v>
      </c>
      <c r="AJ58" s="453" t="n">
        <v>0</v>
      </c>
      <c r="AK58" s="452" t="n">
        <v>0</v>
      </c>
      <c r="AL58" s="453" t="n">
        <v>0</v>
      </c>
      <c r="AM58" s="79"/>
      <c r="AN58" s="454" t="n">
        <v>598.49</v>
      </c>
      <c r="AO58" s="455" t="n">
        <v>0</v>
      </c>
      <c r="AP58" s="455" t="n">
        <v>0</v>
      </c>
      <c r="AQ58" s="455" t="n">
        <v>0</v>
      </c>
      <c r="AR58" s="456" t="n">
        <v>0</v>
      </c>
      <c r="AS58" s="373" t="n">
        <v>0</v>
      </c>
      <c r="AT58" s="457" t="n">
        <v>0</v>
      </c>
      <c r="AU58" s="457" t="n">
        <v>0</v>
      </c>
      <c r="AV58" s="457" t="n">
        <v>0</v>
      </c>
      <c r="AW58" s="457" t="n">
        <v>0</v>
      </c>
      <c r="AX58" s="458"/>
      <c r="AY58" s="459" t="n">
        <v>0</v>
      </c>
      <c r="AZ58" s="460" t="n">
        <v>0</v>
      </c>
      <c r="BA58" s="461" t="n">
        <v>0</v>
      </c>
      <c r="BB58" s="414" t="s">
        <v>151</v>
      </c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462" t="n">
        <v>0</v>
      </c>
      <c r="BO58" s="463" t="n">
        <v>0</v>
      </c>
      <c r="BP58" s="464" t="n">
        <v>0</v>
      </c>
      <c r="BQ58" s="465" t="n">
        <v>0</v>
      </c>
      <c r="BR58" s="465" t="n">
        <v>0</v>
      </c>
      <c r="BS58" s="466" t="n">
        <v>0</v>
      </c>
      <c r="BT58" s="467" t="n">
        <v>0</v>
      </c>
      <c r="BU58" s="465" t="n">
        <v>0</v>
      </c>
      <c r="BV58" s="465" t="n">
        <v>0</v>
      </c>
      <c r="BW58" s="468" t="n">
        <v>0</v>
      </c>
      <c r="CG58" s="442" t="n">
        <v>47</v>
      </c>
    </row>
    <row r="59" s="441" customFormat="true" ht="21.95" hidden="false" customHeight="true" outlineLevel="0" collapsed="false">
      <c r="A59" s="414" t="n">
        <v>0</v>
      </c>
      <c r="B59" s="414" t="n">
        <v>0</v>
      </c>
      <c r="C59" s="415" t="n">
        <v>0</v>
      </c>
      <c r="D59" s="415" t="s">
        <v>141</v>
      </c>
      <c r="E59" s="443" t="s">
        <v>153</v>
      </c>
      <c r="F59" s="443" t="s">
        <v>1429</v>
      </c>
      <c r="G59" s="443" t="s">
        <v>1099</v>
      </c>
      <c r="H59" s="444" t="n">
        <v>6.48</v>
      </c>
      <c r="I59" s="445" t="n">
        <v>312.7756</v>
      </c>
      <c r="J59" s="446" t="n">
        <v>2026.79</v>
      </c>
      <c r="K59" s="447" t="n">
        <v>2026.79</v>
      </c>
      <c r="L59" s="447" t="n">
        <v>2026.79</v>
      </c>
      <c r="M59" s="448" t="n">
        <v>1</v>
      </c>
      <c r="N59" s="448" t="n">
        <v>1</v>
      </c>
      <c r="O59" s="449" t="n">
        <v>6.48</v>
      </c>
      <c r="P59" s="449" t="n">
        <v>2026.79</v>
      </c>
      <c r="Q59" s="448" t="n">
        <v>1</v>
      </c>
      <c r="R59" s="448" t="n">
        <v>1</v>
      </c>
      <c r="S59" s="449" t="n">
        <v>6.48</v>
      </c>
      <c r="T59" s="449" t="n">
        <v>2026.79</v>
      </c>
      <c r="U59" s="450" t="n">
        <v>2029.84093917758</v>
      </c>
      <c r="V59" s="450" t="n">
        <v>2029.84093917758</v>
      </c>
      <c r="W59" s="450" t="n">
        <v>0</v>
      </c>
      <c r="X59" s="450" t="n">
        <v>2029.84093917758</v>
      </c>
      <c r="Y59" s="450" t="n">
        <v>2029.84093917758</v>
      </c>
      <c r="Z59" s="448" t="n">
        <v>0</v>
      </c>
      <c r="AA59" s="448" t="n">
        <v>0</v>
      </c>
      <c r="AB59" s="448" t="n">
        <v>0</v>
      </c>
      <c r="AC59" s="448" t="n">
        <v>0</v>
      </c>
      <c r="AD59" s="451" t="n">
        <v>0</v>
      </c>
      <c r="AE59" s="79"/>
      <c r="AF59" s="449" t="n">
        <v>6.48</v>
      </c>
      <c r="AG59" s="449" t="n">
        <v>0</v>
      </c>
      <c r="AH59" s="79"/>
      <c r="AI59" s="452" t="n">
        <v>0</v>
      </c>
      <c r="AJ59" s="453" t="n">
        <v>0</v>
      </c>
      <c r="AK59" s="452" t="n">
        <v>0</v>
      </c>
      <c r="AL59" s="453" t="n">
        <v>0</v>
      </c>
      <c r="AM59" s="79"/>
      <c r="AN59" s="454" t="n">
        <v>2026.79</v>
      </c>
      <c r="AO59" s="455" t="n">
        <v>0</v>
      </c>
      <c r="AP59" s="455" t="n">
        <v>0</v>
      </c>
      <c r="AQ59" s="455" t="n">
        <v>0</v>
      </c>
      <c r="AR59" s="456" t="n">
        <v>0</v>
      </c>
      <c r="AS59" s="373" t="n">
        <v>0</v>
      </c>
      <c r="AT59" s="457" t="n">
        <v>0</v>
      </c>
      <c r="AU59" s="457" t="n">
        <v>0</v>
      </c>
      <c r="AV59" s="457" t="n">
        <v>0</v>
      </c>
      <c r="AW59" s="457" t="n">
        <v>0</v>
      </c>
      <c r="AX59" s="458"/>
      <c r="AY59" s="459" t="n">
        <v>0</v>
      </c>
      <c r="AZ59" s="460" t="n">
        <v>0</v>
      </c>
      <c r="BA59" s="461" t="n">
        <v>0</v>
      </c>
      <c r="BB59" s="414" t="s">
        <v>153</v>
      </c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462" t="n">
        <v>0</v>
      </c>
      <c r="BO59" s="463" t="n">
        <v>0</v>
      </c>
      <c r="BP59" s="464" t="n">
        <v>0</v>
      </c>
      <c r="BQ59" s="465" t="n">
        <v>0</v>
      </c>
      <c r="BR59" s="465" t="n">
        <v>0</v>
      </c>
      <c r="BS59" s="466" t="n">
        <v>0</v>
      </c>
      <c r="BT59" s="467" t="n">
        <v>0</v>
      </c>
      <c r="BU59" s="465" t="n">
        <v>0</v>
      </c>
      <c r="BV59" s="465" t="n">
        <v>0</v>
      </c>
      <c r="BW59" s="468" t="n">
        <v>0</v>
      </c>
      <c r="CG59" s="442" t="n">
        <v>48</v>
      </c>
    </row>
    <row r="60" s="441" customFormat="true" ht="21.95" hidden="false" customHeight="true" outlineLevel="0" collapsed="false">
      <c r="A60" s="414" t="n">
        <v>0</v>
      </c>
      <c r="B60" s="414" t="n">
        <v>0</v>
      </c>
      <c r="C60" s="415" t="n">
        <v>0</v>
      </c>
      <c r="D60" s="415" t="s">
        <v>141</v>
      </c>
      <c r="E60" s="443" t="s">
        <v>155</v>
      </c>
      <c r="F60" s="443" t="s">
        <v>1431</v>
      </c>
      <c r="G60" s="443" t="s">
        <v>1098</v>
      </c>
      <c r="H60" s="444" t="n">
        <v>379.77</v>
      </c>
      <c r="I60" s="445" t="n">
        <v>53.0001</v>
      </c>
      <c r="J60" s="446" t="n">
        <v>20127.85</v>
      </c>
      <c r="K60" s="447" t="n">
        <v>20127.85</v>
      </c>
      <c r="L60" s="447" t="n">
        <v>20127.85</v>
      </c>
      <c r="M60" s="448" t="n">
        <v>1</v>
      </c>
      <c r="N60" s="448" t="n">
        <v>1</v>
      </c>
      <c r="O60" s="449" t="n">
        <v>379.77</v>
      </c>
      <c r="P60" s="449" t="n">
        <v>20127.85</v>
      </c>
      <c r="Q60" s="448" t="n">
        <v>1</v>
      </c>
      <c r="R60" s="448" t="n">
        <v>1</v>
      </c>
      <c r="S60" s="449" t="n">
        <v>379.77</v>
      </c>
      <c r="T60" s="449" t="n">
        <v>20127.85</v>
      </c>
      <c r="U60" s="450" t="n">
        <v>20157.7086654791</v>
      </c>
      <c r="V60" s="450" t="n">
        <v>20157.7086654791</v>
      </c>
      <c r="W60" s="450" t="n">
        <v>0</v>
      </c>
      <c r="X60" s="450" t="n">
        <v>20157.7086654791</v>
      </c>
      <c r="Y60" s="450" t="n">
        <v>20157.7086654791</v>
      </c>
      <c r="Z60" s="448" t="n">
        <v>0</v>
      </c>
      <c r="AA60" s="448" t="n">
        <v>0</v>
      </c>
      <c r="AB60" s="448" t="n">
        <v>0</v>
      </c>
      <c r="AC60" s="448" t="n">
        <v>0</v>
      </c>
      <c r="AD60" s="451" t="n">
        <v>0</v>
      </c>
      <c r="AE60" s="79"/>
      <c r="AF60" s="449" t="n">
        <v>379.77</v>
      </c>
      <c r="AG60" s="449" t="n">
        <v>0</v>
      </c>
      <c r="AH60" s="79"/>
      <c r="AI60" s="452" t="n">
        <v>0</v>
      </c>
      <c r="AJ60" s="453" t="n">
        <v>0</v>
      </c>
      <c r="AK60" s="452" t="n">
        <v>0</v>
      </c>
      <c r="AL60" s="453" t="n">
        <v>0</v>
      </c>
      <c r="AM60" s="79"/>
      <c r="AN60" s="454" t="n">
        <v>20127.85</v>
      </c>
      <c r="AO60" s="455" t="n">
        <v>0</v>
      </c>
      <c r="AP60" s="455" t="n">
        <v>0</v>
      </c>
      <c r="AQ60" s="455" t="n">
        <v>0</v>
      </c>
      <c r="AR60" s="456" t="n">
        <v>0</v>
      </c>
      <c r="AS60" s="373" t="n">
        <v>0</v>
      </c>
      <c r="AT60" s="457" t="n">
        <v>0</v>
      </c>
      <c r="AU60" s="457" t="n">
        <v>0</v>
      </c>
      <c r="AV60" s="457" t="n">
        <v>0</v>
      </c>
      <c r="AW60" s="457" t="n">
        <v>0</v>
      </c>
      <c r="AX60" s="458"/>
      <c r="AY60" s="459" t="n">
        <v>0</v>
      </c>
      <c r="AZ60" s="460" t="n">
        <v>0</v>
      </c>
      <c r="BA60" s="461" t="n">
        <v>0</v>
      </c>
      <c r="BB60" s="414" t="s">
        <v>155</v>
      </c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462" t="n">
        <v>0</v>
      </c>
      <c r="BO60" s="463" t="n">
        <v>0</v>
      </c>
      <c r="BP60" s="464" t="n">
        <v>0</v>
      </c>
      <c r="BQ60" s="465" t="n">
        <v>0</v>
      </c>
      <c r="BR60" s="465" t="n">
        <v>0</v>
      </c>
      <c r="BS60" s="466" t="n">
        <v>0</v>
      </c>
      <c r="BT60" s="467" t="n">
        <v>0</v>
      </c>
      <c r="BU60" s="465" t="n">
        <v>0</v>
      </c>
      <c r="BV60" s="465" t="n">
        <v>0</v>
      </c>
      <c r="BW60" s="468" t="n">
        <v>0</v>
      </c>
      <c r="CG60" s="442" t="n">
        <v>49</v>
      </c>
    </row>
    <row r="61" s="441" customFormat="true" ht="21.95" hidden="false" customHeight="true" outlineLevel="0" collapsed="false">
      <c r="A61" s="414" t="n">
        <v>0</v>
      </c>
      <c r="B61" s="414" t="n">
        <v>0</v>
      </c>
      <c r="C61" s="415" t="n">
        <v>0</v>
      </c>
      <c r="D61" s="415" t="s">
        <v>141</v>
      </c>
      <c r="E61" s="443" t="s">
        <v>157</v>
      </c>
      <c r="F61" s="443" t="s">
        <v>1345</v>
      </c>
      <c r="G61" s="443" t="s">
        <v>1100</v>
      </c>
      <c r="H61" s="444" t="n">
        <v>7220</v>
      </c>
      <c r="I61" s="445" t="n">
        <v>5.5468</v>
      </c>
      <c r="J61" s="446" t="n">
        <v>40047.9</v>
      </c>
      <c r="K61" s="447" t="n">
        <v>40047.9</v>
      </c>
      <c r="L61" s="447" t="n">
        <v>40047.9</v>
      </c>
      <c r="M61" s="448" t="n">
        <v>1</v>
      </c>
      <c r="N61" s="448" t="n">
        <v>1</v>
      </c>
      <c r="O61" s="449" t="n">
        <v>7220</v>
      </c>
      <c r="P61" s="449" t="n">
        <v>40047.9</v>
      </c>
      <c r="Q61" s="448" t="n">
        <v>1</v>
      </c>
      <c r="R61" s="448" t="n">
        <v>1</v>
      </c>
      <c r="S61" s="449" t="n">
        <v>7220</v>
      </c>
      <c r="T61" s="449" t="n">
        <v>40047.9</v>
      </c>
      <c r="U61" s="450" t="n">
        <v>40088.7860979434</v>
      </c>
      <c r="V61" s="450" t="n">
        <v>40088.7860979434</v>
      </c>
      <c r="W61" s="450" t="n">
        <v>0</v>
      </c>
      <c r="X61" s="450" t="n">
        <v>40088.7860979434</v>
      </c>
      <c r="Y61" s="450" t="n">
        <v>40088.7860979434</v>
      </c>
      <c r="Z61" s="448" t="n">
        <v>0</v>
      </c>
      <c r="AA61" s="448" t="n">
        <v>0</v>
      </c>
      <c r="AB61" s="448" t="n">
        <v>0</v>
      </c>
      <c r="AC61" s="448" t="n">
        <v>0</v>
      </c>
      <c r="AD61" s="451" t="n">
        <v>0</v>
      </c>
      <c r="AE61" s="79"/>
      <c r="AF61" s="449" t="n">
        <v>7220</v>
      </c>
      <c r="AG61" s="449" t="n">
        <v>0</v>
      </c>
      <c r="AH61" s="79"/>
      <c r="AI61" s="452" t="n">
        <v>0</v>
      </c>
      <c r="AJ61" s="453" t="n">
        <v>0</v>
      </c>
      <c r="AK61" s="452" t="n">
        <v>0</v>
      </c>
      <c r="AL61" s="453" t="n">
        <v>0</v>
      </c>
      <c r="AM61" s="79"/>
      <c r="AN61" s="454" t="n">
        <v>40047.9</v>
      </c>
      <c r="AO61" s="455" t="n">
        <v>0</v>
      </c>
      <c r="AP61" s="455" t="n">
        <v>0</v>
      </c>
      <c r="AQ61" s="455" t="n">
        <v>0</v>
      </c>
      <c r="AR61" s="456" t="n">
        <v>0</v>
      </c>
      <c r="AS61" s="373" t="n">
        <v>0</v>
      </c>
      <c r="AT61" s="457" t="n">
        <v>0</v>
      </c>
      <c r="AU61" s="457" t="n">
        <v>0</v>
      </c>
      <c r="AV61" s="457" t="n">
        <v>0</v>
      </c>
      <c r="AW61" s="457" t="n">
        <v>0</v>
      </c>
      <c r="AX61" s="458"/>
      <c r="AY61" s="459" t="n">
        <v>0</v>
      </c>
      <c r="AZ61" s="460" t="n">
        <v>0</v>
      </c>
      <c r="BA61" s="461" t="n">
        <v>0</v>
      </c>
      <c r="BB61" s="414" t="s">
        <v>157</v>
      </c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462" t="n">
        <v>0</v>
      </c>
      <c r="BO61" s="463" t="n">
        <v>0</v>
      </c>
      <c r="BP61" s="464" t="n">
        <v>0</v>
      </c>
      <c r="BQ61" s="465" t="n">
        <v>0</v>
      </c>
      <c r="BR61" s="465" t="n">
        <v>0</v>
      </c>
      <c r="BS61" s="466" t="n">
        <v>0</v>
      </c>
      <c r="BT61" s="467" t="n">
        <v>0</v>
      </c>
      <c r="BU61" s="465" t="n">
        <v>0</v>
      </c>
      <c r="BV61" s="465" t="n">
        <v>0</v>
      </c>
      <c r="BW61" s="468" t="n">
        <v>0</v>
      </c>
      <c r="CG61" s="442" t="n">
        <v>50</v>
      </c>
    </row>
    <row r="62" s="441" customFormat="true" ht="21.95" hidden="false" customHeight="true" outlineLevel="0" collapsed="false">
      <c r="A62" s="414" t="n">
        <v>0</v>
      </c>
      <c r="B62" s="414" t="n">
        <v>0</v>
      </c>
      <c r="C62" s="415" t="n">
        <v>0</v>
      </c>
      <c r="D62" s="415" t="s">
        <v>141</v>
      </c>
      <c r="E62" s="443" t="s">
        <v>159</v>
      </c>
      <c r="F62" s="443" t="s">
        <v>1423</v>
      </c>
      <c r="G62" s="443" t="s">
        <v>1099</v>
      </c>
      <c r="H62" s="444" t="n">
        <v>102.4</v>
      </c>
      <c r="I62" s="445" t="n">
        <v>302.7266</v>
      </c>
      <c r="J62" s="446" t="n">
        <v>30999.2</v>
      </c>
      <c r="K62" s="447" t="n">
        <v>30999.2</v>
      </c>
      <c r="L62" s="447" t="n">
        <v>30999.2</v>
      </c>
      <c r="M62" s="448" t="n">
        <v>1</v>
      </c>
      <c r="N62" s="448" t="n">
        <v>1</v>
      </c>
      <c r="O62" s="449" t="n">
        <v>102.4</v>
      </c>
      <c r="P62" s="449" t="n">
        <v>30999.2</v>
      </c>
      <c r="Q62" s="448" t="n">
        <v>1</v>
      </c>
      <c r="R62" s="448" t="n">
        <v>1</v>
      </c>
      <c r="S62" s="449" t="n">
        <v>102.4</v>
      </c>
      <c r="T62" s="449" t="n">
        <v>30999.2</v>
      </c>
      <c r="U62" s="450" t="n">
        <v>31033.2184458919</v>
      </c>
      <c r="V62" s="450" t="n">
        <v>31033.2184458919</v>
      </c>
      <c r="W62" s="450" t="n">
        <v>0</v>
      </c>
      <c r="X62" s="450" t="n">
        <v>31033.2184458919</v>
      </c>
      <c r="Y62" s="450" t="n">
        <v>31033.2184458919</v>
      </c>
      <c r="Z62" s="448" t="n">
        <v>0</v>
      </c>
      <c r="AA62" s="448" t="n">
        <v>0</v>
      </c>
      <c r="AB62" s="448" t="n">
        <v>0</v>
      </c>
      <c r="AC62" s="448" t="n">
        <v>0</v>
      </c>
      <c r="AD62" s="451" t="n">
        <v>0</v>
      </c>
      <c r="AE62" s="79"/>
      <c r="AF62" s="449" t="n">
        <v>102.4</v>
      </c>
      <c r="AG62" s="449" t="n">
        <v>0</v>
      </c>
      <c r="AH62" s="79"/>
      <c r="AI62" s="452" t="n">
        <v>0</v>
      </c>
      <c r="AJ62" s="453" t="n">
        <v>0</v>
      </c>
      <c r="AK62" s="452" t="n">
        <v>0</v>
      </c>
      <c r="AL62" s="453" t="n">
        <v>0</v>
      </c>
      <c r="AM62" s="79"/>
      <c r="AN62" s="454" t="n">
        <v>30999.2</v>
      </c>
      <c r="AO62" s="455" t="n">
        <v>0</v>
      </c>
      <c r="AP62" s="455" t="n">
        <v>0</v>
      </c>
      <c r="AQ62" s="455" t="n">
        <v>0</v>
      </c>
      <c r="AR62" s="456" t="n">
        <v>0</v>
      </c>
      <c r="AS62" s="373" t="n">
        <v>0</v>
      </c>
      <c r="AT62" s="457" t="n">
        <v>0</v>
      </c>
      <c r="AU62" s="457" t="n">
        <v>0</v>
      </c>
      <c r="AV62" s="457" t="n">
        <v>0</v>
      </c>
      <c r="AW62" s="457" t="n">
        <v>0</v>
      </c>
      <c r="AX62" s="458"/>
      <c r="AY62" s="459" t="n">
        <v>0</v>
      </c>
      <c r="AZ62" s="460" t="n">
        <v>0</v>
      </c>
      <c r="BA62" s="461" t="n">
        <v>0</v>
      </c>
      <c r="BB62" s="414" t="s">
        <v>159</v>
      </c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462" t="n">
        <v>0</v>
      </c>
      <c r="BO62" s="463" t="n">
        <v>0</v>
      </c>
      <c r="BP62" s="464" t="n">
        <v>0</v>
      </c>
      <c r="BQ62" s="465" t="n">
        <v>0</v>
      </c>
      <c r="BR62" s="465" t="n">
        <v>0</v>
      </c>
      <c r="BS62" s="466" t="n">
        <v>0</v>
      </c>
      <c r="BT62" s="467" t="n">
        <v>0</v>
      </c>
      <c r="BU62" s="465" t="n">
        <v>0</v>
      </c>
      <c r="BV62" s="465" t="n">
        <v>0</v>
      </c>
      <c r="BW62" s="468" t="n">
        <v>0</v>
      </c>
      <c r="CG62" s="442" t="n">
        <v>51</v>
      </c>
    </row>
    <row r="63" s="441" customFormat="true" ht="21.95" hidden="false" customHeight="true" outlineLevel="0" collapsed="false">
      <c r="A63" s="414" t="n">
        <v>0</v>
      </c>
      <c r="B63" s="414" t="n">
        <v>0</v>
      </c>
      <c r="C63" s="415" t="n">
        <v>0</v>
      </c>
      <c r="D63" s="415" t="s">
        <v>141</v>
      </c>
      <c r="E63" s="443" t="s">
        <v>161</v>
      </c>
      <c r="F63" s="443" t="s">
        <v>2231</v>
      </c>
      <c r="G63" s="443" t="s">
        <v>1099</v>
      </c>
      <c r="H63" s="444" t="n">
        <v>107.74</v>
      </c>
      <c r="I63" s="445" t="n">
        <v>12.1622</v>
      </c>
      <c r="J63" s="446" t="n">
        <v>1310.36</v>
      </c>
      <c r="K63" s="447" t="n">
        <v>1310.36</v>
      </c>
      <c r="L63" s="447" t="n">
        <v>1310.36</v>
      </c>
      <c r="M63" s="448" t="n">
        <v>1</v>
      </c>
      <c r="N63" s="448" t="n">
        <v>1</v>
      </c>
      <c r="O63" s="449" t="n">
        <v>107.74</v>
      </c>
      <c r="P63" s="449" t="n">
        <v>1310.36</v>
      </c>
      <c r="Q63" s="448" t="n">
        <v>1</v>
      </c>
      <c r="R63" s="448" t="n">
        <v>1</v>
      </c>
      <c r="S63" s="449" t="n">
        <v>107.74</v>
      </c>
      <c r="T63" s="449" t="n">
        <v>1310.36</v>
      </c>
      <c r="U63" s="450" t="n">
        <v>1311.49501886663</v>
      </c>
      <c r="V63" s="450" t="n">
        <v>1311.49501886663</v>
      </c>
      <c r="W63" s="450" t="n">
        <v>0</v>
      </c>
      <c r="X63" s="450" t="n">
        <v>1311.49501886663</v>
      </c>
      <c r="Y63" s="450" t="n">
        <v>1311.49501886663</v>
      </c>
      <c r="Z63" s="448" t="n">
        <v>0</v>
      </c>
      <c r="AA63" s="448" t="n">
        <v>0</v>
      </c>
      <c r="AB63" s="448" t="n">
        <v>0</v>
      </c>
      <c r="AC63" s="448" t="n">
        <v>0</v>
      </c>
      <c r="AD63" s="451" t="n">
        <v>0</v>
      </c>
      <c r="AE63" s="79"/>
      <c r="AF63" s="449" t="n">
        <v>107.74</v>
      </c>
      <c r="AG63" s="449" t="n">
        <v>0</v>
      </c>
      <c r="AH63" s="79"/>
      <c r="AI63" s="452" t="n">
        <v>0</v>
      </c>
      <c r="AJ63" s="453" t="n">
        <v>0</v>
      </c>
      <c r="AK63" s="452" t="n">
        <v>0</v>
      </c>
      <c r="AL63" s="453" t="n">
        <v>0</v>
      </c>
      <c r="AM63" s="79"/>
      <c r="AN63" s="454" t="n">
        <v>1310.36</v>
      </c>
      <c r="AO63" s="455" t="n">
        <v>0</v>
      </c>
      <c r="AP63" s="455" t="n">
        <v>0</v>
      </c>
      <c r="AQ63" s="455" t="n">
        <v>0</v>
      </c>
      <c r="AR63" s="456" t="n">
        <v>0</v>
      </c>
      <c r="AS63" s="373" t="n">
        <v>0</v>
      </c>
      <c r="AT63" s="457" t="n">
        <v>0</v>
      </c>
      <c r="AU63" s="457" t="n">
        <v>0</v>
      </c>
      <c r="AV63" s="457" t="n">
        <v>0</v>
      </c>
      <c r="AW63" s="457" t="n">
        <v>0</v>
      </c>
      <c r="AX63" s="458"/>
      <c r="AY63" s="459" t="n">
        <v>0</v>
      </c>
      <c r="AZ63" s="460" t="n">
        <v>0</v>
      </c>
      <c r="BA63" s="461" t="n">
        <v>0</v>
      </c>
      <c r="BB63" s="414" t="s">
        <v>161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462" t="n">
        <v>0</v>
      </c>
      <c r="BO63" s="463" t="n">
        <v>0</v>
      </c>
      <c r="BP63" s="464" t="n">
        <v>0</v>
      </c>
      <c r="BQ63" s="465" t="n">
        <v>0</v>
      </c>
      <c r="BR63" s="465" t="n">
        <v>0</v>
      </c>
      <c r="BS63" s="466" t="n">
        <v>0</v>
      </c>
      <c r="BT63" s="467" t="n">
        <v>0</v>
      </c>
      <c r="BU63" s="465" t="n">
        <v>0</v>
      </c>
      <c r="BV63" s="465" t="n">
        <v>0</v>
      </c>
      <c r="BW63" s="468" t="n">
        <v>0</v>
      </c>
      <c r="CG63" s="442" t="n">
        <v>52</v>
      </c>
    </row>
    <row r="64" s="441" customFormat="true" ht="21.95" hidden="false" customHeight="true" outlineLevel="0" collapsed="false">
      <c r="A64" s="414" t="n">
        <v>0</v>
      </c>
      <c r="B64" s="414" t="n">
        <v>0</v>
      </c>
      <c r="C64" s="415" t="n">
        <v>0</v>
      </c>
      <c r="D64" s="415" t="s">
        <v>141</v>
      </c>
      <c r="E64" s="443" t="s">
        <v>163</v>
      </c>
      <c r="F64" s="443" t="s">
        <v>1357</v>
      </c>
      <c r="G64" s="443" t="s">
        <v>1099</v>
      </c>
      <c r="H64" s="444" t="n">
        <v>136.39</v>
      </c>
      <c r="I64" s="445" t="n">
        <v>67.6413</v>
      </c>
      <c r="J64" s="446" t="n">
        <v>9225.6</v>
      </c>
      <c r="K64" s="447" t="n">
        <v>9225.6</v>
      </c>
      <c r="L64" s="447" t="n">
        <v>9225.6</v>
      </c>
      <c r="M64" s="448" t="n">
        <v>1</v>
      </c>
      <c r="N64" s="448" t="n">
        <v>1</v>
      </c>
      <c r="O64" s="449" t="n">
        <v>136.39</v>
      </c>
      <c r="P64" s="449" t="n">
        <v>9225.6</v>
      </c>
      <c r="Q64" s="448" t="n">
        <v>1</v>
      </c>
      <c r="R64" s="448" t="n">
        <v>1</v>
      </c>
      <c r="S64" s="449" t="n">
        <v>136.39</v>
      </c>
      <c r="T64" s="449" t="n">
        <v>9225.6</v>
      </c>
      <c r="U64" s="450" t="n">
        <v>9235.942516401</v>
      </c>
      <c r="V64" s="450" t="n">
        <v>9235.942516401</v>
      </c>
      <c r="W64" s="450" t="n">
        <v>0</v>
      </c>
      <c r="X64" s="450" t="n">
        <v>9235.942516401</v>
      </c>
      <c r="Y64" s="450" t="n">
        <v>9235.942516401</v>
      </c>
      <c r="Z64" s="448" t="n">
        <v>0</v>
      </c>
      <c r="AA64" s="448" t="n">
        <v>0</v>
      </c>
      <c r="AB64" s="448" t="n">
        <v>0</v>
      </c>
      <c r="AC64" s="448" t="n">
        <v>0</v>
      </c>
      <c r="AD64" s="451" t="n">
        <v>0</v>
      </c>
      <c r="AE64" s="79"/>
      <c r="AF64" s="449" t="n">
        <v>136.39</v>
      </c>
      <c r="AG64" s="449" t="n">
        <v>0</v>
      </c>
      <c r="AH64" s="79"/>
      <c r="AI64" s="452" t="n">
        <v>0</v>
      </c>
      <c r="AJ64" s="453" t="n">
        <v>0</v>
      </c>
      <c r="AK64" s="452" t="n">
        <v>0</v>
      </c>
      <c r="AL64" s="453" t="n">
        <v>0</v>
      </c>
      <c r="AM64" s="79"/>
      <c r="AN64" s="454" t="n">
        <v>9225.6</v>
      </c>
      <c r="AO64" s="455" t="n">
        <v>0</v>
      </c>
      <c r="AP64" s="455" t="n">
        <v>0</v>
      </c>
      <c r="AQ64" s="455" t="n">
        <v>0</v>
      </c>
      <c r="AR64" s="456" t="n">
        <v>0</v>
      </c>
      <c r="AS64" s="373" t="n">
        <v>0</v>
      </c>
      <c r="AT64" s="457" t="n">
        <v>0</v>
      </c>
      <c r="AU64" s="457" t="n">
        <v>0</v>
      </c>
      <c r="AV64" s="457" t="n">
        <v>0</v>
      </c>
      <c r="AW64" s="457" t="n">
        <v>0</v>
      </c>
      <c r="AX64" s="458"/>
      <c r="AY64" s="459" t="n">
        <v>0</v>
      </c>
      <c r="AZ64" s="460" t="n">
        <v>0</v>
      </c>
      <c r="BA64" s="461" t="n">
        <v>0</v>
      </c>
      <c r="BB64" s="414" t="s">
        <v>163</v>
      </c>
      <c r="BC64" s="79"/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462" t="n">
        <v>0</v>
      </c>
      <c r="BO64" s="463" t="n">
        <v>0</v>
      </c>
      <c r="BP64" s="464" t="n">
        <v>0</v>
      </c>
      <c r="BQ64" s="465" t="n">
        <v>0</v>
      </c>
      <c r="BR64" s="465" t="n">
        <v>0</v>
      </c>
      <c r="BS64" s="466" t="n">
        <v>0</v>
      </c>
      <c r="BT64" s="467" t="n">
        <v>0</v>
      </c>
      <c r="BU64" s="465" t="n">
        <v>0</v>
      </c>
      <c r="BV64" s="465" t="n">
        <v>0</v>
      </c>
      <c r="BW64" s="468" t="n">
        <v>0</v>
      </c>
      <c r="CG64" s="442" t="n">
        <v>53</v>
      </c>
    </row>
    <row r="65" s="441" customFormat="true" ht="21.95" hidden="false" customHeight="true" outlineLevel="0" collapsed="false">
      <c r="A65" s="414" t="n">
        <v>0</v>
      </c>
      <c r="B65" s="414" t="n">
        <v>0</v>
      </c>
      <c r="C65" s="415" t="n">
        <v>0</v>
      </c>
      <c r="D65" s="415" t="s">
        <v>141</v>
      </c>
      <c r="E65" s="469" t="s">
        <v>165</v>
      </c>
      <c r="F65" s="469" t="s">
        <v>2232</v>
      </c>
      <c r="G65" s="469"/>
      <c r="H65" s="470"/>
      <c r="I65" s="471"/>
      <c r="J65" s="472" t="n">
        <v>31514.49</v>
      </c>
      <c r="K65" s="473" t="n">
        <v>31514.49</v>
      </c>
      <c r="L65" s="473" t="n">
        <v>33765.7927309184</v>
      </c>
      <c r="M65" s="448" t="n">
        <v>0</v>
      </c>
      <c r="N65" s="448" t="n">
        <v>0</v>
      </c>
      <c r="O65" s="449" t="n">
        <v>0</v>
      </c>
      <c r="P65" s="449" t="n">
        <v>0</v>
      </c>
      <c r="Q65" s="448" t="n">
        <v>0</v>
      </c>
      <c r="R65" s="448" t="n">
        <v>0</v>
      </c>
      <c r="S65" s="449" t="n">
        <v>0</v>
      </c>
      <c r="T65" s="449" t="n">
        <v>0</v>
      </c>
      <c r="U65" s="449"/>
      <c r="V65" s="449"/>
      <c r="W65" s="449"/>
      <c r="X65" s="449"/>
      <c r="Y65" s="449" t="n">
        <v>0</v>
      </c>
      <c r="Z65" s="448" t="n">
        <v>0</v>
      </c>
      <c r="AA65" s="448" t="n">
        <v>0</v>
      </c>
      <c r="AB65" s="448" t="n">
        <v>0</v>
      </c>
      <c r="AC65" s="448" t="n">
        <v>0</v>
      </c>
      <c r="AD65" s="451" t="s">
        <v>2558</v>
      </c>
      <c r="AE65" s="79"/>
      <c r="AF65" s="449" t="n">
        <v>0</v>
      </c>
      <c r="AG65" s="449" t="n">
        <v>0</v>
      </c>
      <c r="AH65" s="79"/>
      <c r="AI65" s="452"/>
      <c r="AJ65" s="453"/>
      <c r="AK65" s="452"/>
      <c r="AL65" s="453"/>
      <c r="AM65" s="79"/>
      <c r="AN65" s="454"/>
      <c r="AO65" s="455"/>
      <c r="AP65" s="455"/>
      <c r="AQ65" s="455"/>
      <c r="AR65" s="456"/>
      <c r="AS65" s="373"/>
      <c r="AT65" s="457"/>
      <c r="AU65" s="457"/>
      <c r="AV65" s="457"/>
      <c r="AW65" s="457"/>
      <c r="AX65" s="458"/>
      <c r="AY65" s="459"/>
      <c r="AZ65" s="460"/>
      <c r="BA65" s="461"/>
      <c r="BB65" s="414" t="s">
        <v>165</v>
      </c>
      <c r="BC65" s="79"/>
      <c r="BD65" s="79"/>
      <c r="BE65" s="79"/>
      <c r="BF65" s="79"/>
      <c r="BG65" s="79"/>
      <c r="BH65" s="79"/>
      <c r="BI65" s="79"/>
      <c r="BJ65" s="79"/>
      <c r="BK65" s="79"/>
      <c r="BL65" s="79"/>
      <c r="BM65" s="79"/>
      <c r="BN65" s="462" t="n">
        <v>0</v>
      </c>
      <c r="BO65" s="463" t="n">
        <v>0</v>
      </c>
      <c r="BP65" s="464" t="n">
        <v>0</v>
      </c>
      <c r="BQ65" s="465" t="n">
        <v>0</v>
      </c>
      <c r="BR65" s="465" t="n">
        <v>0</v>
      </c>
      <c r="BS65" s="466" t="n">
        <v>0</v>
      </c>
      <c r="BT65" s="467" t="n">
        <v>0</v>
      </c>
      <c r="BU65" s="465" t="n">
        <v>0</v>
      </c>
      <c r="BV65" s="465" t="n">
        <v>0</v>
      </c>
      <c r="BW65" s="468" t="n">
        <v>0</v>
      </c>
      <c r="CG65" s="442" t="n">
        <v>54</v>
      </c>
    </row>
    <row r="66" s="441" customFormat="true" ht="21.95" hidden="false" customHeight="true" outlineLevel="0" collapsed="false">
      <c r="A66" s="414" t="n">
        <v>0</v>
      </c>
      <c r="B66" s="414" t="n">
        <v>0</v>
      </c>
      <c r="C66" s="415" t="n">
        <v>0</v>
      </c>
      <c r="D66" s="415" t="s">
        <v>141</v>
      </c>
      <c r="E66" s="443" t="s">
        <v>168</v>
      </c>
      <c r="F66" s="443" t="s">
        <v>1367</v>
      </c>
      <c r="G66" s="443" t="s">
        <v>1099</v>
      </c>
      <c r="H66" s="444" t="n">
        <v>28.44</v>
      </c>
      <c r="I66" s="445" t="n">
        <v>170</v>
      </c>
      <c r="J66" s="446" t="n">
        <v>4834.8</v>
      </c>
      <c r="K66" s="447" t="n">
        <v>4834.8</v>
      </c>
      <c r="L66" s="447" t="n">
        <v>4834.8</v>
      </c>
      <c r="M66" s="448" t="n">
        <v>1</v>
      </c>
      <c r="N66" s="448" t="n">
        <v>1</v>
      </c>
      <c r="O66" s="449" t="n">
        <v>28.44</v>
      </c>
      <c r="P66" s="449" t="n">
        <v>4834.8</v>
      </c>
      <c r="Q66" s="448" t="n">
        <v>1</v>
      </c>
      <c r="R66" s="448" t="n">
        <v>1</v>
      </c>
      <c r="S66" s="449" t="n">
        <v>28.44</v>
      </c>
      <c r="T66" s="449" t="n">
        <v>4834.8</v>
      </c>
      <c r="U66" s="450" t="n">
        <v>4850.23399325892</v>
      </c>
      <c r="V66" s="450" t="n">
        <v>4850.23399325892</v>
      </c>
      <c r="W66" s="450" t="n">
        <v>0</v>
      </c>
      <c r="X66" s="450" t="n">
        <v>4850.23399325892</v>
      </c>
      <c r="Y66" s="450" t="n">
        <v>4850.23399325892</v>
      </c>
      <c r="Z66" s="448" t="n">
        <v>0</v>
      </c>
      <c r="AA66" s="448" t="n">
        <v>0</v>
      </c>
      <c r="AB66" s="448" t="n">
        <v>0</v>
      </c>
      <c r="AC66" s="448" t="n">
        <v>0</v>
      </c>
      <c r="AD66" s="451" t="n">
        <v>0</v>
      </c>
      <c r="AE66" s="79"/>
      <c r="AF66" s="449" t="n">
        <v>28.44</v>
      </c>
      <c r="AG66" s="449" t="n">
        <v>0</v>
      </c>
      <c r="AH66" s="79"/>
      <c r="AI66" s="452" t="n">
        <v>0</v>
      </c>
      <c r="AJ66" s="453" t="n">
        <v>0</v>
      </c>
      <c r="AK66" s="452" t="n">
        <v>0</v>
      </c>
      <c r="AL66" s="453" t="n">
        <v>0</v>
      </c>
      <c r="AM66" s="79"/>
      <c r="AN66" s="454" t="n">
        <v>4834.8</v>
      </c>
      <c r="AO66" s="455" t="n">
        <v>0</v>
      </c>
      <c r="AP66" s="455" t="n">
        <v>0</v>
      </c>
      <c r="AQ66" s="455" t="n">
        <v>0</v>
      </c>
      <c r="AR66" s="456" t="n">
        <v>0</v>
      </c>
      <c r="AS66" s="373" t="n">
        <v>0</v>
      </c>
      <c r="AT66" s="457" t="n">
        <v>0</v>
      </c>
      <c r="AU66" s="457" t="n">
        <v>0</v>
      </c>
      <c r="AV66" s="457" t="n">
        <v>0</v>
      </c>
      <c r="AW66" s="457" t="n">
        <v>0</v>
      </c>
      <c r="AX66" s="458"/>
      <c r="AY66" s="459" t="n">
        <v>0</v>
      </c>
      <c r="AZ66" s="460" t="n">
        <v>0</v>
      </c>
      <c r="BA66" s="461" t="n">
        <v>0</v>
      </c>
      <c r="BB66" s="414" t="s">
        <v>168</v>
      </c>
      <c r="BC66" s="79"/>
      <c r="BD66" s="79"/>
      <c r="BE66" s="79"/>
      <c r="BF66" s="79"/>
      <c r="BG66" s="79"/>
      <c r="BH66" s="79"/>
      <c r="BI66" s="79"/>
      <c r="BJ66" s="79"/>
      <c r="BK66" s="79"/>
      <c r="BL66" s="79"/>
      <c r="BM66" s="79"/>
      <c r="BN66" s="462" t="n">
        <v>0</v>
      </c>
      <c r="BO66" s="463" t="n">
        <v>0</v>
      </c>
      <c r="BP66" s="464" t="n">
        <v>0</v>
      </c>
      <c r="BQ66" s="465" t="n">
        <v>0</v>
      </c>
      <c r="BR66" s="465" t="n">
        <v>0</v>
      </c>
      <c r="BS66" s="466" t="n">
        <v>0</v>
      </c>
      <c r="BT66" s="467" t="n">
        <v>0</v>
      </c>
      <c r="BU66" s="465" t="n">
        <v>0</v>
      </c>
      <c r="BV66" s="465" t="n">
        <v>0</v>
      </c>
      <c r="BW66" s="468" t="n">
        <v>0</v>
      </c>
      <c r="CG66" s="442" t="n">
        <v>55</v>
      </c>
    </row>
    <row r="67" s="441" customFormat="true" ht="21.95" hidden="false" customHeight="true" outlineLevel="0" collapsed="false">
      <c r="A67" s="414" t="n">
        <v>0</v>
      </c>
      <c r="B67" s="414" t="n">
        <v>0</v>
      </c>
      <c r="C67" s="415" t="n">
        <v>0</v>
      </c>
      <c r="D67" s="415" t="s">
        <v>141</v>
      </c>
      <c r="E67" s="443" t="s">
        <v>170</v>
      </c>
      <c r="F67" s="443" t="s">
        <v>1370</v>
      </c>
      <c r="G67" s="443" t="s">
        <v>1099</v>
      </c>
      <c r="H67" s="444" t="n">
        <v>12.38</v>
      </c>
      <c r="I67" s="445" t="n">
        <v>130</v>
      </c>
      <c r="J67" s="446" t="n">
        <v>1609.4</v>
      </c>
      <c r="K67" s="447" t="n">
        <v>1609.4</v>
      </c>
      <c r="L67" s="447" t="n">
        <v>1609.4</v>
      </c>
      <c r="M67" s="448" t="n">
        <v>1</v>
      </c>
      <c r="N67" s="448" t="n">
        <v>1</v>
      </c>
      <c r="O67" s="449" t="n">
        <v>12.38</v>
      </c>
      <c r="P67" s="449" t="n">
        <v>1609.4</v>
      </c>
      <c r="Q67" s="448" t="n">
        <v>1</v>
      </c>
      <c r="R67" s="448" t="n">
        <v>1</v>
      </c>
      <c r="S67" s="449" t="n">
        <v>12.38</v>
      </c>
      <c r="T67" s="449" t="n">
        <v>1609.4</v>
      </c>
      <c r="U67" s="450" t="n">
        <v>1611.84444389623</v>
      </c>
      <c r="V67" s="450" t="n">
        <v>1611.84444389623</v>
      </c>
      <c r="W67" s="450" t="n">
        <v>0</v>
      </c>
      <c r="X67" s="450" t="n">
        <v>1611.84444389623</v>
      </c>
      <c r="Y67" s="450" t="n">
        <v>1611.84444389623</v>
      </c>
      <c r="Z67" s="448" t="n">
        <v>0</v>
      </c>
      <c r="AA67" s="448" t="n">
        <v>0</v>
      </c>
      <c r="AB67" s="448" t="n">
        <v>0</v>
      </c>
      <c r="AC67" s="448" t="n">
        <v>0</v>
      </c>
      <c r="AD67" s="451" t="n">
        <v>0</v>
      </c>
      <c r="AE67" s="79"/>
      <c r="AF67" s="449" t="n">
        <v>12.38</v>
      </c>
      <c r="AG67" s="449" t="n">
        <v>0</v>
      </c>
      <c r="AH67" s="79"/>
      <c r="AI67" s="452" t="n">
        <v>0</v>
      </c>
      <c r="AJ67" s="453" t="n">
        <v>0</v>
      </c>
      <c r="AK67" s="452" t="n">
        <v>0</v>
      </c>
      <c r="AL67" s="453" t="n">
        <v>0</v>
      </c>
      <c r="AM67" s="79"/>
      <c r="AN67" s="454" t="n">
        <v>1609.4</v>
      </c>
      <c r="AO67" s="455" t="n">
        <v>0</v>
      </c>
      <c r="AP67" s="455" t="n">
        <v>0</v>
      </c>
      <c r="AQ67" s="455" t="n">
        <v>0</v>
      </c>
      <c r="AR67" s="456" t="n">
        <v>0</v>
      </c>
      <c r="AS67" s="373" t="n">
        <v>0</v>
      </c>
      <c r="AT67" s="457" t="n">
        <v>0</v>
      </c>
      <c r="AU67" s="457" t="n">
        <v>0</v>
      </c>
      <c r="AV67" s="457" t="n">
        <v>0</v>
      </c>
      <c r="AW67" s="457" t="n">
        <v>0</v>
      </c>
      <c r="AX67" s="458"/>
      <c r="AY67" s="459" t="n">
        <v>0</v>
      </c>
      <c r="AZ67" s="460" t="n">
        <v>0</v>
      </c>
      <c r="BA67" s="461" t="n">
        <v>0</v>
      </c>
      <c r="BB67" s="414" t="s">
        <v>170</v>
      </c>
      <c r="BC67" s="79"/>
      <c r="BD67" s="79"/>
      <c r="BE67" s="79"/>
      <c r="BF67" s="79"/>
      <c r="BG67" s="79"/>
      <c r="BH67" s="79"/>
      <c r="BI67" s="79"/>
      <c r="BJ67" s="79"/>
      <c r="BK67" s="79"/>
      <c r="BL67" s="79"/>
      <c r="BM67" s="79"/>
      <c r="BN67" s="462" t="n">
        <v>0</v>
      </c>
      <c r="BO67" s="463" t="n">
        <v>0</v>
      </c>
      <c r="BP67" s="464" t="n">
        <v>0</v>
      </c>
      <c r="BQ67" s="465" t="n">
        <v>0</v>
      </c>
      <c r="BR67" s="465" t="n">
        <v>0</v>
      </c>
      <c r="BS67" s="466" t="n">
        <v>0</v>
      </c>
      <c r="BT67" s="467" t="n">
        <v>0</v>
      </c>
      <c r="BU67" s="465" t="n">
        <v>0</v>
      </c>
      <c r="BV67" s="465" t="n">
        <v>0</v>
      </c>
      <c r="BW67" s="468" t="n">
        <v>0</v>
      </c>
      <c r="CG67" s="442" t="n">
        <v>56</v>
      </c>
    </row>
    <row r="68" s="441" customFormat="true" ht="21.95" hidden="false" customHeight="true" outlineLevel="0" collapsed="false">
      <c r="A68" s="414" t="n">
        <v>0</v>
      </c>
      <c r="B68" s="414" t="n">
        <v>0</v>
      </c>
      <c r="C68" s="415" t="n">
        <v>0</v>
      </c>
      <c r="D68" s="415" t="s">
        <v>141</v>
      </c>
      <c r="E68" s="443" t="s">
        <v>172</v>
      </c>
      <c r="F68" s="443" t="s">
        <v>1345</v>
      </c>
      <c r="G68" s="443" t="s">
        <v>1100</v>
      </c>
      <c r="H68" s="444" t="n">
        <v>1196.1</v>
      </c>
      <c r="I68" s="445" t="n">
        <v>5.463</v>
      </c>
      <c r="J68" s="446" t="n">
        <v>6534.29</v>
      </c>
      <c r="K68" s="447" t="n">
        <v>6534.29</v>
      </c>
      <c r="L68" s="447" t="n">
        <v>6534.29</v>
      </c>
      <c r="M68" s="448" t="n">
        <v>1</v>
      </c>
      <c r="N68" s="448" t="n">
        <v>1</v>
      </c>
      <c r="O68" s="449" t="n">
        <v>1196.1</v>
      </c>
      <c r="P68" s="449" t="n">
        <v>6534.29</v>
      </c>
      <c r="Q68" s="448" t="n">
        <v>1</v>
      </c>
      <c r="R68" s="448" t="n">
        <v>1</v>
      </c>
      <c r="S68" s="449" t="n">
        <v>1196.1</v>
      </c>
      <c r="T68" s="449" t="n">
        <v>6534.29</v>
      </c>
      <c r="U68" s="450" t="n">
        <v>6552.29063846905</v>
      </c>
      <c r="V68" s="450" t="n">
        <v>6552.29063846905</v>
      </c>
      <c r="W68" s="450" t="n">
        <v>0</v>
      </c>
      <c r="X68" s="450" t="n">
        <v>6552.29063846905</v>
      </c>
      <c r="Y68" s="450" t="n">
        <v>6552.29063846905</v>
      </c>
      <c r="Z68" s="448" t="n">
        <v>0</v>
      </c>
      <c r="AA68" s="448" t="n">
        <v>0</v>
      </c>
      <c r="AB68" s="448" t="n">
        <v>0</v>
      </c>
      <c r="AC68" s="448" t="n">
        <v>0</v>
      </c>
      <c r="AD68" s="451" t="n">
        <v>0</v>
      </c>
      <c r="AE68" s="79"/>
      <c r="AF68" s="449" t="n">
        <v>1196.1</v>
      </c>
      <c r="AG68" s="449" t="n">
        <v>0</v>
      </c>
      <c r="AH68" s="79"/>
      <c r="AI68" s="452" t="n">
        <v>0</v>
      </c>
      <c r="AJ68" s="453" t="n">
        <v>0</v>
      </c>
      <c r="AK68" s="452" t="n">
        <v>0</v>
      </c>
      <c r="AL68" s="453" t="n">
        <v>0</v>
      </c>
      <c r="AM68" s="79"/>
      <c r="AN68" s="454" t="n">
        <v>6534.29</v>
      </c>
      <c r="AO68" s="455" t="n">
        <v>0</v>
      </c>
      <c r="AP68" s="455" t="n">
        <v>0</v>
      </c>
      <c r="AQ68" s="455" t="n">
        <v>0</v>
      </c>
      <c r="AR68" s="456" t="n">
        <v>0</v>
      </c>
      <c r="AS68" s="373" t="n">
        <v>0</v>
      </c>
      <c r="AT68" s="457" t="n">
        <v>0</v>
      </c>
      <c r="AU68" s="457" t="n">
        <v>0</v>
      </c>
      <c r="AV68" s="457" t="n">
        <v>0</v>
      </c>
      <c r="AW68" s="457" t="n">
        <v>0</v>
      </c>
      <c r="AX68" s="458"/>
      <c r="AY68" s="459" t="n">
        <v>0</v>
      </c>
      <c r="AZ68" s="460" t="n">
        <v>0</v>
      </c>
      <c r="BA68" s="461" t="n">
        <v>0</v>
      </c>
      <c r="BB68" s="414" t="s">
        <v>172</v>
      </c>
      <c r="BC68" s="79"/>
      <c r="BD68" s="79"/>
      <c r="BE68" s="79"/>
      <c r="BF68" s="79"/>
      <c r="BG68" s="79"/>
      <c r="BH68" s="79"/>
      <c r="BI68" s="79"/>
      <c r="BJ68" s="79"/>
      <c r="BK68" s="79"/>
      <c r="BL68" s="79"/>
      <c r="BM68" s="79"/>
      <c r="BN68" s="462" t="n">
        <v>0</v>
      </c>
      <c r="BO68" s="463" t="n">
        <v>0</v>
      </c>
      <c r="BP68" s="464" t="n">
        <v>0</v>
      </c>
      <c r="BQ68" s="465" t="n">
        <v>0</v>
      </c>
      <c r="BR68" s="465" t="n">
        <v>0</v>
      </c>
      <c r="BS68" s="466" t="n">
        <v>0</v>
      </c>
      <c r="BT68" s="467" t="n">
        <v>0</v>
      </c>
      <c r="BU68" s="465" t="n">
        <v>0</v>
      </c>
      <c r="BV68" s="465" t="n">
        <v>0</v>
      </c>
      <c r="BW68" s="468" t="n">
        <v>0</v>
      </c>
      <c r="CG68" s="442" t="n">
        <v>57</v>
      </c>
    </row>
    <row r="69" s="441" customFormat="true" ht="21.95" hidden="false" customHeight="true" outlineLevel="0" collapsed="false">
      <c r="A69" s="414" t="n">
        <v>0</v>
      </c>
      <c r="B69" s="414" t="n">
        <v>0</v>
      </c>
      <c r="C69" s="415" t="n">
        <v>0</v>
      </c>
      <c r="D69" s="415" t="s">
        <v>141</v>
      </c>
      <c r="E69" s="443" t="s">
        <v>173</v>
      </c>
      <c r="F69" s="443" t="s">
        <v>1410</v>
      </c>
      <c r="G69" s="443" t="s">
        <v>1099</v>
      </c>
      <c r="H69" s="444" t="n">
        <v>40.81</v>
      </c>
      <c r="I69" s="445" t="n">
        <v>337.6848</v>
      </c>
      <c r="J69" s="446" t="n">
        <v>13780.93</v>
      </c>
      <c r="K69" s="447" t="n">
        <v>13780.93</v>
      </c>
      <c r="L69" s="447" t="n">
        <v>13780.93</v>
      </c>
      <c r="M69" s="448" t="n">
        <v>1</v>
      </c>
      <c r="N69" s="448" t="n">
        <v>1</v>
      </c>
      <c r="O69" s="449" t="n">
        <v>40.81</v>
      </c>
      <c r="P69" s="449" t="n">
        <v>13780.93</v>
      </c>
      <c r="Q69" s="448" t="n">
        <v>1</v>
      </c>
      <c r="R69" s="448" t="n">
        <v>1</v>
      </c>
      <c r="S69" s="449" t="n">
        <v>40.81</v>
      </c>
      <c r="T69" s="449" t="n">
        <v>13780.93</v>
      </c>
      <c r="U69" s="450" t="n">
        <v>13818.8936561428</v>
      </c>
      <c r="V69" s="450" t="n">
        <v>13818.8936561428</v>
      </c>
      <c r="W69" s="450" t="n">
        <v>0</v>
      </c>
      <c r="X69" s="450" t="n">
        <v>13818.8936561428</v>
      </c>
      <c r="Y69" s="450" t="n">
        <v>13818.8936561428</v>
      </c>
      <c r="Z69" s="448" t="n">
        <v>0</v>
      </c>
      <c r="AA69" s="448" t="n">
        <v>0</v>
      </c>
      <c r="AB69" s="448" t="n">
        <v>0</v>
      </c>
      <c r="AC69" s="448" t="n">
        <v>0</v>
      </c>
      <c r="AD69" s="451" t="n">
        <v>0</v>
      </c>
      <c r="AE69" s="79"/>
      <c r="AF69" s="449" t="n">
        <v>40.81</v>
      </c>
      <c r="AG69" s="449" t="n">
        <v>0</v>
      </c>
      <c r="AH69" s="79"/>
      <c r="AI69" s="452" t="n">
        <v>0</v>
      </c>
      <c r="AJ69" s="453" t="n">
        <v>0</v>
      </c>
      <c r="AK69" s="452" t="n">
        <v>0</v>
      </c>
      <c r="AL69" s="453" t="n">
        <v>0</v>
      </c>
      <c r="AM69" s="79"/>
      <c r="AN69" s="454" t="n">
        <v>13780.93</v>
      </c>
      <c r="AO69" s="455" t="n">
        <v>0</v>
      </c>
      <c r="AP69" s="455" t="n">
        <v>0</v>
      </c>
      <c r="AQ69" s="455" t="n">
        <v>0</v>
      </c>
      <c r="AR69" s="456" t="n">
        <v>0</v>
      </c>
      <c r="AS69" s="373" t="n">
        <v>0</v>
      </c>
      <c r="AT69" s="457" t="n">
        <v>0</v>
      </c>
      <c r="AU69" s="457" t="n">
        <v>0</v>
      </c>
      <c r="AV69" s="457" t="n">
        <v>0</v>
      </c>
      <c r="AW69" s="457" t="n">
        <v>0</v>
      </c>
      <c r="AX69" s="458"/>
      <c r="AY69" s="459" t="n">
        <v>0</v>
      </c>
      <c r="AZ69" s="460" t="n">
        <v>0</v>
      </c>
      <c r="BA69" s="461" t="n">
        <v>0</v>
      </c>
      <c r="BB69" s="414" t="s">
        <v>173</v>
      </c>
      <c r="BC69" s="79"/>
      <c r="BD69" s="79"/>
      <c r="BE69" s="79"/>
      <c r="BF69" s="79"/>
      <c r="BG69" s="79"/>
      <c r="BH69" s="79"/>
      <c r="BI69" s="79"/>
      <c r="BJ69" s="79"/>
      <c r="BK69" s="79"/>
      <c r="BL69" s="79"/>
      <c r="BM69" s="79"/>
      <c r="BN69" s="462" t="n">
        <v>0</v>
      </c>
      <c r="BO69" s="463" t="n">
        <v>0</v>
      </c>
      <c r="BP69" s="464" t="n">
        <v>0</v>
      </c>
      <c r="BQ69" s="465" t="n">
        <v>0</v>
      </c>
      <c r="BR69" s="465" t="n">
        <v>0</v>
      </c>
      <c r="BS69" s="466" t="n">
        <v>0</v>
      </c>
      <c r="BT69" s="467" t="n">
        <v>0</v>
      </c>
      <c r="BU69" s="465" t="n">
        <v>0</v>
      </c>
      <c r="BV69" s="465" t="n">
        <v>0</v>
      </c>
      <c r="BW69" s="468" t="n">
        <v>0</v>
      </c>
      <c r="CG69" s="442" t="n">
        <v>58</v>
      </c>
    </row>
    <row r="70" s="441" customFormat="true" ht="21.95" hidden="false" customHeight="true" outlineLevel="0" collapsed="false">
      <c r="A70" s="414" t="n">
        <v>0</v>
      </c>
      <c r="B70" s="414" t="n">
        <v>0</v>
      </c>
      <c r="C70" s="415" t="n">
        <v>0</v>
      </c>
      <c r="D70" s="415" t="s">
        <v>141</v>
      </c>
      <c r="E70" s="443" t="s">
        <v>175</v>
      </c>
      <c r="F70" s="443" t="s">
        <v>2233</v>
      </c>
      <c r="G70" s="443" t="s">
        <v>1096</v>
      </c>
      <c r="H70" s="444" t="n">
        <v>23</v>
      </c>
      <c r="I70" s="445" t="n">
        <v>38.6978</v>
      </c>
      <c r="J70" s="446" t="n">
        <v>890.05</v>
      </c>
      <c r="K70" s="447" t="n">
        <v>890.05</v>
      </c>
      <c r="L70" s="447" t="n">
        <v>890.05</v>
      </c>
      <c r="M70" s="448" t="n">
        <v>1</v>
      </c>
      <c r="N70" s="448" t="n">
        <v>1</v>
      </c>
      <c r="O70" s="449" t="n">
        <v>23</v>
      </c>
      <c r="P70" s="449" t="n">
        <v>890.05</v>
      </c>
      <c r="Q70" s="448" t="n">
        <v>1</v>
      </c>
      <c r="R70" s="448" t="n">
        <v>1</v>
      </c>
      <c r="S70" s="449" t="n">
        <v>23</v>
      </c>
      <c r="T70" s="449" t="n">
        <v>890.05</v>
      </c>
      <c r="U70" s="450" t="n">
        <v>893.187216848808</v>
      </c>
      <c r="V70" s="450" t="n">
        <v>893.187216848808</v>
      </c>
      <c r="W70" s="450" t="n">
        <v>0</v>
      </c>
      <c r="X70" s="450" t="n">
        <v>893.187216848808</v>
      </c>
      <c r="Y70" s="450" t="n">
        <v>893.187216848808</v>
      </c>
      <c r="Z70" s="448" t="n">
        <v>0</v>
      </c>
      <c r="AA70" s="448" t="n">
        <v>0</v>
      </c>
      <c r="AB70" s="448" t="n">
        <v>0</v>
      </c>
      <c r="AC70" s="448" t="n">
        <v>0</v>
      </c>
      <c r="AD70" s="451" t="n">
        <v>0</v>
      </c>
      <c r="AE70" s="79"/>
      <c r="AF70" s="449" t="n">
        <v>23</v>
      </c>
      <c r="AG70" s="449" t="n">
        <v>0</v>
      </c>
      <c r="AH70" s="79"/>
      <c r="AI70" s="452" t="n">
        <v>0</v>
      </c>
      <c r="AJ70" s="453" t="n">
        <v>0</v>
      </c>
      <c r="AK70" s="452" t="n">
        <v>0</v>
      </c>
      <c r="AL70" s="453" t="n">
        <v>0</v>
      </c>
      <c r="AM70" s="79"/>
      <c r="AN70" s="454" t="n">
        <v>890.05</v>
      </c>
      <c r="AO70" s="455" t="n">
        <v>0</v>
      </c>
      <c r="AP70" s="455" t="n">
        <v>0</v>
      </c>
      <c r="AQ70" s="455" t="n">
        <v>0</v>
      </c>
      <c r="AR70" s="456" t="n">
        <v>0</v>
      </c>
      <c r="AS70" s="373" t="n">
        <v>0</v>
      </c>
      <c r="AT70" s="457" t="n">
        <v>0</v>
      </c>
      <c r="AU70" s="457" t="n">
        <v>0</v>
      </c>
      <c r="AV70" s="457" t="n">
        <v>0</v>
      </c>
      <c r="AW70" s="457" t="n">
        <v>0</v>
      </c>
      <c r="AX70" s="458"/>
      <c r="AY70" s="459" t="n">
        <v>0</v>
      </c>
      <c r="AZ70" s="460" t="n">
        <v>0</v>
      </c>
      <c r="BA70" s="461" t="n">
        <v>0</v>
      </c>
      <c r="BB70" s="414" t="s">
        <v>175</v>
      </c>
      <c r="BC70" s="79"/>
      <c r="BD70" s="79"/>
      <c r="BE70" s="79"/>
      <c r="BF70" s="79"/>
      <c r="BG70" s="79"/>
      <c r="BH70" s="79"/>
      <c r="BI70" s="79"/>
      <c r="BJ70" s="79"/>
      <c r="BK70" s="79"/>
      <c r="BL70" s="79"/>
      <c r="BM70" s="79"/>
      <c r="BN70" s="462" t="n">
        <v>0</v>
      </c>
      <c r="BO70" s="463" t="n">
        <v>0</v>
      </c>
      <c r="BP70" s="464" t="n">
        <v>0</v>
      </c>
      <c r="BQ70" s="465" t="n">
        <v>0</v>
      </c>
      <c r="BR70" s="465" t="n">
        <v>0</v>
      </c>
      <c r="BS70" s="466" t="n">
        <v>0</v>
      </c>
      <c r="BT70" s="467" t="n">
        <v>0</v>
      </c>
      <c r="BU70" s="465" t="n">
        <v>0</v>
      </c>
      <c r="BV70" s="465" t="n">
        <v>0</v>
      </c>
      <c r="BW70" s="468" t="n">
        <v>0</v>
      </c>
      <c r="CG70" s="442" t="n">
        <v>59</v>
      </c>
    </row>
    <row r="71" s="441" customFormat="true" ht="21.95" hidden="false" customHeight="true" outlineLevel="0" collapsed="false">
      <c r="A71" s="414" t="n">
        <v>0</v>
      </c>
      <c r="B71" s="414" t="n">
        <v>0</v>
      </c>
      <c r="C71" s="415" t="n">
        <v>0</v>
      </c>
      <c r="D71" s="415" t="s">
        <v>141</v>
      </c>
      <c r="E71" s="443" t="s">
        <v>177</v>
      </c>
      <c r="F71" s="443" t="s">
        <v>1357</v>
      </c>
      <c r="G71" s="443" t="s">
        <v>1099</v>
      </c>
      <c r="H71" s="444" t="n">
        <v>57.14</v>
      </c>
      <c r="I71" s="445" t="n">
        <v>67.6413</v>
      </c>
      <c r="J71" s="446" t="n">
        <v>3865.02</v>
      </c>
      <c r="K71" s="447" t="n">
        <v>3865.02</v>
      </c>
      <c r="L71" s="447" t="n">
        <v>3865.02</v>
      </c>
      <c r="M71" s="448" t="n">
        <v>1</v>
      </c>
      <c r="N71" s="448" t="n">
        <v>1</v>
      </c>
      <c r="O71" s="449" t="n">
        <v>57.14</v>
      </c>
      <c r="P71" s="449" t="n">
        <v>3865.02</v>
      </c>
      <c r="Q71" s="448" t="n">
        <v>1</v>
      </c>
      <c r="R71" s="448" t="n">
        <v>1</v>
      </c>
      <c r="S71" s="449" t="n">
        <v>57.14</v>
      </c>
      <c r="T71" s="449" t="n">
        <v>3865.02</v>
      </c>
      <c r="U71" s="450" t="n">
        <v>3877.34449940913</v>
      </c>
      <c r="V71" s="450" t="n">
        <v>3877.34449940913</v>
      </c>
      <c r="W71" s="450" t="n">
        <v>0</v>
      </c>
      <c r="X71" s="450" t="n">
        <v>3877.34449940913</v>
      </c>
      <c r="Y71" s="450" t="n">
        <v>3877.34449940913</v>
      </c>
      <c r="Z71" s="448" t="n">
        <v>0</v>
      </c>
      <c r="AA71" s="448" t="n">
        <v>0</v>
      </c>
      <c r="AB71" s="448" t="n">
        <v>0</v>
      </c>
      <c r="AC71" s="448" t="n">
        <v>0</v>
      </c>
      <c r="AD71" s="451" t="n">
        <v>0</v>
      </c>
      <c r="AE71" s="79"/>
      <c r="AF71" s="449" t="n">
        <v>57.14</v>
      </c>
      <c r="AG71" s="449" t="n">
        <v>0</v>
      </c>
      <c r="AH71" s="79"/>
      <c r="AI71" s="452" t="n">
        <v>0</v>
      </c>
      <c r="AJ71" s="453" t="n">
        <v>0</v>
      </c>
      <c r="AK71" s="452" t="n">
        <v>0</v>
      </c>
      <c r="AL71" s="453" t="n">
        <v>0</v>
      </c>
      <c r="AM71" s="79"/>
      <c r="AN71" s="454" t="n">
        <v>3865.02</v>
      </c>
      <c r="AO71" s="455" t="n">
        <v>0</v>
      </c>
      <c r="AP71" s="455" t="n">
        <v>0</v>
      </c>
      <c r="AQ71" s="455" t="n">
        <v>0</v>
      </c>
      <c r="AR71" s="456" t="n">
        <v>0</v>
      </c>
      <c r="AS71" s="373" t="n">
        <v>0</v>
      </c>
      <c r="AT71" s="457" t="n">
        <v>0</v>
      </c>
      <c r="AU71" s="457" t="n">
        <v>0</v>
      </c>
      <c r="AV71" s="457" t="n">
        <v>0</v>
      </c>
      <c r="AW71" s="457" t="n">
        <v>0</v>
      </c>
      <c r="AX71" s="458"/>
      <c r="AY71" s="459" t="n">
        <v>0</v>
      </c>
      <c r="AZ71" s="460" t="n">
        <v>0</v>
      </c>
      <c r="BA71" s="461" t="n">
        <v>0</v>
      </c>
      <c r="BB71" s="414" t="s">
        <v>177</v>
      </c>
      <c r="BC71" s="79"/>
      <c r="BD71" s="79"/>
      <c r="BE71" s="79"/>
      <c r="BF71" s="79"/>
      <c r="BG71" s="79"/>
      <c r="BH71" s="79"/>
      <c r="BI71" s="79"/>
      <c r="BJ71" s="79"/>
      <c r="BK71" s="79"/>
      <c r="BL71" s="79"/>
      <c r="BM71" s="79"/>
      <c r="BN71" s="462" t="n">
        <v>0</v>
      </c>
      <c r="BO71" s="463" t="n">
        <v>0</v>
      </c>
      <c r="BP71" s="464" t="n">
        <v>0</v>
      </c>
      <c r="BQ71" s="465" t="n">
        <v>0</v>
      </c>
      <c r="BR71" s="465" t="n">
        <v>0</v>
      </c>
      <c r="BS71" s="466" t="n">
        <v>0</v>
      </c>
      <c r="BT71" s="467" t="n">
        <v>0</v>
      </c>
      <c r="BU71" s="465" t="n">
        <v>0</v>
      </c>
      <c r="BV71" s="465" t="n">
        <v>0</v>
      </c>
      <c r="BW71" s="468" t="n">
        <v>0</v>
      </c>
      <c r="CG71" s="442" t="n">
        <v>60</v>
      </c>
    </row>
    <row r="72" s="441" customFormat="true" ht="21.95" hidden="false" customHeight="true" outlineLevel="0" collapsed="false">
      <c r="A72" s="414" t="n">
        <v>0</v>
      </c>
      <c r="B72" s="414" t="n">
        <v>0</v>
      </c>
      <c r="C72" s="415" t="n">
        <v>0</v>
      </c>
      <c r="D72" s="415" t="s">
        <v>141</v>
      </c>
      <c r="E72" s="469" t="s">
        <v>178</v>
      </c>
      <c r="F72" s="469" t="s">
        <v>2234</v>
      </c>
      <c r="G72" s="469"/>
      <c r="H72" s="470"/>
      <c r="I72" s="471"/>
      <c r="J72" s="472" t="n">
        <v>300464.65</v>
      </c>
      <c r="K72" s="473" t="n">
        <v>300464.65</v>
      </c>
      <c r="L72" s="473" t="n">
        <v>321928.963307607</v>
      </c>
      <c r="M72" s="448" t="n">
        <v>0</v>
      </c>
      <c r="N72" s="448" t="n">
        <v>0</v>
      </c>
      <c r="O72" s="449" t="n">
        <v>0</v>
      </c>
      <c r="P72" s="449" t="n">
        <v>0</v>
      </c>
      <c r="Q72" s="448" t="n">
        <v>0</v>
      </c>
      <c r="R72" s="448" t="n">
        <v>0</v>
      </c>
      <c r="S72" s="449" t="n">
        <v>0</v>
      </c>
      <c r="T72" s="449" t="n">
        <v>0</v>
      </c>
      <c r="U72" s="449"/>
      <c r="V72" s="449"/>
      <c r="W72" s="449"/>
      <c r="X72" s="449"/>
      <c r="Y72" s="449" t="n">
        <v>0</v>
      </c>
      <c r="Z72" s="448" t="n">
        <v>0</v>
      </c>
      <c r="AA72" s="448" t="n">
        <v>0</v>
      </c>
      <c r="AB72" s="448" t="n">
        <v>0</v>
      </c>
      <c r="AC72" s="448" t="n">
        <v>0</v>
      </c>
      <c r="AD72" s="451" t="s">
        <v>2558</v>
      </c>
      <c r="AE72" s="79"/>
      <c r="AF72" s="449" t="n">
        <v>0</v>
      </c>
      <c r="AG72" s="449" t="n">
        <v>0</v>
      </c>
      <c r="AH72" s="79"/>
      <c r="AI72" s="452"/>
      <c r="AJ72" s="453"/>
      <c r="AK72" s="452"/>
      <c r="AL72" s="453"/>
      <c r="AM72" s="79"/>
      <c r="AN72" s="454"/>
      <c r="AO72" s="455"/>
      <c r="AP72" s="455"/>
      <c r="AQ72" s="455"/>
      <c r="AR72" s="456"/>
      <c r="AS72" s="373"/>
      <c r="AT72" s="457"/>
      <c r="AU72" s="457"/>
      <c r="AV72" s="457"/>
      <c r="AW72" s="457"/>
      <c r="AX72" s="458"/>
      <c r="AY72" s="459"/>
      <c r="AZ72" s="460"/>
      <c r="BA72" s="461"/>
      <c r="BB72" s="414" t="s">
        <v>178</v>
      </c>
      <c r="BC72" s="79"/>
      <c r="BD72" s="79"/>
      <c r="BE72" s="79"/>
      <c r="BF72" s="79"/>
      <c r="BG72" s="79"/>
      <c r="BH72" s="79"/>
      <c r="BI72" s="79"/>
      <c r="BJ72" s="79"/>
      <c r="BK72" s="79"/>
      <c r="BL72" s="79"/>
      <c r="BM72" s="79"/>
      <c r="BN72" s="462" t="n">
        <v>0</v>
      </c>
      <c r="BO72" s="463" t="n">
        <v>0</v>
      </c>
      <c r="BP72" s="464" t="n">
        <v>0</v>
      </c>
      <c r="BQ72" s="465" t="n">
        <v>0</v>
      </c>
      <c r="BR72" s="465" t="n">
        <v>0</v>
      </c>
      <c r="BS72" s="466" t="n">
        <v>0</v>
      </c>
      <c r="BT72" s="467" t="n">
        <v>0</v>
      </c>
      <c r="BU72" s="465" t="n">
        <v>0</v>
      </c>
      <c r="BV72" s="465" t="n">
        <v>0</v>
      </c>
      <c r="BW72" s="468" t="n">
        <v>0</v>
      </c>
      <c r="CG72" s="442" t="n">
        <v>61</v>
      </c>
    </row>
    <row r="73" s="441" customFormat="true" ht="21.95" hidden="false" customHeight="true" outlineLevel="0" collapsed="false">
      <c r="A73" s="414" t="n">
        <v>0</v>
      </c>
      <c r="B73" s="414" t="n">
        <v>0</v>
      </c>
      <c r="C73" s="415" t="n">
        <v>0</v>
      </c>
      <c r="D73" s="415" t="s">
        <v>141</v>
      </c>
      <c r="E73" s="443" t="s">
        <v>182</v>
      </c>
      <c r="F73" s="443" t="s">
        <v>1386</v>
      </c>
      <c r="G73" s="443" t="s">
        <v>1095</v>
      </c>
      <c r="H73" s="444" t="n">
        <v>1</v>
      </c>
      <c r="I73" s="445" t="n">
        <v>21000</v>
      </c>
      <c r="J73" s="446" t="n">
        <v>21000</v>
      </c>
      <c r="K73" s="447" t="n">
        <v>21000</v>
      </c>
      <c r="L73" s="447" t="n">
        <v>21000</v>
      </c>
      <c r="M73" s="448" t="n">
        <v>1</v>
      </c>
      <c r="N73" s="448" t="n">
        <v>1</v>
      </c>
      <c r="O73" s="449" t="n">
        <v>1</v>
      </c>
      <c r="P73" s="449" t="n">
        <v>21000</v>
      </c>
      <c r="Q73" s="448" t="n">
        <v>1</v>
      </c>
      <c r="R73" s="448" t="n">
        <v>1</v>
      </c>
      <c r="S73" s="449" t="n">
        <v>1</v>
      </c>
      <c r="T73" s="449" t="n">
        <v>21000</v>
      </c>
      <c r="U73" s="450" t="n">
        <v>21000</v>
      </c>
      <c r="V73" s="450" t="n">
        <v>21000</v>
      </c>
      <c r="W73" s="450" t="n">
        <v>0</v>
      </c>
      <c r="X73" s="450" t="n">
        <v>21000</v>
      </c>
      <c r="Y73" s="450" t="n">
        <v>21000</v>
      </c>
      <c r="Z73" s="448" t="n">
        <v>0</v>
      </c>
      <c r="AA73" s="448" t="n">
        <v>0</v>
      </c>
      <c r="AB73" s="448" t="n">
        <v>0</v>
      </c>
      <c r="AC73" s="448" t="n">
        <v>0</v>
      </c>
      <c r="AD73" s="451" t="n">
        <v>0</v>
      </c>
      <c r="AE73" s="79"/>
      <c r="AF73" s="449" t="n">
        <v>1</v>
      </c>
      <c r="AG73" s="449" t="n">
        <v>0</v>
      </c>
      <c r="AH73" s="79"/>
      <c r="AI73" s="452" t="n">
        <v>0</v>
      </c>
      <c r="AJ73" s="453" t="n">
        <v>0</v>
      </c>
      <c r="AK73" s="452" t="n">
        <v>0</v>
      </c>
      <c r="AL73" s="453" t="n">
        <v>0</v>
      </c>
      <c r="AM73" s="79"/>
      <c r="AN73" s="454" t="n">
        <v>21000</v>
      </c>
      <c r="AO73" s="455" t="n">
        <v>0</v>
      </c>
      <c r="AP73" s="455" t="n">
        <v>0</v>
      </c>
      <c r="AQ73" s="455" t="n">
        <v>0</v>
      </c>
      <c r="AR73" s="456" t="n">
        <v>0</v>
      </c>
      <c r="AS73" s="373" t="n">
        <v>0</v>
      </c>
      <c r="AT73" s="457" t="n">
        <v>0</v>
      </c>
      <c r="AU73" s="457" t="n">
        <v>0</v>
      </c>
      <c r="AV73" s="457" t="n">
        <v>0</v>
      </c>
      <c r="AW73" s="457" t="n">
        <v>0</v>
      </c>
      <c r="AX73" s="458"/>
      <c r="AY73" s="459" t="n">
        <v>0</v>
      </c>
      <c r="AZ73" s="460" t="n">
        <v>0</v>
      </c>
      <c r="BA73" s="461" t="n">
        <v>0</v>
      </c>
      <c r="BB73" s="414" t="s">
        <v>182</v>
      </c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/>
      <c r="BN73" s="462" t="n">
        <v>0</v>
      </c>
      <c r="BO73" s="463" t="n">
        <v>0</v>
      </c>
      <c r="BP73" s="464" t="n">
        <v>0</v>
      </c>
      <c r="BQ73" s="465" t="n">
        <v>0</v>
      </c>
      <c r="BR73" s="465" t="n">
        <v>0</v>
      </c>
      <c r="BS73" s="466" t="n">
        <v>0</v>
      </c>
      <c r="BT73" s="467" t="n">
        <v>0</v>
      </c>
      <c r="BU73" s="465" t="n">
        <v>0</v>
      </c>
      <c r="BV73" s="465" t="n">
        <v>0</v>
      </c>
      <c r="BW73" s="468" t="n">
        <v>0</v>
      </c>
      <c r="CG73" s="442" t="n">
        <v>62</v>
      </c>
    </row>
    <row r="74" s="441" customFormat="true" ht="21.95" hidden="false" customHeight="true" outlineLevel="0" collapsed="false">
      <c r="A74" s="414" t="n">
        <v>0</v>
      </c>
      <c r="B74" s="414" t="n">
        <v>0</v>
      </c>
      <c r="C74" s="415" t="n">
        <v>0</v>
      </c>
      <c r="D74" s="415" t="s">
        <v>141</v>
      </c>
      <c r="E74" s="443" t="s">
        <v>184</v>
      </c>
      <c r="F74" s="443" t="s">
        <v>1389</v>
      </c>
      <c r="G74" s="443" t="s">
        <v>1101</v>
      </c>
      <c r="H74" s="444" t="n">
        <v>644</v>
      </c>
      <c r="I74" s="445" t="n">
        <v>130</v>
      </c>
      <c r="J74" s="446" t="n">
        <v>83720</v>
      </c>
      <c r="K74" s="447" t="n">
        <v>83720</v>
      </c>
      <c r="L74" s="447" t="n">
        <v>83720</v>
      </c>
      <c r="M74" s="448" t="n">
        <v>1</v>
      </c>
      <c r="N74" s="448" t="n">
        <v>1</v>
      </c>
      <c r="O74" s="449" t="n">
        <v>644</v>
      </c>
      <c r="P74" s="449" t="n">
        <v>83720</v>
      </c>
      <c r="Q74" s="448" t="n">
        <v>1</v>
      </c>
      <c r="R74" s="448" t="n">
        <v>1</v>
      </c>
      <c r="S74" s="449" t="n">
        <v>644</v>
      </c>
      <c r="T74" s="449" t="n">
        <v>83720</v>
      </c>
      <c r="U74" s="450" t="n">
        <v>83720</v>
      </c>
      <c r="V74" s="450" t="n">
        <v>83720</v>
      </c>
      <c r="W74" s="450" t="n">
        <v>0</v>
      </c>
      <c r="X74" s="450" t="n">
        <v>83720</v>
      </c>
      <c r="Y74" s="450" t="n">
        <v>83720</v>
      </c>
      <c r="Z74" s="448" t="n">
        <v>0</v>
      </c>
      <c r="AA74" s="448" t="n">
        <v>0</v>
      </c>
      <c r="AB74" s="448" t="n">
        <v>0</v>
      </c>
      <c r="AC74" s="448" t="n">
        <v>0</v>
      </c>
      <c r="AD74" s="451" t="n">
        <v>0</v>
      </c>
      <c r="AE74" s="79"/>
      <c r="AF74" s="449" t="n">
        <v>644</v>
      </c>
      <c r="AG74" s="449" t="n">
        <v>0</v>
      </c>
      <c r="AH74" s="79"/>
      <c r="AI74" s="452" t="n">
        <v>0</v>
      </c>
      <c r="AJ74" s="453" t="n">
        <v>0</v>
      </c>
      <c r="AK74" s="452" t="n">
        <v>0</v>
      </c>
      <c r="AL74" s="453" t="n">
        <v>0</v>
      </c>
      <c r="AM74" s="79"/>
      <c r="AN74" s="454" t="n">
        <v>83720</v>
      </c>
      <c r="AO74" s="455" t="n">
        <v>0</v>
      </c>
      <c r="AP74" s="455" t="n">
        <v>0</v>
      </c>
      <c r="AQ74" s="455" t="n">
        <v>0</v>
      </c>
      <c r="AR74" s="456" t="n">
        <v>0</v>
      </c>
      <c r="AS74" s="373" t="n">
        <v>0</v>
      </c>
      <c r="AT74" s="457" t="n">
        <v>0</v>
      </c>
      <c r="AU74" s="457" t="n">
        <v>0</v>
      </c>
      <c r="AV74" s="457" t="n">
        <v>0</v>
      </c>
      <c r="AW74" s="457" t="n">
        <v>0</v>
      </c>
      <c r="AX74" s="458"/>
      <c r="AY74" s="459" t="n">
        <v>0</v>
      </c>
      <c r="AZ74" s="460" t="n">
        <v>0</v>
      </c>
      <c r="BA74" s="461" t="n">
        <v>0</v>
      </c>
      <c r="BB74" s="414" t="s">
        <v>184</v>
      </c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462" t="n">
        <v>0</v>
      </c>
      <c r="BO74" s="463" t="n">
        <v>0</v>
      </c>
      <c r="BP74" s="464" t="n">
        <v>0</v>
      </c>
      <c r="BQ74" s="465" t="n">
        <v>0</v>
      </c>
      <c r="BR74" s="465" t="n">
        <v>0</v>
      </c>
      <c r="BS74" s="466" t="n">
        <v>0</v>
      </c>
      <c r="BT74" s="467" t="n">
        <v>0</v>
      </c>
      <c r="BU74" s="465" t="n">
        <v>0</v>
      </c>
      <c r="BV74" s="465" t="n">
        <v>0</v>
      </c>
      <c r="BW74" s="468" t="n">
        <v>0</v>
      </c>
      <c r="CG74" s="442" t="n">
        <v>63</v>
      </c>
    </row>
    <row r="75" s="441" customFormat="true" ht="21.95" hidden="false" customHeight="true" outlineLevel="0" collapsed="false">
      <c r="A75" s="414" t="n">
        <v>0</v>
      </c>
      <c r="B75" s="414" t="n">
        <v>0</v>
      </c>
      <c r="C75" s="415" t="n">
        <v>0</v>
      </c>
      <c r="D75" s="415" t="s">
        <v>141</v>
      </c>
      <c r="E75" s="443" t="s">
        <v>186</v>
      </c>
      <c r="F75" s="443" t="s">
        <v>1392</v>
      </c>
      <c r="G75" s="443" t="s">
        <v>1101</v>
      </c>
      <c r="H75" s="444" t="n">
        <v>345</v>
      </c>
      <c r="I75" s="445" t="n">
        <v>150</v>
      </c>
      <c r="J75" s="446" t="n">
        <v>51750</v>
      </c>
      <c r="K75" s="447" t="n">
        <v>51750</v>
      </c>
      <c r="L75" s="447" t="n">
        <v>51750</v>
      </c>
      <c r="M75" s="448" t="n">
        <v>1</v>
      </c>
      <c r="N75" s="448" t="n">
        <v>1</v>
      </c>
      <c r="O75" s="449" t="n">
        <v>345</v>
      </c>
      <c r="P75" s="449" t="n">
        <v>51750</v>
      </c>
      <c r="Q75" s="448" t="n">
        <v>1</v>
      </c>
      <c r="R75" s="448" t="n">
        <v>1</v>
      </c>
      <c r="S75" s="449" t="n">
        <v>345</v>
      </c>
      <c r="T75" s="449" t="n">
        <v>51750</v>
      </c>
      <c r="U75" s="450" t="n">
        <v>51750</v>
      </c>
      <c r="V75" s="450" t="n">
        <v>51750</v>
      </c>
      <c r="W75" s="450" t="n">
        <v>0</v>
      </c>
      <c r="X75" s="450" t="n">
        <v>51750</v>
      </c>
      <c r="Y75" s="450" t="n">
        <v>51750</v>
      </c>
      <c r="Z75" s="448" t="n">
        <v>0</v>
      </c>
      <c r="AA75" s="448" t="n">
        <v>0</v>
      </c>
      <c r="AB75" s="448" t="n">
        <v>0</v>
      </c>
      <c r="AC75" s="448" t="n">
        <v>0</v>
      </c>
      <c r="AD75" s="451" t="n">
        <v>0</v>
      </c>
      <c r="AE75" s="79"/>
      <c r="AF75" s="449" t="n">
        <v>345</v>
      </c>
      <c r="AG75" s="449" t="n">
        <v>0</v>
      </c>
      <c r="AH75" s="79"/>
      <c r="AI75" s="452" t="n">
        <v>0</v>
      </c>
      <c r="AJ75" s="453" t="n">
        <v>0</v>
      </c>
      <c r="AK75" s="452" t="n">
        <v>0</v>
      </c>
      <c r="AL75" s="453" t="n">
        <v>0</v>
      </c>
      <c r="AM75" s="79"/>
      <c r="AN75" s="454" t="n">
        <v>51750</v>
      </c>
      <c r="AO75" s="455" t="n">
        <v>0</v>
      </c>
      <c r="AP75" s="455" t="n">
        <v>0</v>
      </c>
      <c r="AQ75" s="455" t="n">
        <v>0</v>
      </c>
      <c r="AR75" s="456" t="n">
        <v>0</v>
      </c>
      <c r="AS75" s="373" t="n">
        <v>0</v>
      </c>
      <c r="AT75" s="457" t="n">
        <v>0</v>
      </c>
      <c r="AU75" s="457" t="n">
        <v>0</v>
      </c>
      <c r="AV75" s="457" t="n">
        <v>0</v>
      </c>
      <c r="AW75" s="457" t="n">
        <v>0</v>
      </c>
      <c r="AX75" s="458"/>
      <c r="AY75" s="459" t="n">
        <v>0</v>
      </c>
      <c r="AZ75" s="460" t="n">
        <v>0</v>
      </c>
      <c r="BA75" s="461" t="n">
        <v>0</v>
      </c>
      <c r="BB75" s="414" t="s">
        <v>186</v>
      </c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462" t="n">
        <v>0</v>
      </c>
      <c r="BO75" s="463" t="n">
        <v>0</v>
      </c>
      <c r="BP75" s="464" t="n">
        <v>0</v>
      </c>
      <c r="BQ75" s="465" t="n">
        <v>0</v>
      </c>
      <c r="BR75" s="465" t="n">
        <v>0</v>
      </c>
      <c r="BS75" s="466" t="n">
        <v>0</v>
      </c>
      <c r="BT75" s="467" t="n">
        <v>0</v>
      </c>
      <c r="BU75" s="465" t="n">
        <v>0</v>
      </c>
      <c r="BV75" s="465" t="n">
        <v>0</v>
      </c>
      <c r="BW75" s="468" t="n">
        <v>0</v>
      </c>
      <c r="CG75" s="442" t="n">
        <v>64</v>
      </c>
    </row>
    <row r="76" s="441" customFormat="true" ht="21.95" hidden="false" customHeight="true" outlineLevel="0" collapsed="false">
      <c r="A76" s="414" t="n">
        <v>0</v>
      </c>
      <c r="B76" s="414" t="n">
        <v>0</v>
      </c>
      <c r="C76" s="415" t="n">
        <v>0</v>
      </c>
      <c r="D76" s="415" t="s">
        <v>141</v>
      </c>
      <c r="E76" s="443" t="s">
        <v>188</v>
      </c>
      <c r="F76" s="443" t="s">
        <v>1345</v>
      </c>
      <c r="G76" s="443" t="s">
        <v>1100</v>
      </c>
      <c r="H76" s="444" t="n">
        <v>4588.1</v>
      </c>
      <c r="I76" s="445" t="n">
        <v>4.852</v>
      </c>
      <c r="J76" s="446" t="n">
        <v>22261.47</v>
      </c>
      <c r="K76" s="447" t="n">
        <v>22261.47</v>
      </c>
      <c r="L76" s="447" t="n">
        <v>22261.47</v>
      </c>
      <c r="M76" s="448" t="n">
        <v>1</v>
      </c>
      <c r="N76" s="448" t="n">
        <v>1</v>
      </c>
      <c r="O76" s="449" t="n">
        <v>4588.1</v>
      </c>
      <c r="P76" s="449" t="n">
        <v>22261.47</v>
      </c>
      <c r="Q76" s="448" t="n">
        <v>1</v>
      </c>
      <c r="R76" s="448" t="n">
        <v>1</v>
      </c>
      <c r="S76" s="449" t="n">
        <v>4588.1</v>
      </c>
      <c r="T76" s="449" t="n">
        <v>22261.47</v>
      </c>
      <c r="U76" s="450" t="n">
        <v>22261.47</v>
      </c>
      <c r="V76" s="450" t="n">
        <v>22261.47</v>
      </c>
      <c r="W76" s="450" t="n">
        <v>0</v>
      </c>
      <c r="X76" s="450" t="n">
        <v>22261.47</v>
      </c>
      <c r="Y76" s="450" t="n">
        <v>22261.47</v>
      </c>
      <c r="Z76" s="448" t="n">
        <v>0</v>
      </c>
      <c r="AA76" s="448" t="n">
        <v>0</v>
      </c>
      <c r="AB76" s="448" t="n">
        <v>0</v>
      </c>
      <c r="AC76" s="448" t="n">
        <v>0</v>
      </c>
      <c r="AD76" s="451" t="n">
        <v>0</v>
      </c>
      <c r="AE76" s="79"/>
      <c r="AF76" s="449" t="n">
        <v>4588.1</v>
      </c>
      <c r="AG76" s="449" t="n">
        <v>0</v>
      </c>
      <c r="AH76" s="79"/>
      <c r="AI76" s="452" t="n">
        <v>0</v>
      </c>
      <c r="AJ76" s="453" t="n">
        <v>0</v>
      </c>
      <c r="AK76" s="452" t="n">
        <v>0</v>
      </c>
      <c r="AL76" s="453" t="n">
        <v>0</v>
      </c>
      <c r="AM76" s="79"/>
      <c r="AN76" s="454" t="n">
        <v>22261.47</v>
      </c>
      <c r="AO76" s="455" t="n">
        <v>0</v>
      </c>
      <c r="AP76" s="455" t="n">
        <v>0</v>
      </c>
      <c r="AQ76" s="455" t="n">
        <v>0</v>
      </c>
      <c r="AR76" s="456" t="n">
        <v>0</v>
      </c>
      <c r="AS76" s="373" t="n">
        <v>0</v>
      </c>
      <c r="AT76" s="457" t="n">
        <v>0</v>
      </c>
      <c r="AU76" s="457" t="n">
        <v>0</v>
      </c>
      <c r="AV76" s="457" t="n">
        <v>0</v>
      </c>
      <c r="AW76" s="457" t="n">
        <v>0</v>
      </c>
      <c r="AX76" s="458"/>
      <c r="AY76" s="459" t="n">
        <v>0</v>
      </c>
      <c r="AZ76" s="460" t="n">
        <v>0</v>
      </c>
      <c r="BA76" s="461" t="n">
        <v>0</v>
      </c>
      <c r="BB76" s="414" t="s">
        <v>188</v>
      </c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462" t="n">
        <v>0</v>
      </c>
      <c r="BO76" s="463" t="n">
        <v>0</v>
      </c>
      <c r="BP76" s="464" t="n">
        <v>0</v>
      </c>
      <c r="BQ76" s="465" t="n">
        <v>0</v>
      </c>
      <c r="BR76" s="465" t="n">
        <v>0</v>
      </c>
      <c r="BS76" s="466" t="n">
        <v>0</v>
      </c>
      <c r="BT76" s="467" t="n">
        <v>0</v>
      </c>
      <c r="BU76" s="465" t="n">
        <v>0</v>
      </c>
      <c r="BV76" s="465" t="n">
        <v>0</v>
      </c>
      <c r="BW76" s="468" t="n">
        <v>0</v>
      </c>
      <c r="CG76" s="442" t="n">
        <v>65</v>
      </c>
    </row>
    <row r="77" s="441" customFormat="true" ht="21.95" hidden="false" customHeight="true" outlineLevel="0" collapsed="false">
      <c r="A77" s="414" t="n">
        <v>0</v>
      </c>
      <c r="B77" s="414" t="n">
        <v>0</v>
      </c>
      <c r="C77" s="415" t="n">
        <v>0</v>
      </c>
      <c r="D77" s="415" t="s">
        <v>141</v>
      </c>
      <c r="E77" s="443" t="s">
        <v>189</v>
      </c>
      <c r="F77" s="443" t="s">
        <v>1413</v>
      </c>
      <c r="G77" s="443" t="s">
        <v>1099</v>
      </c>
      <c r="H77" s="444" t="n">
        <v>314.86</v>
      </c>
      <c r="I77" s="445" t="n">
        <v>337.6848</v>
      </c>
      <c r="J77" s="446" t="n">
        <v>106323.44</v>
      </c>
      <c r="K77" s="447" t="n">
        <v>106323.44</v>
      </c>
      <c r="L77" s="447" t="n">
        <v>106323.44</v>
      </c>
      <c r="M77" s="448" t="n">
        <v>1</v>
      </c>
      <c r="N77" s="448" t="n">
        <v>1</v>
      </c>
      <c r="O77" s="449" t="n">
        <v>314.86</v>
      </c>
      <c r="P77" s="449" t="n">
        <v>106323.44</v>
      </c>
      <c r="Q77" s="448" t="n">
        <v>1</v>
      </c>
      <c r="R77" s="448" t="n">
        <v>1</v>
      </c>
      <c r="S77" s="449" t="n">
        <v>314.86</v>
      </c>
      <c r="T77" s="449" t="n">
        <v>106323.44</v>
      </c>
      <c r="U77" s="450" t="n">
        <v>106323.44</v>
      </c>
      <c r="V77" s="450" t="n">
        <v>106323.44</v>
      </c>
      <c r="W77" s="450" t="n">
        <v>0</v>
      </c>
      <c r="X77" s="450" t="n">
        <v>106323.44</v>
      </c>
      <c r="Y77" s="450" t="n">
        <v>106323.44</v>
      </c>
      <c r="Z77" s="448" t="n">
        <v>0</v>
      </c>
      <c r="AA77" s="448" t="n">
        <v>0</v>
      </c>
      <c r="AB77" s="448" t="n">
        <v>0</v>
      </c>
      <c r="AC77" s="448" t="n">
        <v>0</v>
      </c>
      <c r="AD77" s="451" t="n">
        <v>0</v>
      </c>
      <c r="AE77" s="79"/>
      <c r="AF77" s="449" t="n">
        <v>314.86</v>
      </c>
      <c r="AG77" s="449" t="n">
        <v>0</v>
      </c>
      <c r="AH77" s="79"/>
      <c r="AI77" s="452" t="n">
        <v>0</v>
      </c>
      <c r="AJ77" s="453" t="n">
        <v>0</v>
      </c>
      <c r="AK77" s="452" t="n">
        <v>0</v>
      </c>
      <c r="AL77" s="453" t="n">
        <v>0</v>
      </c>
      <c r="AM77" s="79"/>
      <c r="AN77" s="454" t="n">
        <v>106323.44</v>
      </c>
      <c r="AO77" s="455" t="n">
        <v>0</v>
      </c>
      <c r="AP77" s="455" t="n">
        <v>0</v>
      </c>
      <c r="AQ77" s="455" t="n">
        <v>0</v>
      </c>
      <c r="AR77" s="456" t="n">
        <v>0</v>
      </c>
      <c r="AS77" s="373" t="n">
        <v>0</v>
      </c>
      <c r="AT77" s="457" t="n">
        <v>0</v>
      </c>
      <c r="AU77" s="457" t="n">
        <v>0</v>
      </c>
      <c r="AV77" s="457" t="n">
        <v>0</v>
      </c>
      <c r="AW77" s="457" t="n">
        <v>0</v>
      </c>
      <c r="AX77" s="458"/>
      <c r="AY77" s="459" t="n">
        <v>0</v>
      </c>
      <c r="AZ77" s="460" t="n">
        <v>0</v>
      </c>
      <c r="BA77" s="461" t="n">
        <v>0</v>
      </c>
      <c r="BB77" s="414" t="s">
        <v>189</v>
      </c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462" t="n">
        <v>0</v>
      </c>
      <c r="BO77" s="463" t="n">
        <v>0</v>
      </c>
      <c r="BP77" s="464" t="n">
        <v>0</v>
      </c>
      <c r="BQ77" s="465" t="n">
        <v>0</v>
      </c>
      <c r="BR77" s="465" t="n">
        <v>0</v>
      </c>
      <c r="BS77" s="466" t="n">
        <v>0</v>
      </c>
      <c r="BT77" s="467" t="n">
        <v>0</v>
      </c>
      <c r="BU77" s="465" t="n">
        <v>0</v>
      </c>
      <c r="BV77" s="465" t="n">
        <v>0</v>
      </c>
      <c r="BW77" s="468" t="n">
        <v>0</v>
      </c>
      <c r="CG77" s="442" t="n">
        <v>66</v>
      </c>
    </row>
    <row r="78" s="441" customFormat="true" ht="21.95" hidden="false" customHeight="true" outlineLevel="0" collapsed="false">
      <c r="A78" s="414" t="n">
        <v>0</v>
      </c>
      <c r="B78" s="414" t="n">
        <v>0</v>
      </c>
      <c r="C78" s="415" t="n">
        <v>0</v>
      </c>
      <c r="D78" s="415" t="s">
        <v>141</v>
      </c>
      <c r="E78" s="443" t="s">
        <v>191</v>
      </c>
      <c r="F78" s="443" t="s">
        <v>2235</v>
      </c>
      <c r="G78" s="443" t="s">
        <v>1096</v>
      </c>
      <c r="H78" s="444" t="n">
        <v>43</v>
      </c>
      <c r="I78" s="445" t="n">
        <v>38.6978</v>
      </c>
      <c r="J78" s="446" t="n">
        <v>1664.01</v>
      </c>
      <c r="K78" s="447" t="n">
        <v>1664.01</v>
      </c>
      <c r="L78" s="447" t="n">
        <v>1664.01</v>
      </c>
      <c r="M78" s="448" t="n">
        <v>1</v>
      </c>
      <c r="N78" s="448" t="n">
        <v>1</v>
      </c>
      <c r="O78" s="449" t="n">
        <v>43</v>
      </c>
      <c r="P78" s="449" t="n">
        <v>1664.01</v>
      </c>
      <c r="Q78" s="448" t="n">
        <v>1</v>
      </c>
      <c r="R78" s="448" t="n">
        <v>1</v>
      </c>
      <c r="S78" s="449" t="n">
        <v>43</v>
      </c>
      <c r="T78" s="449" t="n">
        <v>1664.01</v>
      </c>
      <c r="U78" s="450" t="n">
        <v>1664.01</v>
      </c>
      <c r="V78" s="450" t="n">
        <v>1664.01</v>
      </c>
      <c r="W78" s="450" t="n">
        <v>0</v>
      </c>
      <c r="X78" s="450" t="n">
        <v>1664.01</v>
      </c>
      <c r="Y78" s="450" t="n">
        <v>1664.01</v>
      </c>
      <c r="Z78" s="448" t="n">
        <v>0</v>
      </c>
      <c r="AA78" s="448" t="n">
        <v>0</v>
      </c>
      <c r="AB78" s="448" t="n">
        <v>0</v>
      </c>
      <c r="AC78" s="448" t="n">
        <v>0</v>
      </c>
      <c r="AD78" s="451" t="n">
        <v>0</v>
      </c>
      <c r="AE78" s="79"/>
      <c r="AF78" s="449" t="n">
        <v>43</v>
      </c>
      <c r="AG78" s="449" t="n">
        <v>0</v>
      </c>
      <c r="AH78" s="79"/>
      <c r="AI78" s="452" t="n">
        <v>0</v>
      </c>
      <c r="AJ78" s="453" t="n">
        <v>0</v>
      </c>
      <c r="AK78" s="452" t="n">
        <v>0</v>
      </c>
      <c r="AL78" s="453" t="n">
        <v>0</v>
      </c>
      <c r="AM78" s="79"/>
      <c r="AN78" s="454" t="n">
        <v>1664.01</v>
      </c>
      <c r="AO78" s="455" t="n">
        <v>0</v>
      </c>
      <c r="AP78" s="455" t="n">
        <v>0</v>
      </c>
      <c r="AQ78" s="455" t="n">
        <v>0</v>
      </c>
      <c r="AR78" s="456" t="n">
        <v>0</v>
      </c>
      <c r="AS78" s="373" t="n">
        <v>0</v>
      </c>
      <c r="AT78" s="457" t="n">
        <v>0</v>
      </c>
      <c r="AU78" s="457" t="n">
        <v>0</v>
      </c>
      <c r="AV78" s="457" t="n">
        <v>0</v>
      </c>
      <c r="AW78" s="457" t="n">
        <v>0</v>
      </c>
      <c r="AX78" s="458"/>
      <c r="AY78" s="459" t="n">
        <v>0</v>
      </c>
      <c r="AZ78" s="460" t="n">
        <v>0</v>
      </c>
      <c r="BA78" s="461" t="n">
        <v>0</v>
      </c>
      <c r="BB78" s="414" t="s">
        <v>191</v>
      </c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462" t="n">
        <v>0</v>
      </c>
      <c r="BO78" s="463" t="n">
        <v>0</v>
      </c>
      <c r="BP78" s="464" t="n">
        <v>0</v>
      </c>
      <c r="BQ78" s="465" t="n">
        <v>0</v>
      </c>
      <c r="BR78" s="465" t="n">
        <v>0</v>
      </c>
      <c r="BS78" s="466" t="n">
        <v>0</v>
      </c>
      <c r="BT78" s="467" t="n">
        <v>0</v>
      </c>
      <c r="BU78" s="465" t="n">
        <v>0</v>
      </c>
      <c r="BV78" s="465" t="n">
        <v>0</v>
      </c>
      <c r="BW78" s="468" t="n">
        <v>0</v>
      </c>
      <c r="CG78" s="442" t="n">
        <v>67</v>
      </c>
    </row>
    <row r="79" s="441" customFormat="true" ht="21.95" hidden="false" customHeight="true" outlineLevel="0" collapsed="false">
      <c r="A79" s="414" t="n">
        <v>0</v>
      </c>
      <c r="B79" s="414" t="n">
        <v>0</v>
      </c>
      <c r="C79" s="415" t="n">
        <v>0</v>
      </c>
      <c r="D79" s="415" t="s">
        <v>141</v>
      </c>
      <c r="E79" s="443" t="s">
        <v>193</v>
      </c>
      <c r="F79" s="443" t="s">
        <v>1357</v>
      </c>
      <c r="G79" s="443" t="s">
        <v>1099</v>
      </c>
      <c r="H79" s="444" t="n">
        <v>440.8</v>
      </c>
      <c r="I79" s="445" t="n">
        <v>24.16</v>
      </c>
      <c r="J79" s="446" t="n">
        <v>10649.73</v>
      </c>
      <c r="K79" s="447" t="n">
        <v>10649.73</v>
      </c>
      <c r="L79" s="447" t="n">
        <v>10649.73</v>
      </c>
      <c r="M79" s="448" t="n">
        <v>1</v>
      </c>
      <c r="N79" s="448" t="n">
        <v>1</v>
      </c>
      <c r="O79" s="449" t="n">
        <v>440.8</v>
      </c>
      <c r="P79" s="449" t="n">
        <v>10649.73</v>
      </c>
      <c r="Q79" s="448" t="n">
        <v>1</v>
      </c>
      <c r="R79" s="448" t="n">
        <v>1</v>
      </c>
      <c r="S79" s="449" t="n">
        <v>440.8</v>
      </c>
      <c r="T79" s="449" t="n">
        <v>10649.73</v>
      </c>
      <c r="U79" s="450" t="n">
        <v>10649.73</v>
      </c>
      <c r="V79" s="450" t="n">
        <v>10649.73</v>
      </c>
      <c r="W79" s="450" t="n">
        <v>0</v>
      </c>
      <c r="X79" s="450" t="n">
        <v>10649.73</v>
      </c>
      <c r="Y79" s="450" t="n">
        <v>10649.73</v>
      </c>
      <c r="Z79" s="448" t="n">
        <v>0</v>
      </c>
      <c r="AA79" s="448" t="n">
        <v>0</v>
      </c>
      <c r="AB79" s="448" t="n">
        <v>0</v>
      </c>
      <c r="AC79" s="448" t="n">
        <v>0</v>
      </c>
      <c r="AD79" s="451" t="n">
        <v>0</v>
      </c>
      <c r="AE79" s="79"/>
      <c r="AF79" s="449" t="n">
        <v>440.8</v>
      </c>
      <c r="AG79" s="449" t="n">
        <v>0</v>
      </c>
      <c r="AH79" s="79"/>
      <c r="AI79" s="452" t="n">
        <v>0</v>
      </c>
      <c r="AJ79" s="453" t="n">
        <v>0</v>
      </c>
      <c r="AK79" s="452" t="n">
        <v>0</v>
      </c>
      <c r="AL79" s="453" t="n">
        <v>0</v>
      </c>
      <c r="AM79" s="79"/>
      <c r="AN79" s="454" t="n">
        <v>10649.73</v>
      </c>
      <c r="AO79" s="455" t="n">
        <v>0</v>
      </c>
      <c r="AP79" s="455" t="n">
        <v>0</v>
      </c>
      <c r="AQ79" s="455" t="n">
        <v>0</v>
      </c>
      <c r="AR79" s="456" t="n">
        <v>0</v>
      </c>
      <c r="AS79" s="373" t="n">
        <v>0</v>
      </c>
      <c r="AT79" s="457" t="n">
        <v>0</v>
      </c>
      <c r="AU79" s="457" t="n">
        <v>0</v>
      </c>
      <c r="AV79" s="457" t="n">
        <v>0</v>
      </c>
      <c r="AW79" s="457" t="n">
        <v>0</v>
      </c>
      <c r="AX79" s="458"/>
      <c r="AY79" s="459" t="n">
        <v>0</v>
      </c>
      <c r="AZ79" s="460" t="n">
        <v>0</v>
      </c>
      <c r="BA79" s="461" t="n">
        <v>0</v>
      </c>
      <c r="BB79" s="414" t="s">
        <v>193</v>
      </c>
      <c r="BC79" s="79"/>
      <c r="BD79" s="79"/>
      <c r="BE79" s="79"/>
      <c r="BF79" s="79"/>
      <c r="BG79" s="79"/>
      <c r="BH79" s="79"/>
      <c r="BI79" s="79"/>
      <c r="BJ79" s="79"/>
      <c r="BK79" s="79"/>
      <c r="BL79" s="79"/>
      <c r="BM79" s="79"/>
      <c r="BN79" s="462" t="n">
        <v>0</v>
      </c>
      <c r="BO79" s="463" t="n">
        <v>0</v>
      </c>
      <c r="BP79" s="464" t="n">
        <v>0</v>
      </c>
      <c r="BQ79" s="465" t="n">
        <v>0</v>
      </c>
      <c r="BR79" s="465" t="n">
        <v>0</v>
      </c>
      <c r="BS79" s="466" t="n">
        <v>0</v>
      </c>
      <c r="BT79" s="467" t="n">
        <v>0</v>
      </c>
      <c r="BU79" s="465" t="n">
        <v>0</v>
      </c>
      <c r="BV79" s="465" t="n">
        <v>0</v>
      </c>
      <c r="BW79" s="468" t="n">
        <v>0</v>
      </c>
      <c r="CG79" s="442" t="n">
        <v>68</v>
      </c>
    </row>
    <row r="80" s="441" customFormat="true" ht="21.95" hidden="false" customHeight="true" outlineLevel="0" collapsed="false">
      <c r="A80" s="414" t="n">
        <v>0</v>
      </c>
      <c r="B80" s="414" t="n">
        <v>0</v>
      </c>
      <c r="C80" s="415" t="n">
        <v>0</v>
      </c>
      <c r="D80" s="415" t="s">
        <v>141</v>
      </c>
      <c r="E80" s="443" t="s">
        <v>194</v>
      </c>
      <c r="F80" s="443" t="s">
        <v>1417</v>
      </c>
      <c r="G80" s="443" t="s">
        <v>1102</v>
      </c>
      <c r="H80" s="444" t="n">
        <v>34.4</v>
      </c>
      <c r="I80" s="445" t="n">
        <v>90</v>
      </c>
      <c r="J80" s="446" t="n">
        <v>3096</v>
      </c>
      <c r="K80" s="447" t="n">
        <v>3096</v>
      </c>
      <c r="L80" s="447" t="n">
        <v>3096</v>
      </c>
      <c r="M80" s="448" t="n">
        <v>1</v>
      </c>
      <c r="N80" s="448" t="n">
        <v>1</v>
      </c>
      <c r="O80" s="449" t="n">
        <v>34.4</v>
      </c>
      <c r="P80" s="449" t="n">
        <v>3096</v>
      </c>
      <c r="Q80" s="448" t="n">
        <v>1</v>
      </c>
      <c r="R80" s="448" t="n">
        <v>1</v>
      </c>
      <c r="S80" s="449" t="n">
        <v>34.4</v>
      </c>
      <c r="T80" s="449" t="n">
        <v>3096</v>
      </c>
      <c r="U80" s="450" t="n">
        <v>3096</v>
      </c>
      <c r="V80" s="450" t="n">
        <v>3096</v>
      </c>
      <c r="W80" s="450" t="n">
        <v>0</v>
      </c>
      <c r="X80" s="450" t="n">
        <v>3096</v>
      </c>
      <c r="Y80" s="450" t="n">
        <v>3096</v>
      </c>
      <c r="Z80" s="448" t="n">
        <v>0</v>
      </c>
      <c r="AA80" s="448" t="n">
        <v>0</v>
      </c>
      <c r="AB80" s="448" t="n">
        <v>0</v>
      </c>
      <c r="AC80" s="448" t="n">
        <v>0</v>
      </c>
      <c r="AD80" s="451" t="n">
        <v>0</v>
      </c>
      <c r="AE80" s="79"/>
      <c r="AF80" s="449" t="n">
        <v>34.4</v>
      </c>
      <c r="AG80" s="449" t="n">
        <v>0</v>
      </c>
      <c r="AH80" s="79"/>
      <c r="AI80" s="452" t="n">
        <v>0</v>
      </c>
      <c r="AJ80" s="453" t="n">
        <v>0</v>
      </c>
      <c r="AK80" s="452" t="n">
        <v>0</v>
      </c>
      <c r="AL80" s="453" t="n">
        <v>0</v>
      </c>
      <c r="AM80" s="79"/>
      <c r="AN80" s="454" t="n">
        <v>3096</v>
      </c>
      <c r="AO80" s="455" t="n">
        <v>0</v>
      </c>
      <c r="AP80" s="455" t="n">
        <v>0</v>
      </c>
      <c r="AQ80" s="455" t="n">
        <v>0</v>
      </c>
      <c r="AR80" s="456" t="n">
        <v>0</v>
      </c>
      <c r="AS80" s="373" t="n">
        <v>0</v>
      </c>
      <c r="AT80" s="457" t="n">
        <v>0</v>
      </c>
      <c r="AU80" s="457" t="n">
        <v>0</v>
      </c>
      <c r="AV80" s="457" t="n">
        <v>0</v>
      </c>
      <c r="AW80" s="457" t="n">
        <v>0</v>
      </c>
      <c r="AX80" s="458"/>
      <c r="AY80" s="459" t="n">
        <v>0</v>
      </c>
      <c r="AZ80" s="460" t="n">
        <v>0</v>
      </c>
      <c r="BA80" s="461" t="n">
        <v>0</v>
      </c>
      <c r="BB80" s="414" t="s">
        <v>194</v>
      </c>
      <c r="BC80" s="79"/>
      <c r="BD80" s="79"/>
      <c r="BE80" s="79"/>
      <c r="BF80" s="79"/>
      <c r="BG80" s="79"/>
      <c r="BH80" s="79"/>
      <c r="BI80" s="79"/>
      <c r="BJ80" s="79"/>
      <c r="BK80" s="79"/>
      <c r="BL80" s="79"/>
      <c r="BM80" s="79"/>
      <c r="BN80" s="462" t="n">
        <v>0</v>
      </c>
      <c r="BO80" s="463" t="n">
        <v>0</v>
      </c>
      <c r="BP80" s="464" t="n">
        <v>0</v>
      </c>
      <c r="BQ80" s="465" t="n">
        <v>0</v>
      </c>
      <c r="BR80" s="465" t="n">
        <v>0</v>
      </c>
      <c r="BS80" s="466" t="n">
        <v>0</v>
      </c>
      <c r="BT80" s="467" t="n">
        <v>0</v>
      </c>
      <c r="BU80" s="465" t="n">
        <v>0</v>
      </c>
      <c r="BV80" s="465" t="n">
        <v>0</v>
      </c>
      <c r="BW80" s="468" t="n">
        <v>0</v>
      </c>
      <c r="CG80" s="442" t="n">
        <v>69</v>
      </c>
    </row>
    <row r="81" s="441" customFormat="true" ht="21.95" hidden="false" customHeight="true" outlineLevel="0" collapsed="false">
      <c r="A81" s="414" t="n">
        <v>0</v>
      </c>
      <c r="B81" s="414" t="n">
        <v>0</v>
      </c>
      <c r="C81" s="415" t="n">
        <v>0</v>
      </c>
      <c r="D81" s="415" t="s">
        <v>141</v>
      </c>
      <c r="E81" s="469" t="s">
        <v>196</v>
      </c>
      <c r="F81" s="469" t="s">
        <v>2236</v>
      </c>
      <c r="G81" s="469"/>
      <c r="H81" s="470"/>
      <c r="I81" s="471"/>
      <c r="J81" s="472" t="n">
        <v>79675.13</v>
      </c>
      <c r="K81" s="473" t="n">
        <v>79675.13</v>
      </c>
      <c r="L81" s="473" t="n">
        <v>85366.887593262</v>
      </c>
      <c r="M81" s="448" t="n">
        <v>0</v>
      </c>
      <c r="N81" s="448" t="n">
        <v>0</v>
      </c>
      <c r="O81" s="449" t="n">
        <v>0</v>
      </c>
      <c r="P81" s="449" t="n">
        <v>0</v>
      </c>
      <c r="Q81" s="448" t="n">
        <v>0</v>
      </c>
      <c r="R81" s="448" t="n">
        <v>0</v>
      </c>
      <c r="S81" s="449" t="n">
        <v>0</v>
      </c>
      <c r="T81" s="449" t="n">
        <v>0</v>
      </c>
      <c r="U81" s="449"/>
      <c r="V81" s="449"/>
      <c r="W81" s="449"/>
      <c r="X81" s="449"/>
      <c r="Y81" s="449" t="n">
        <v>0</v>
      </c>
      <c r="Z81" s="448" t="n">
        <v>0</v>
      </c>
      <c r="AA81" s="448" t="n">
        <v>0</v>
      </c>
      <c r="AB81" s="448" t="n">
        <v>0</v>
      </c>
      <c r="AC81" s="448" t="n">
        <v>0</v>
      </c>
      <c r="AD81" s="451" t="s">
        <v>2558</v>
      </c>
      <c r="AE81" s="79"/>
      <c r="AF81" s="449" t="n">
        <v>0</v>
      </c>
      <c r="AG81" s="449" t="n">
        <v>0</v>
      </c>
      <c r="AH81" s="79"/>
      <c r="AI81" s="452"/>
      <c r="AJ81" s="453"/>
      <c r="AK81" s="452"/>
      <c r="AL81" s="453"/>
      <c r="AM81" s="79"/>
      <c r="AN81" s="454"/>
      <c r="AO81" s="455"/>
      <c r="AP81" s="455"/>
      <c r="AQ81" s="455"/>
      <c r="AR81" s="456"/>
      <c r="AS81" s="373"/>
      <c r="AT81" s="457"/>
      <c r="AU81" s="457"/>
      <c r="AV81" s="457"/>
      <c r="AW81" s="457"/>
      <c r="AX81" s="458"/>
      <c r="AY81" s="459"/>
      <c r="AZ81" s="460"/>
      <c r="BA81" s="461"/>
      <c r="BB81" s="414" t="s">
        <v>196</v>
      </c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462" t="n">
        <v>0</v>
      </c>
      <c r="BO81" s="463" t="n">
        <v>0</v>
      </c>
      <c r="BP81" s="464" t="n">
        <v>0</v>
      </c>
      <c r="BQ81" s="465" t="n">
        <v>0</v>
      </c>
      <c r="BR81" s="465" t="n">
        <v>0</v>
      </c>
      <c r="BS81" s="466" t="n">
        <v>0</v>
      </c>
      <c r="BT81" s="467" t="n">
        <v>0</v>
      </c>
      <c r="BU81" s="465" t="n">
        <v>0</v>
      </c>
      <c r="BV81" s="465" t="n">
        <v>0</v>
      </c>
      <c r="BW81" s="468" t="n">
        <v>0</v>
      </c>
      <c r="CG81" s="442" t="n">
        <v>70</v>
      </c>
    </row>
    <row r="82" s="441" customFormat="true" ht="21.95" hidden="false" customHeight="true" outlineLevel="0" collapsed="false">
      <c r="A82" s="414" t="n">
        <v>0</v>
      </c>
      <c r="B82" s="414" t="n">
        <v>0</v>
      </c>
      <c r="C82" s="415" t="n">
        <v>0</v>
      </c>
      <c r="D82" s="415" t="s">
        <v>141</v>
      </c>
      <c r="E82" s="469" t="s">
        <v>198</v>
      </c>
      <c r="F82" s="469" t="s">
        <v>2237</v>
      </c>
      <c r="G82" s="469"/>
      <c r="H82" s="470"/>
      <c r="I82" s="471"/>
      <c r="J82" s="472" t="n">
        <v>79675.13</v>
      </c>
      <c r="K82" s="473" t="n">
        <v>79675.13</v>
      </c>
      <c r="L82" s="473" t="n">
        <v>85366.887593262</v>
      </c>
      <c r="M82" s="448" t="n">
        <v>0</v>
      </c>
      <c r="N82" s="448" t="n">
        <v>0</v>
      </c>
      <c r="O82" s="449" t="n">
        <v>0</v>
      </c>
      <c r="P82" s="449" t="n">
        <v>0</v>
      </c>
      <c r="Q82" s="448" t="n">
        <v>0</v>
      </c>
      <c r="R82" s="448" t="n">
        <v>0</v>
      </c>
      <c r="S82" s="449" t="n">
        <v>0</v>
      </c>
      <c r="T82" s="449" t="n">
        <v>0</v>
      </c>
      <c r="U82" s="449"/>
      <c r="V82" s="449"/>
      <c r="W82" s="449"/>
      <c r="X82" s="449"/>
      <c r="Y82" s="449" t="n">
        <v>0</v>
      </c>
      <c r="Z82" s="448" t="n">
        <v>0</v>
      </c>
      <c r="AA82" s="448" t="n">
        <v>0</v>
      </c>
      <c r="AB82" s="448" t="n">
        <v>0</v>
      </c>
      <c r="AC82" s="448" t="n">
        <v>0</v>
      </c>
      <c r="AD82" s="451" t="s">
        <v>2558</v>
      </c>
      <c r="AE82" s="79"/>
      <c r="AF82" s="449" t="n">
        <v>0</v>
      </c>
      <c r="AG82" s="449" t="n">
        <v>0</v>
      </c>
      <c r="AH82" s="79"/>
      <c r="AI82" s="452"/>
      <c r="AJ82" s="453"/>
      <c r="AK82" s="452"/>
      <c r="AL82" s="453"/>
      <c r="AM82" s="79"/>
      <c r="AN82" s="454"/>
      <c r="AO82" s="455"/>
      <c r="AP82" s="455"/>
      <c r="AQ82" s="455"/>
      <c r="AR82" s="456"/>
      <c r="AS82" s="373"/>
      <c r="AT82" s="457"/>
      <c r="AU82" s="457"/>
      <c r="AV82" s="457"/>
      <c r="AW82" s="457"/>
      <c r="AX82" s="458"/>
      <c r="AY82" s="459"/>
      <c r="AZ82" s="460"/>
      <c r="BA82" s="461"/>
      <c r="BB82" s="414" t="s">
        <v>198</v>
      </c>
      <c r="BC82" s="79"/>
      <c r="BD82" s="79"/>
      <c r="BE82" s="79"/>
      <c r="BF82" s="79"/>
      <c r="BG82" s="79"/>
      <c r="BH82" s="79"/>
      <c r="BI82" s="79"/>
      <c r="BJ82" s="79"/>
      <c r="BK82" s="79"/>
      <c r="BL82" s="79"/>
      <c r="BM82" s="79"/>
      <c r="BN82" s="462" t="n">
        <v>0</v>
      </c>
      <c r="BO82" s="463" t="n">
        <v>0</v>
      </c>
      <c r="BP82" s="464" t="n">
        <v>0</v>
      </c>
      <c r="BQ82" s="465" t="n">
        <v>0</v>
      </c>
      <c r="BR82" s="465" t="n">
        <v>0</v>
      </c>
      <c r="BS82" s="466" t="n">
        <v>0</v>
      </c>
      <c r="BT82" s="467" t="n">
        <v>0</v>
      </c>
      <c r="BU82" s="465" t="n">
        <v>0</v>
      </c>
      <c r="BV82" s="465" t="n">
        <v>0</v>
      </c>
      <c r="BW82" s="468" t="n">
        <v>0</v>
      </c>
      <c r="CG82" s="442" t="n">
        <v>71</v>
      </c>
    </row>
    <row r="83" s="441" customFormat="true" ht="21.95" hidden="false" customHeight="true" outlineLevel="0" collapsed="false">
      <c r="A83" s="414" t="n">
        <v>0</v>
      </c>
      <c r="B83" s="414" t="n">
        <v>0</v>
      </c>
      <c r="C83" s="415" t="n">
        <v>0</v>
      </c>
      <c r="D83" s="415" t="s">
        <v>141</v>
      </c>
      <c r="E83" s="443" t="s">
        <v>200</v>
      </c>
      <c r="F83" s="443" t="s">
        <v>2238</v>
      </c>
      <c r="G83" s="443" t="s">
        <v>1099</v>
      </c>
      <c r="H83" s="444" t="n">
        <v>102.63</v>
      </c>
      <c r="I83" s="445" t="n">
        <v>140</v>
      </c>
      <c r="J83" s="446" t="n">
        <v>14368.2</v>
      </c>
      <c r="K83" s="447" t="n">
        <v>14368.2</v>
      </c>
      <c r="L83" s="447" t="n">
        <v>14368.2</v>
      </c>
      <c r="M83" s="448" t="n">
        <v>1</v>
      </c>
      <c r="N83" s="448" t="n">
        <v>1</v>
      </c>
      <c r="O83" s="449" t="n">
        <v>102.63</v>
      </c>
      <c r="P83" s="449" t="n">
        <v>14368.2</v>
      </c>
      <c r="Q83" s="448" t="n">
        <v>1</v>
      </c>
      <c r="R83" s="448" t="n">
        <v>1</v>
      </c>
      <c r="S83" s="449" t="n">
        <v>102.63</v>
      </c>
      <c r="T83" s="449" t="n">
        <v>14368.2</v>
      </c>
      <c r="U83" s="450" t="n">
        <v>14482.5578629335</v>
      </c>
      <c r="V83" s="450" t="n">
        <v>14482.5578629335</v>
      </c>
      <c r="W83" s="450" t="n">
        <v>0</v>
      </c>
      <c r="X83" s="450" t="n">
        <v>14482.5578629335</v>
      </c>
      <c r="Y83" s="450" t="n">
        <v>14482.5578629335</v>
      </c>
      <c r="Z83" s="448" t="n">
        <v>0</v>
      </c>
      <c r="AA83" s="448" t="n">
        <v>0</v>
      </c>
      <c r="AB83" s="448" t="n">
        <v>0</v>
      </c>
      <c r="AC83" s="448" t="n">
        <v>0</v>
      </c>
      <c r="AD83" s="451" t="n">
        <v>0</v>
      </c>
      <c r="AE83" s="79"/>
      <c r="AF83" s="449" t="n">
        <v>102.63</v>
      </c>
      <c r="AG83" s="449" t="n">
        <v>0</v>
      </c>
      <c r="AH83" s="79"/>
      <c r="AI83" s="452" t="n">
        <v>0</v>
      </c>
      <c r="AJ83" s="453" t="n">
        <v>0</v>
      </c>
      <c r="AK83" s="452" t="n">
        <v>0</v>
      </c>
      <c r="AL83" s="453" t="n">
        <v>0</v>
      </c>
      <c r="AM83" s="79"/>
      <c r="AN83" s="454" t="n">
        <v>14368.2</v>
      </c>
      <c r="AO83" s="455" t="n">
        <v>0</v>
      </c>
      <c r="AP83" s="455" t="n">
        <v>0</v>
      </c>
      <c r="AQ83" s="455" t="n">
        <v>0</v>
      </c>
      <c r="AR83" s="456" t="n">
        <v>0</v>
      </c>
      <c r="AS83" s="373" t="n">
        <v>0</v>
      </c>
      <c r="AT83" s="457" t="n">
        <v>0</v>
      </c>
      <c r="AU83" s="457" t="n">
        <v>0</v>
      </c>
      <c r="AV83" s="457" t="n">
        <v>0</v>
      </c>
      <c r="AW83" s="457" t="n">
        <v>0</v>
      </c>
      <c r="AX83" s="458"/>
      <c r="AY83" s="459" t="n">
        <v>0</v>
      </c>
      <c r="AZ83" s="460" t="n">
        <v>0</v>
      </c>
      <c r="BA83" s="461" t="n">
        <v>0</v>
      </c>
      <c r="BB83" s="414" t="s">
        <v>200</v>
      </c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462" t="n">
        <v>0</v>
      </c>
      <c r="BO83" s="463" t="n">
        <v>0</v>
      </c>
      <c r="BP83" s="464" t="n">
        <v>0</v>
      </c>
      <c r="BQ83" s="465" t="n">
        <v>0</v>
      </c>
      <c r="BR83" s="465" t="n">
        <v>0</v>
      </c>
      <c r="BS83" s="466" t="n">
        <v>0</v>
      </c>
      <c r="BT83" s="467" t="n">
        <v>0</v>
      </c>
      <c r="BU83" s="465" t="n">
        <v>0</v>
      </c>
      <c r="BV83" s="465" t="n">
        <v>0</v>
      </c>
      <c r="BW83" s="468" t="n">
        <v>0</v>
      </c>
      <c r="CG83" s="442" t="n">
        <v>72</v>
      </c>
    </row>
    <row r="84" s="441" customFormat="true" ht="21.95" hidden="false" customHeight="true" outlineLevel="0" collapsed="false">
      <c r="A84" s="414" t="n">
        <v>0</v>
      </c>
      <c r="B84" s="414" t="n">
        <v>0</v>
      </c>
      <c r="C84" s="415" t="n">
        <v>0</v>
      </c>
      <c r="D84" s="415" t="s">
        <v>141</v>
      </c>
      <c r="E84" s="443" t="s">
        <v>202</v>
      </c>
      <c r="F84" s="443" t="s">
        <v>1340</v>
      </c>
      <c r="G84" s="443" t="s">
        <v>1098</v>
      </c>
      <c r="H84" s="444" t="n">
        <v>196.96</v>
      </c>
      <c r="I84" s="445" t="n">
        <v>53.0001</v>
      </c>
      <c r="J84" s="446" t="n">
        <v>10438.9</v>
      </c>
      <c r="K84" s="447" t="n">
        <v>10438.9</v>
      </c>
      <c r="L84" s="447" t="n">
        <v>10438.9</v>
      </c>
      <c r="M84" s="448" t="n">
        <v>1</v>
      </c>
      <c r="N84" s="448" t="n">
        <v>1</v>
      </c>
      <c r="O84" s="449" t="n">
        <v>196.96</v>
      </c>
      <c r="P84" s="449" t="n">
        <v>10438.9</v>
      </c>
      <c r="Q84" s="448" t="n">
        <v>1</v>
      </c>
      <c r="R84" s="448" t="n">
        <v>1</v>
      </c>
      <c r="S84" s="449" t="n">
        <v>196.96</v>
      </c>
      <c r="T84" s="449" t="n">
        <v>10438.9</v>
      </c>
      <c r="U84" s="450" t="n">
        <v>10498.8326738528</v>
      </c>
      <c r="V84" s="450" t="n">
        <v>10498.8326738528</v>
      </c>
      <c r="W84" s="450" t="n">
        <v>0</v>
      </c>
      <c r="X84" s="450" t="n">
        <v>10498.8326738528</v>
      </c>
      <c r="Y84" s="450" t="n">
        <v>10498.8326738528</v>
      </c>
      <c r="Z84" s="448" t="n">
        <v>0</v>
      </c>
      <c r="AA84" s="448" t="n">
        <v>0</v>
      </c>
      <c r="AB84" s="448" t="n">
        <v>0</v>
      </c>
      <c r="AC84" s="448" t="n">
        <v>0</v>
      </c>
      <c r="AD84" s="451" t="n">
        <v>0</v>
      </c>
      <c r="AE84" s="79"/>
      <c r="AF84" s="449" t="n">
        <v>196.96</v>
      </c>
      <c r="AG84" s="449" t="n">
        <v>0</v>
      </c>
      <c r="AH84" s="79"/>
      <c r="AI84" s="452" t="n">
        <v>0</v>
      </c>
      <c r="AJ84" s="453" t="n">
        <v>0</v>
      </c>
      <c r="AK84" s="452" t="n">
        <v>0</v>
      </c>
      <c r="AL84" s="453" t="n">
        <v>0</v>
      </c>
      <c r="AM84" s="79"/>
      <c r="AN84" s="454" t="n">
        <v>10438.9</v>
      </c>
      <c r="AO84" s="455" t="n">
        <v>0</v>
      </c>
      <c r="AP84" s="455" t="n">
        <v>0</v>
      </c>
      <c r="AQ84" s="455" t="n">
        <v>0</v>
      </c>
      <c r="AR84" s="456" t="n">
        <v>0</v>
      </c>
      <c r="AS84" s="373" t="n">
        <v>0</v>
      </c>
      <c r="AT84" s="457" t="n">
        <v>0</v>
      </c>
      <c r="AU84" s="457" t="n">
        <v>0</v>
      </c>
      <c r="AV84" s="457" t="n">
        <v>0</v>
      </c>
      <c r="AW84" s="457" t="n">
        <v>0</v>
      </c>
      <c r="AX84" s="458"/>
      <c r="AY84" s="459" t="n">
        <v>0</v>
      </c>
      <c r="AZ84" s="460" t="n">
        <v>0</v>
      </c>
      <c r="BA84" s="461" t="n">
        <v>0</v>
      </c>
      <c r="BB84" s="414" t="s">
        <v>202</v>
      </c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462" t="n">
        <v>0</v>
      </c>
      <c r="BO84" s="463" t="n">
        <v>0</v>
      </c>
      <c r="BP84" s="464" t="n">
        <v>0</v>
      </c>
      <c r="BQ84" s="465" t="n">
        <v>0</v>
      </c>
      <c r="BR84" s="465" t="n">
        <v>0</v>
      </c>
      <c r="BS84" s="466" t="n">
        <v>0</v>
      </c>
      <c r="BT84" s="467" t="n">
        <v>0</v>
      </c>
      <c r="BU84" s="465" t="n">
        <v>0</v>
      </c>
      <c r="BV84" s="465" t="n">
        <v>0</v>
      </c>
      <c r="BW84" s="468" t="n">
        <v>0</v>
      </c>
      <c r="CG84" s="442" t="n">
        <v>73</v>
      </c>
    </row>
    <row r="85" s="441" customFormat="true" ht="21.95" hidden="false" customHeight="true" outlineLevel="0" collapsed="false">
      <c r="A85" s="414" t="n">
        <v>0</v>
      </c>
      <c r="B85" s="414" t="n">
        <v>0</v>
      </c>
      <c r="C85" s="415" t="n">
        <v>0</v>
      </c>
      <c r="D85" s="415" t="s">
        <v>141</v>
      </c>
      <c r="E85" s="443" t="s">
        <v>204</v>
      </c>
      <c r="F85" s="443" t="s">
        <v>1345</v>
      </c>
      <c r="G85" s="443" t="s">
        <v>1100</v>
      </c>
      <c r="H85" s="444" t="n">
        <v>3018</v>
      </c>
      <c r="I85" s="445" t="n">
        <v>5.5017</v>
      </c>
      <c r="J85" s="446" t="n">
        <v>16604.13</v>
      </c>
      <c r="K85" s="447" t="n">
        <v>16604.13</v>
      </c>
      <c r="L85" s="447" t="n">
        <v>16604.13</v>
      </c>
      <c r="M85" s="448" t="n">
        <v>1</v>
      </c>
      <c r="N85" s="448" t="n">
        <v>1</v>
      </c>
      <c r="O85" s="449" t="n">
        <v>3018</v>
      </c>
      <c r="P85" s="449" t="n">
        <v>16604.13</v>
      </c>
      <c r="Q85" s="448" t="n">
        <v>1</v>
      </c>
      <c r="R85" s="448" t="n">
        <v>1</v>
      </c>
      <c r="S85" s="449" t="n">
        <v>3018</v>
      </c>
      <c r="T85" s="449" t="n">
        <v>16604.13</v>
      </c>
      <c r="U85" s="450" t="n">
        <v>16737.873653456</v>
      </c>
      <c r="V85" s="450" t="n">
        <v>16737.873653456</v>
      </c>
      <c r="W85" s="450" t="n">
        <v>0</v>
      </c>
      <c r="X85" s="450" t="n">
        <v>16737.873653456</v>
      </c>
      <c r="Y85" s="450" t="n">
        <v>16737.873653456</v>
      </c>
      <c r="Z85" s="448" t="n">
        <v>0</v>
      </c>
      <c r="AA85" s="448" t="n">
        <v>0</v>
      </c>
      <c r="AB85" s="448" t="n">
        <v>0</v>
      </c>
      <c r="AC85" s="448" t="n">
        <v>0</v>
      </c>
      <c r="AD85" s="451" t="n">
        <v>0</v>
      </c>
      <c r="AE85" s="79"/>
      <c r="AF85" s="449" t="n">
        <v>3018</v>
      </c>
      <c r="AG85" s="449" t="n">
        <v>0</v>
      </c>
      <c r="AH85" s="79"/>
      <c r="AI85" s="452" t="n">
        <v>0</v>
      </c>
      <c r="AJ85" s="453" t="n">
        <v>0</v>
      </c>
      <c r="AK85" s="452" t="n">
        <v>0</v>
      </c>
      <c r="AL85" s="453" t="n">
        <v>0</v>
      </c>
      <c r="AM85" s="79"/>
      <c r="AN85" s="454" t="n">
        <v>16604.13</v>
      </c>
      <c r="AO85" s="455" t="n">
        <v>0</v>
      </c>
      <c r="AP85" s="455" t="n">
        <v>0</v>
      </c>
      <c r="AQ85" s="455" t="n">
        <v>0</v>
      </c>
      <c r="AR85" s="456" t="n">
        <v>0</v>
      </c>
      <c r="AS85" s="373" t="n">
        <v>0</v>
      </c>
      <c r="AT85" s="457" t="n">
        <v>0</v>
      </c>
      <c r="AU85" s="457" t="n">
        <v>0</v>
      </c>
      <c r="AV85" s="457" t="n">
        <v>0</v>
      </c>
      <c r="AW85" s="457" t="n">
        <v>0</v>
      </c>
      <c r="AX85" s="458"/>
      <c r="AY85" s="459" t="n">
        <v>0</v>
      </c>
      <c r="AZ85" s="460" t="n">
        <v>0</v>
      </c>
      <c r="BA85" s="461" t="n">
        <v>0</v>
      </c>
      <c r="BB85" s="414" t="s">
        <v>204</v>
      </c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462" t="n">
        <v>0</v>
      </c>
      <c r="BO85" s="463" t="n">
        <v>0</v>
      </c>
      <c r="BP85" s="464" t="n">
        <v>0</v>
      </c>
      <c r="BQ85" s="465" t="n">
        <v>0</v>
      </c>
      <c r="BR85" s="465" t="n">
        <v>0</v>
      </c>
      <c r="BS85" s="466" t="n">
        <v>0</v>
      </c>
      <c r="BT85" s="467" t="n">
        <v>0</v>
      </c>
      <c r="BU85" s="465" t="n">
        <v>0</v>
      </c>
      <c r="BV85" s="465" t="n">
        <v>0</v>
      </c>
      <c r="BW85" s="468" t="n">
        <v>0</v>
      </c>
      <c r="CG85" s="442" t="n">
        <v>74</v>
      </c>
    </row>
    <row r="86" s="441" customFormat="true" ht="21.95" hidden="false" customHeight="true" outlineLevel="0" collapsed="false">
      <c r="A86" s="414" t="n">
        <v>0</v>
      </c>
      <c r="B86" s="414" t="n">
        <v>0</v>
      </c>
      <c r="C86" s="415" t="n">
        <v>0</v>
      </c>
      <c r="D86" s="415" t="s">
        <v>141</v>
      </c>
      <c r="E86" s="443" t="s">
        <v>206</v>
      </c>
      <c r="F86" s="443" t="s">
        <v>1350</v>
      </c>
      <c r="G86" s="443" t="s">
        <v>1099</v>
      </c>
      <c r="H86" s="444" t="n">
        <v>102.63</v>
      </c>
      <c r="I86" s="445" t="n">
        <v>287.7067</v>
      </c>
      <c r="J86" s="446" t="n">
        <v>29527.35</v>
      </c>
      <c r="K86" s="447" t="n">
        <v>29527.35</v>
      </c>
      <c r="L86" s="447" t="n">
        <v>29527.35</v>
      </c>
      <c r="M86" s="448" t="n">
        <v>1</v>
      </c>
      <c r="N86" s="448" t="n">
        <v>1</v>
      </c>
      <c r="O86" s="449" t="n">
        <v>102.63</v>
      </c>
      <c r="P86" s="449" t="n">
        <v>29527.35</v>
      </c>
      <c r="Q86" s="448" t="n">
        <v>1</v>
      </c>
      <c r="R86" s="448" t="n">
        <v>1</v>
      </c>
      <c r="S86" s="449" t="n">
        <v>102.63</v>
      </c>
      <c r="T86" s="449" t="n">
        <v>29527.35</v>
      </c>
      <c r="U86" s="450" t="n">
        <v>29765.1881562825</v>
      </c>
      <c r="V86" s="450" t="n">
        <v>29765.1881562825</v>
      </c>
      <c r="W86" s="450" t="n">
        <v>0</v>
      </c>
      <c r="X86" s="450" t="n">
        <v>29765.1881562825</v>
      </c>
      <c r="Y86" s="450" t="n">
        <v>29765.1881562825</v>
      </c>
      <c r="Z86" s="448" t="n">
        <v>0</v>
      </c>
      <c r="AA86" s="448" t="n">
        <v>0</v>
      </c>
      <c r="AB86" s="448" t="n">
        <v>0</v>
      </c>
      <c r="AC86" s="448" t="n">
        <v>0</v>
      </c>
      <c r="AD86" s="451" t="n">
        <v>0</v>
      </c>
      <c r="AE86" s="79"/>
      <c r="AF86" s="449" t="n">
        <v>102.63</v>
      </c>
      <c r="AG86" s="449" t="n">
        <v>0</v>
      </c>
      <c r="AH86" s="79"/>
      <c r="AI86" s="452" t="n">
        <v>0</v>
      </c>
      <c r="AJ86" s="453" t="n">
        <v>0</v>
      </c>
      <c r="AK86" s="452" t="n">
        <v>0</v>
      </c>
      <c r="AL86" s="453" t="n">
        <v>0</v>
      </c>
      <c r="AM86" s="79"/>
      <c r="AN86" s="454" t="n">
        <v>29527.35</v>
      </c>
      <c r="AO86" s="455" t="n">
        <v>0</v>
      </c>
      <c r="AP86" s="455" t="n">
        <v>0</v>
      </c>
      <c r="AQ86" s="455" t="n">
        <v>0</v>
      </c>
      <c r="AR86" s="456" t="n">
        <v>0</v>
      </c>
      <c r="AS86" s="373" t="n">
        <v>0</v>
      </c>
      <c r="AT86" s="457" t="n">
        <v>0</v>
      </c>
      <c r="AU86" s="457" t="n">
        <v>0</v>
      </c>
      <c r="AV86" s="457" t="n">
        <v>0</v>
      </c>
      <c r="AW86" s="457" t="n">
        <v>0</v>
      </c>
      <c r="AX86" s="458"/>
      <c r="AY86" s="459" t="n">
        <v>0</v>
      </c>
      <c r="AZ86" s="460" t="n">
        <v>0</v>
      </c>
      <c r="BA86" s="461" t="n">
        <v>0</v>
      </c>
      <c r="BB86" s="414" t="s">
        <v>206</v>
      </c>
      <c r="BC86" s="79"/>
      <c r="BD86" s="79"/>
      <c r="BE86" s="79"/>
      <c r="BF86" s="79"/>
      <c r="BG86" s="79"/>
      <c r="BH86" s="79"/>
      <c r="BI86" s="79"/>
      <c r="BJ86" s="79"/>
      <c r="BK86" s="79"/>
      <c r="BL86" s="79"/>
      <c r="BM86" s="79"/>
      <c r="BN86" s="462" t="n">
        <v>0</v>
      </c>
      <c r="BO86" s="463" t="n">
        <v>0</v>
      </c>
      <c r="BP86" s="464" t="n">
        <v>0</v>
      </c>
      <c r="BQ86" s="465" t="n">
        <v>0</v>
      </c>
      <c r="BR86" s="465" t="n">
        <v>0</v>
      </c>
      <c r="BS86" s="466" t="n">
        <v>0</v>
      </c>
      <c r="BT86" s="467" t="n">
        <v>0</v>
      </c>
      <c r="BU86" s="465" t="n">
        <v>0</v>
      </c>
      <c r="BV86" s="465" t="n">
        <v>0</v>
      </c>
      <c r="BW86" s="468" t="n">
        <v>0</v>
      </c>
      <c r="CG86" s="442" t="n">
        <v>75</v>
      </c>
    </row>
    <row r="87" s="441" customFormat="true" ht="21.95" hidden="false" customHeight="true" outlineLevel="0" collapsed="false">
      <c r="A87" s="414" t="n">
        <v>0</v>
      </c>
      <c r="B87" s="414" t="n">
        <v>0</v>
      </c>
      <c r="C87" s="415" t="n">
        <v>0</v>
      </c>
      <c r="D87" s="415" t="s">
        <v>141</v>
      </c>
      <c r="E87" s="443" t="s">
        <v>208</v>
      </c>
      <c r="F87" s="443" t="s">
        <v>2231</v>
      </c>
      <c r="G87" s="443" t="s">
        <v>1099</v>
      </c>
      <c r="H87" s="444" t="n">
        <v>19.37</v>
      </c>
      <c r="I87" s="445" t="n">
        <v>35.9336</v>
      </c>
      <c r="J87" s="446" t="n">
        <v>696.03</v>
      </c>
      <c r="K87" s="447" t="n">
        <v>696.03</v>
      </c>
      <c r="L87" s="447" t="n">
        <v>696.03</v>
      </c>
      <c r="M87" s="448" t="n">
        <v>1</v>
      </c>
      <c r="N87" s="448" t="n">
        <v>1</v>
      </c>
      <c r="O87" s="449" t="n">
        <v>19.37</v>
      </c>
      <c r="P87" s="449" t="n">
        <v>696.03</v>
      </c>
      <c r="Q87" s="448" t="n">
        <v>1</v>
      </c>
      <c r="R87" s="448" t="n">
        <v>1</v>
      </c>
      <c r="S87" s="449" t="n">
        <v>19.37</v>
      </c>
      <c r="T87" s="449" t="n">
        <v>696.03</v>
      </c>
      <c r="U87" s="450" t="n">
        <v>700.206516894905</v>
      </c>
      <c r="V87" s="450" t="n">
        <v>700.206516894905</v>
      </c>
      <c r="W87" s="450" t="n">
        <v>0</v>
      </c>
      <c r="X87" s="450" t="n">
        <v>700.206516894905</v>
      </c>
      <c r="Y87" s="450" t="n">
        <v>700.206516894905</v>
      </c>
      <c r="Z87" s="448" t="n">
        <v>0</v>
      </c>
      <c r="AA87" s="448" t="n">
        <v>0</v>
      </c>
      <c r="AB87" s="448" t="n">
        <v>0</v>
      </c>
      <c r="AC87" s="448" t="n">
        <v>0</v>
      </c>
      <c r="AD87" s="451" t="n">
        <v>0</v>
      </c>
      <c r="AE87" s="79"/>
      <c r="AF87" s="449" t="n">
        <v>19.37</v>
      </c>
      <c r="AG87" s="449" t="n">
        <v>0</v>
      </c>
      <c r="AH87" s="79"/>
      <c r="AI87" s="452" t="n">
        <v>0</v>
      </c>
      <c r="AJ87" s="453" t="n">
        <v>0</v>
      </c>
      <c r="AK87" s="452" t="n">
        <v>0</v>
      </c>
      <c r="AL87" s="453" t="n">
        <v>0</v>
      </c>
      <c r="AM87" s="79"/>
      <c r="AN87" s="454" t="n">
        <v>696.03</v>
      </c>
      <c r="AO87" s="455" t="n">
        <v>0</v>
      </c>
      <c r="AP87" s="455" t="n">
        <v>0</v>
      </c>
      <c r="AQ87" s="455" t="n">
        <v>0</v>
      </c>
      <c r="AR87" s="456" t="n">
        <v>0</v>
      </c>
      <c r="AS87" s="373" t="n">
        <v>0</v>
      </c>
      <c r="AT87" s="457" t="n">
        <v>0</v>
      </c>
      <c r="AU87" s="457" t="n">
        <v>0</v>
      </c>
      <c r="AV87" s="457" t="n">
        <v>0</v>
      </c>
      <c r="AW87" s="457" t="n">
        <v>0</v>
      </c>
      <c r="AX87" s="458"/>
      <c r="AY87" s="459" t="n">
        <v>0</v>
      </c>
      <c r="AZ87" s="460" t="n">
        <v>0</v>
      </c>
      <c r="BA87" s="461" t="n">
        <v>0</v>
      </c>
      <c r="BB87" s="414" t="s">
        <v>208</v>
      </c>
      <c r="BC87" s="79"/>
      <c r="BD87" s="79"/>
      <c r="BE87" s="79"/>
      <c r="BF87" s="79"/>
      <c r="BG87" s="79"/>
      <c r="BH87" s="79"/>
      <c r="BI87" s="79"/>
      <c r="BJ87" s="79"/>
      <c r="BK87" s="79"/>
      <c r="BL87" s="79"/>
      <c r="BM87" s="79"/>
      <c r="BN87" s="462" t="n">
        <v>0</v>
      </c>
      <c r="BO87" s="463" t="n">
        <v>0</v>
      </c>
      <c r="BP87" s="464" t="n">
        <v>0</v>
      </c>
      <c r="BQ87" s="465" t="n">
        <v>0</v>
      </c>
      <c r="BR87" s="465" t="n">
        <v>0</v>
      </c>
      <c r="BS87" s="466" t="n">
        <v>0</v>
      </c>
      <c r="BT87" s="467" t="n">
        <v>0</v>
      </c>
      <c r="BU87" s="465" t="n">
        <v>0</v>
      </c>
      <c r="BV87" s="465" t="n">
        <v>0</v>
      </c>
      <c r="BW87" s="468" t="n">
        <v>0</v>
      </c>
      <c r="CG87" s="442" t="n">
        <v>76</v>
      </c>
    </row>
    <row r="88" s="441" customFormat="true" ht="21.95" hidden="false" customHeight="true" outlineLevel="0" collapsed="false">
      <c r="A88" s="414" t="n">
        <v>0</v>
      </c>
      <c r="B88" s="414" t="n">
        <v>0</v>
      </c>
      <c r="C88" s="415" t="n">
        <v>0</v>
      </c>
      <c r="D88" s="415" t="s">
        <v>141</v>
      </c>
      <c r="E88" s="443" t="s">
        <v>210</v>
      </c>
      <c r="F88" s="443" t="s">
        <v>1357</v>
      </c>
      <c r="G88" s="443" t="s">
        <v>1099</v>
      </c>
      <c r="H88" s="444" t="n">
        <v>118.87</v>
      </c>
      <c r="I88" s="445" t="n">
        <v>67.6413</v>
      </c>
      <c r="J88" s="446" t="n">
        <v>8040.52</v>
      </c>
      <c r="K88" s="447" t="n">
        <v>8040.52</v>
      </c>
      <c r="L88" s="447" t="n">
        <v>8040.52</v>
      </c>
      <c r="M88" s="448" t="n">
        <v>1</v>
      </c>
      <c r="N88" s="448" t="n">
        <v>1</v>
      </c>
      <c r="O88" s="449" t="n">
        <v>118.87</v>
      </c>
      <c r="P88" s="449" t="n">
        <v>8040.52</v>
      </c>
      <c r="Q88" s="448" t="n">
        <v>1</v>
      </c>
      <c r="R88" s="448" t="n">
        <v>1</v>
      </c>
      <c r="S88" s="449" t="n">
        <v>118.87</v>
      </c>
      <c r="T88" s="449" t="n">
        <v>8040.52</v>
      </c>
      <c r="U88" s="450" t="n">
        <v>8107.86439364046</v>
      </c>
      <c r="V88" s="450" t="n">
        <v>8107.86439364046</v>
      </c>
      <c r="W88" s="450" t="n">
        <v>0</v>
      </c>
      <c r="X88" s="450" t="n">
        <v>8107.86439364046</v>
      </c>
      <c r="Y88" s="450" t="n">
        <v>8107.86439364046</v>
      </c>
      <c r="Z88" s="448" t="n">
        <v>0</v>
      </c>
      <c r="AA88" s="448" t="n">
        <v>0</v>
      </c>
      <c r="AB88" s="448" t="n">
        <v>0</v>
      </c>
      <c r="AC88" s="448" t="n">
        <v>0</v>
      </c>
      <c r="AD88" s="451" t="n">
        <v>0</v>
      </c>
      <c r="AE88" s="79"/>
      <c r="AF88" s="449" t="n">
        <v>118.87</v>
      </c>
      <c r="AG88" s="449" t="n">
        <v>0</v>
      </c>
      <c r="AH88" s="79"/>
      <c r="AI88" s="452" t="n">
        <v>0</v>
      </c>
      <c r="AJ88" s="453" t="n">
        <v>0</v>
      </c>
      <c r="AK88" s="452" t="n">
        <v>0</v>
      </c>
      <c r="AL88" s="453" t="n">
        <v>0</v>
      </c>
      <c r="AM88" s="79"/>
      <c r="AN88" s="454" t="n">
        <v>8040.52</v>
      </c>
      <c r="AO88" s="455" t="n">
        <v>0</v>
      </c>
      <c r="AP88" s="455" t="n">
        <v>0</v>
      </c>
      <c r="AQ88" s="455" t="n">
        <v>0</v>
      </c>
      <c r="AR88" s="456" t="n">
        <v>0</v>
      </c>
      <c r="AS88" s="373" t="n">
        <v>0</v>
      </c>
      <c r="AT88" s="457" t="n">
        <v>0</v>
      </c>
      <c r="AU88" s="457" t="n">
        <v>0</v>
      </c>
      <c r="AV88" s="457" t="n">
        <v>0</v>
      </c>
      <c r="AW88" s="457" t="n">
        <v>0</v>
      </c>
      <c r="AX88" s="458"/>
      <c r="AY88" s="459" t="n">
        <v>0</v>
      </c>
      <c r="AZ88" s="460" t="n">
        <v>0</v>
      </c>
      <c r="BA88" s="461" t="n">
        <v>0</v>
      </c>
      <c r="BB88" s="414" t="s">
        <v>210</v>
      </c>
      <c r="BC88" s="7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462" t="n">
        <v>0</v>
      </c>
      <c r="BO88" s="463" t="n">
        <v>0</v>
      </c>
      <c r="BP88" s="464" t="n">
        <v>0</v>
      </c>
      <c r="BQ88" s="465" t="n">
        <v>0</v>
      </c>
      <c r="BR88" s="465" t="n">
        <v>0</v>
      </c>
      <c r="BS88" s="466" t="n">
        <v>0</v>
      </c>
      <c r="BT88" s="467" t="n">
        <v>0</v>
      </c>
      <c r="BU88" s="465" t="n">
        <v>0</v>
      </c>
      <c r="BV88" s="465" t="n">
        <v>0</v>
      </c>
      <c r="BW88" s="468" t="n">
        <v>0</v>
      </c>
      <c r="CG88" s="442" t="n">
        <v>77</v>
      </c>
    </row>
    <row r="89" s="441" customFormat="true" ht="21.95" hidden="false" customHeight="true" outlineLevel="0" collapsed="false">
      <c r="A89" s="414" t="n">
        <v>0</v>
      </c>
      <c r="B89" s="414" t="n">
        <v>0</v>
      </c>
      <c r="C89" s="415" t="s">
        <v>212</v>
      </c>
      <c r="D89" s="415" t="s">
        <v>212</v>
      </c>
      <c r="E89" s="416" t="s">
        <v>212</v>
      </c>
      <c r="F89" s="416" t="s">
        <v>2239</v>
      </c>
      <c r="G89" s="417"/>
      <c r="H89" s="417"/>
      <c r="I89" s="417"/>
      <c r="J89" s="418" t="n">
        <v>1065768.43</v>
      </c>
      <c r="K89" s="418" t="n">
        <v>1065768.43</v>
      </c>
      <c r="L89" s="418" t="n">
        <v>1065768.43</v>
      </c>
      <c r="M89" s="419" t="n">
        <v>1</v>
      </c>
      <c r="N89" s="419" t="n">
        <v>1</v>
      </c>
      <c r="O89" s="418"/>
      <c r="P89" s="418" t="n">
        <v>1065768.43</v>
      </c>
      <c r="Q89" s="419" t="n">
        <v>1</v>
      </c>
      <c r="R89" s="419" t="n">
        <v>1</v>
      </c>
      <c r="S89" s="418" t="n">
        <v>0</v>
      </c>
      <c r="T89" s="418" t="n">
        <v>1065768.43</v>
      </c>
      <c r="U89" s="418" t="n">
        <v>1072268.56236388</v>
      </c>
      <c r="V89" s="418" t="n">
        <v>1072268.56236388</v>
      </c>
      <c r="W89" s="418"/>
      <c r="X89" s="418" t="n">
        <v>1072268.56236388</v>
      </c>
      <c r="Y89" s="418" t="n">
        <v>1072268.56236388</v>
      </c>
      <c r="Z89" s="419" t="n">
        <v>0</v>
      </c>
      <c r="AA89" s="419" t="n">
        <v>0</v>
      </c>
      <c r="AB89" s="419" t="n">
        <v>0</v>
      </c>
      <c r="AC89" s="419" t="n">
        <v>0</v>
      </c>
      <c r="AD89" s="420" t="n">
        <v>0</v>
      </c>
      <c r="AE89" s="421" t="s">
        <v>2557</v>
      </c>
      <c r="AF89" s="422" t="n">
        <v>0</v>
      </c>
      <c r="AG89" s="423" t="n">
        <v>0</v>
      </c>
      <c r="AH89" s="421"/>
      <c r="AI89" s="424"/>
      <c r="AJ89" s="425"/>
      <c r="AK89" s="424"/>
      <c r="AL89" s="425"/>
      <c r="AM89" s="421"/>
      <c r="AN89" s="426"/>
      <c r="AO89" s="427"/>
      <c r="AP89" s="427"/>
      <c r="AQ89" s="427"/>
      <c r="AR89" s="428"/>
      <c r="AS89" s="429"/>
      <c r="AT89" s="430"/>
      <c r="AU89" s="430"/>
      <c r="AV89" s="430"/>
      <c r="AW89" s="430"/>
      <c r="AX89" s="421"/>
      <c r="AY89" s="431"/>
      <c r="AZ89" s="432"/>
      <c r="BA89" s="433"/>
      <c r="BB89" s="414" t="s">
        <v>212</v>
      </c>
      <c r="BC89" s="421"/>
      <c r="BD89" s="421"/>
      <c r="BE89" s="421"/>
      <c r="BF89" s="421"/>
      <c r="BG89" s="421"/>
      <c r="BH89" s="421"/>
      <c r="BI89" s="421"/>
      <c r="BJ89" s="421"/>
      <c r="BK89" s="421"/>
      <c r="BL89" s="421"/>
      <c r="BM89" s="421"/>
      <c r="BN89" s="434" t="s">
        <v>212</v>
      </c>
      <c r="BO89" s="435" t="n">
        <v>1065768.43</v>
      </c>
      <c r="BP89" s="436" t="n">
        <v>0</v>
      </c>
      <c r="BQ89" s="437" t="n">
        <v>0</v>
      </c>
      <c r="BR89" s="437" t="n">
        <v>0</v>
      </c>
      <c r="BS89" s="438" t="n">
        <v>0</v>
      </c>
      <c r="BT89" s="439" t="n">
        <v>0</v>
      </c>
      <c r="BU89" s="437" t="n">
        <v>0</v>
      </c>
      <c r="BV89" s="437" t="n">
        <v>0</v>
      </c>
      <c r="BW89" s="440" t="n">
        <v>0</v>
      </c>
      <c r="CG89" s="442" t="n">
        <v>78</v>
      </c>
    </row>
    <row r="90" s="441" customFormat="true" ht="21.95" hidden="false" customHeight="true" outlineLevel="0" collapsed="false">
      <c r="A90" s="414" t="n">
        <v>0</v>
      </c>
      <c r="B90" s="414" t="n">
        <v>0</v>
      </c>
      <c r="C90" s="415" t="n">
        <v>0</v>
      </c>
      <c r="D90" s="415" t="s">
        <v>212</v>
      </c>
      <c r="E90" s="443" t="s">
        <v>215</v>
      </c>
      <c r="F90" s="443" t="s">
        <v>1470</v>
      </c>
      <c r="G90" s="443" t="s">
        <v>1098</v>
      </c>
      <c r="H90" s="444" t="n">
        <v>6994.33</v>
      </c>
      <c r="I90" s="445" t="n">
        <v>60.5</v>
      </c>
      <c r="J90" s="446" t="n">
        <v>423156.97</v>
      </c>
      <c r="K90" s="447" t="n">
        <v>423156.97</v>
      </c>
      <c r="L90" s="447" t="n">
        <v>423156.97</v>
      </c>
      <c r="M90" s="448" t="n">
        <v>1</v>
      </c>
      <c r="N90" s="448" t="n">
        <v>1</v>
      </c>
      <c r="O90" s="449" t="n">
        <v>6994.33</v>
      </c>
      <c r="P90" s="449" t="n">
        <v>423156.97</v>
      </c>
      <c r="Q90" s="448" t="n">
        <v>1</v>
      </c>
      <c r="R90" s="448" t="n">
        <v>1</v>
      </c>
      <c r="S90" s="449" t="n">
        <v>6994.33</v>
      </c>
      <c r="T90" s="449" t="n">
        <v>423156.97</v>
      </c>
      <c r="U90" s="450" t="n">
        <v>425585.368849066</v>
      </c>
      <c r="V90" s="450" t="n">
        <v>425585.368849066</v>
      </c>
      <c r="W90" s="450" t="n">
        <v>0</v>
      </c>
      <c r="X90" s="450" t="n">
        <v>425585.368849066</v>
      </c>
      <c r="Y90" s="450" t="n">
        <v>425585.368849066</v>
      </c>
      <c r="Z90" s="448" t="n">
        <v>0</v>
      </c>
      <c r="AA90" s="448" t="n">
        <v>0</v>
      </c>
      <c r="AB90" s="448" t="n">
        <v>0</v>
      </c>
      <c r="AC90" s="448" t="n">
        <v>0</v>
      </c>
      <c r="AD90" s="451" t="n">
        <v>0</v>
      </c>
      <c r="AE90" s="79"/>
      <c r="AF90" s="449" t="n">
        <v>6994.33</v>
      </c>
      <c r="AG90" s="449" t="n">
        <v>0</v>
      </c>
      <c r="AH90" s="79"/>
      <c r="AI90" s="452" t="n">
        <v>0</v>
      </c>
      <c r="AJ90" s="453" t="n">
        <v>0</v>
      </c>
      <c r="AK90" s="452" t="n">
        <v>0</v>
      </c>
      <c r="AL90" s="453" t="n">
        <v>0</v>
      </c>
      <c r="AM90" s="79"/>
      <c r="AN90" s="454" t="n">
        <v>423156.97</v>
      </c>
      <c r="AO90" s="455" t="n">
        <v>0</v>
      </c>
      <c r="AP90" s="455" t="n">
        <v>0</v>
      </c>
      <c r="AQ90" s="455" t="n">
        <v>0</v>
      </c>
      <c r="AR90" s="456" t="n">
        <v>0</v>
      </c>
      <c r="AS90" s="373" t="n">
        <v>0</v>
      </c>
      <c r="AT90" s="457" t="n">
        <v>0</v>
      </c>
      <c r="AU90" s="457" t="n">
        <v>0</v>
      </c>
      <c r="AV90" s="457" t="n">
        <v>0</v>
      </c>
      <c r="AW90" s="457" t="n">
        <v>0</v>
      </c>
      <c r="AX90" s="458"/>
      <c r="AY90" s="459" t="n">
        <v>0</v>
      </c>
      <c r="AZ90" s="460" t="n">
        <v>0</v>
      </c>
      <c r="BA90" s="461" t="n">
        <v>0</v>
      </c>
      <c r="BB90" s="414" t="s">
        <v>215</v>
      </c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462" t="n">
        <v>0</v>
      </c>
      <c r="BO90" s="463" t="n">
        <v>0</v>
      </c>
      <c r="BP90" s="464" t="n">
        <v>0</v>
      </c>
      <c r="BQ90" s="465" t="n">
        <v>0</v>
      </c>
      <c r="BR90" s="465" t="n">
        <v>0</v>
      </c>
      <c r="BS90" s="466" t="n">
        <v>0</v>
      </c>
      <c r="BT90" s="467" t="n">
        <v>0</v>
      </c>
      <c r="BU90" s="465" t="n">
        <v>0</v>
      </c>
      <c r="BV90" s="465" t="n">
        <v>0</v>
      </c>
      <c r="BW90" s="468" t="n">
        <v>0</v>
      </c>
      <c r="CG90" s="442" t="n">
        <v>79</v>
      </c>
    </row>
    <row r="91" s="441" customFormat="true" ht="21.95" hidden="false" customHeight="true" outlineLevel="0" collapsed="false">
      <c r="A91" s="414" t="n">
        <v>0</v>
      </c>
      <c r="B91" s="414" t="n">
        <v>0</v>
      </c>
      <c r="C91" s="415" t="n">
        <v>0</v>
      </c>
      <c r="D91" s="415" t="s">
        <v>212</v>
      </c>
      <c r="E91" s="443" t="s">
        <v>217</v>
      </c>
      <c r="F91" s="443" t="s">
        <v>1345</v>
      </c>
      <c r="G91" s="443" t="s">
        <v>1100</v>
      </c>
      <c r="H91" s="444" t="n">
        <v>70674.79</v>
      </c>
      <c r="I91" s="445" t="n">
        <v>5.642</v>
      </c>
      <c r="J91" s="446" t="n">
        <v>398747.16</v>
      </c>
      <c r="K91" s="447" t="n">
        <v>398747.16</v>
      </c>
      <c r="L91" s="447" t="n">
        <v>398747.16</v>
      </c>
      <c r="M91" s="448" t="n">
        <v>1</v>
      </c>
      <c r="N91" s="448" t="n">
        <v>1</v>
      </c>
      <c r="O91" s="449" t="n">
        <v>70674.79</v>
      </c>
      <c r="P91" s="449" t="n">
        <v>398747.16</v>
      </c>
      <c r="Q91" s="448" t="n">
        <v>1</v>
      </c>
      <c r="R91" s="448" t="n">
        <v>1</v>
      </c>
      <c r="S91" s="449" t="n">
        <v>70674.79</v>
      </c>
      <c r="T91" s="449" t="n">
        <v>398747.16</v>
      </c>
      <c r="U91" s="450" t="n">
        <v>401167.131946956</v>
      </c>
      <c r="V91" s="450" t="n">
        <v>401167.131946956</v>
      </c>
      <c r="W91" s="450" t="n">
        <v>0</v>
      </c>
      <c r="X91" s="450" t="n">
        <v>401167.131946956</v>
      </c>
      <c r="Y91" s="450" t="n">
        <v>401167.131946956</v>
      </c>
      <c r="Z91" s="448" t="n">
        <v>0</v>
      </c>
      <c r="AA91" s="448" t="n">
        <v>0</v>
      </c>
      <c r="AB91" s="448" t="n">
        <v>0</v>
      </c>
      <c r="AC91" s="448" t="n">
        <v>0</v>
      </c>
      <c r="AD91" s="451" t="n">
        <v>0</v>
      </c>
      <c r="AE91" s="79"/>
      <c r="AF91" s="449" t="n">
        <v>70674.79</v>
      </c>
      <c r="AG91" s="449" t="n">
        <v>0</v>
      </c>
      <c r="AH91" s="79"/>
      <c r="AI91" s="452" t="n">
        <v>0</v>
      </c>
      <c r="AJ91" s="453" t="n">
        <v>0</v>
      </c>
      <c r="AK91" s="452" t="n">
        <v>0</v>
      </c>
      <c r="AL91" s="453" t="n">
        <v>0</v>
      </c>
      <c r="AM91" s="79"/>
      <c r="AN91" s="454" t="n">
        <v>398747.16</v>
      </c>
      <c r="AO91" s="455" t="n">
        <v>0</v>
      </c>
      <c r="AP91" s="455" t="n">
        <v>0</v>
      </c>
      <c r="AQ91" s="455" t="n">
        <v>0</v>
      </c>
      <c r="AR91" s="456" t="n">
        <v>0</v>
      </c>
      <c r="AS91" s="373" t="n">
        <v>0</v>
      </c>
      <c r="AT91" s="457" t="n">
        <v>0</v>
      </c>
      <c r="AU91" s="457" t="n">
        <v>0</v>
      </c>
      <c r="AV91" s="457" t="n">
        <v>0</v>
      </c>
      <c r="AW91" s="457" t="n">
        <v>0</v>
      </c>
      <c r="AX91" s="458"/>
      <c r="AY91" s="459" t="n">
        <v>0</v>
      </c>
      <c r="AZ91" s="460" t="n">
        <v>0</v>
      </c>
      <c r="BA91" s="461" t="n">
        <v>0</v>
      </c>
      <c r="BB91" s="414" t="s">
        <v>217</v>
      </c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462" t="n">
        <v>0</v>
      </c>
      <c r="BO91" s="463" t="n">
        <v>0</v>
      </c>
      <c r="BP91" s="464" t="n">
        <v>0</v>
      </c>
      <c r="BQ91" s="465" t="n">
        <v>0</v>
      </c>
      <c r="BR91" s="465" t="n">
        <v>0</v>
      </c>
      <c r="BS91" s="466" t="n">
        <v>0</v>
      </c>
      <c r="BT91" s="467" t="n">
        <v>0</v>
      </c>
      <c r="BU91" s="465" t="n">
        <v>0</v>
      </c>
      <c r="BV91" s="465" t="n">
        <v>0</v>
      </c>
      <c r="BW91" s="468" t="n">
        <v>0</v>
      </c>
      <c r="CG91" s="442" t="n">
        <v>80</v>
      </c>
    </row>
    <row r="92" s="441" customFormat="true" ht="21.95" hidden="false" customHeight="true" outlineLevel="0" collapsed="false">
      <c r="A92" s="414" t="n">
        <v>0</v>
      </c>
      <c r="B92" s="414" t="n">
        <v>0</v>
      </c>
      <c r="C92" s="415" t="n">
        <v>0</v>
      </c>
      <c r="D92" s="415" t="s">
        <v>212</v>
      </c>
      <c r="E92" s="443" t="s">
        <v>219</v>
      </c>
      <c r="F92" s="443" t="s">
        <v>1452</v>
      </c>
      <c r="G92" s="443" t="s">
        <v>1099</v>
      </c>
      <c r="H92" s="444" t="n">
        <v>582.38</v>
      </c>
      <c r="I92" s="445" t="n">
        <v>288.75</v>
      </c>
      <c r="J92" s="446" t="n">
        <v>168162.23</v>
      </c>
      <c r="K92" s="447" t="n">
        <v>168162.23</v>
      </c>
      <c r="L92" s="447" t="n">
        <v>168162.23</v>
      </c>
      <c r="M92" s="448" t="n">
        <v>1</v>
      </c>
      <c r="N92" s="448" t="n">
        <v>1</v>
      </c>
      <c r="O92" s="449" t="n">
        <v>582.38</v>
      </c>
      <c r="P92" s="449" t="n">
        <v>168162.23</v>
      </c>
      <c r="Q92" s="448" t="n">
        <v>1</v>
      </c>
      <c r="R92" s="448" t="n">
        <v>1</v>
      </c>
      <c r="S92" s="449" t="n">
        <v>582.38</v>
      </c>
      <c r="T92" s="449" t="n">
        <v>168162.23</v>
      </c>
      <c r="U92" s="450" t="n">
        <v>169441.230431124</v>
      </c>
      <c r="V92" s="450" t="n">
        <v>169441.230431124</v>
      </c>
      <c r="W92" s="450" t="n">
        <v>0</v>
      </c>
      <c r="X92" s="450" t="n">
        <v>169441.230431124</v>
      </c>
      <c r="Y92" s="450" t="n">
        <v>169441.230431124</v>
      </c>
      <c r="Z92" s="448" t="n">
        <v>0</v>
      </c>
      <c r="AA92" s="448" t="n">
        <v>0</v>
      </c>
      <c r="AB92" s="448" t="n">
        <v>0</v>
      </c>
      <c r="AC92" s="448" t="n">
        <v>0</v>
      </c>
      <c r="AD92" s="451" t="n">
        <v>0</v>
      </c>
      <c r="AE92" s="79"/>
      <c r="AF92" s="449" t="n">
        <v>582.38</v>
      </c>
      <c r="AG92" s="449" t="n">
        <v>0</v>
      </c>
      <c r="AH92" s="79"/>
      <c r="AI92" s="452" t="n">
        <v>0</v>
      </c>
      <c r="AJ92" s="453" t="n">
        <v>0</v>
      </c>
      <c r="AK92" s="452" t="n">
        <v>0</v>
      </c>
      <c r="AL92" s="453" t="n">
        <v>0</v>
      </c>
      <c r="AM92" s="79"/>
      <c r="AN92" s="454" t="n">
        <v>168162.23</v>
      </c>
      <c r="AO92" s="455" t="n">
        <v>0</v>
      </c>
      <c r="AP92" s="455" t="n">
        <v>0</v>
      </c>
      <c r="AQ92" s="455" t="n">
        <v>0</v>
      </c>
      <c r="AR92" s="456" t="n">
        <v>0</v>
      </c>
      <c r="AS92" s="373" t="n">
        <v>0</v>
      </c>
      <c r="AT92" s="457" t="n">
        <v>0</v>
      </c>
      <c r="AU92" s="457" t="n">
        <v>0</v>
      </c>
      <c r="AV92" s="457" t="n">
        <v>0</v>
      </c>
      <c r="AW92" s="457" t="n">
        <v>0</v>
      </c>
      <c r="AX92" s="458"/>
      <c r="AY92" s="459" t="n">
        <v>0</v>
      </c>
      <c r="AZ92" s="460" t="n">
        <v>0</v>
      </c>
      <c r="BA92" s="461" t="n">
        <v>0</v>
      </c>
      <c r="BB92" s="414" t="s">
        <v>219</v>
      </c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462" t="n">
        <v>0</v>
      </c>
      <c r="BO92" s="463" t="n">
        <v>0</v>
      </c>
      <c r="BP92" s="464" t="n">
        <v>0</v>
      </c>
      <c r="BQ92" s="465" t="n">
        <v>0</v>
      </c>
      <c r="BR92" s="465" t="n">
        <v>0</v>
      </c>
      <c r="BS92" s="466" t="n">
        <v>0</v>
      </c>
      <c r="BT92" s="467" t="n">
        <v>0</v>
      </c>
      <c r="BU92" s="465" t="n">
        <v>0</v>
      </c>
      <c r="BV92" s="465" t="n">
        <v>0</v>
      </c>
      <c r="BW92" s="468" t="n">
        <v>0</v>
      </c>
      <c r="CG92" s="442" t="n">
        <v>81</v>
      </c>
    </row>
    <row r="93" s="441" customFormat="true" ht="21.95" hidden="false" customHeight="true" outlineLevel="0" collapsed="false">
      <c r="A93" s="414" t="n">
        <v>0</v>
      </c>
      <c r="B93" s="414" t="n">
        <v>0</v>
      </c>
      <c r="C93" s="415" t="n">
        <v>0</v>
      </c>
      <c r="D93" s="415" t="s">
        <v>212</v>
      </c>
      <c r="E93" s="443" t="s">
        <v>221</v>
      </c>
      <c r="F93" s="443" t="s">
        <v>1457</v>
      </c>
      <c r="G93" s="443" t="s">
        <v>1099</v>
      </c>
      <c r="H93" s="444" t="n">
        <v>202.9</v>
      </c>
      <c r="I93" s="445" t="n">
        <v>297.418</v>
      </c>
      <c r="J93" s="446" t="n">
        <v>60346.11</v>
      </c>
      <c r="K93" s="447" t="n">
        <v>60346.11</v>
      </c>
      <c r="L93" s="447" t="n">
        <v>60346.11</v>
      </c>
      <c r="M93" s="448" t="n">
        <v>1</v>
      </c>
      <c r="N93" s="448" t="n">
        <v>1</v>
      </c>
      <c r="O93" s="449" t="n">
        <v>202.9</v>
      </c>
      <c r="P93" s="449" t="n">
        <v>60346.11</v>
      </c>
      <c r="Q93" s="448" t="n">
        <v>1</v>
      </c>
      <c r="R93" s="448" t="n">
        <v>1</v>
      </c>
      <c r="S93" s="449" t="n">
        <v>202.9</v>
      </c>
      <c r="T93" s="449" t="n">
        <v>60346.11</v>
      </c>
      <c r="U93" s="450" t="n">
        <v>60604.1954381024</v>
      </c>
      <c r="V93" s="450" t="n">
        <v>60604.1954381024</v>
      </c>
      <c r="W93" s="450" t="n">
        <v>0</v>
      </c>
      <c r="X93" s="450" t="n">
        <v>60604.1954381024</v>
      </c>
      <c r="Y93" s="450" t="n">
        <v>60604.1954381024</v>
      </c>
      <c r="Z93" s="448" t="n">
        <v>0</v>
      </c>
      <c r="AA93" s="448" t="n">
        <v>0</v>
      </c>
      <c r="AB93" s="448" t="n">
        <v>0</v>
      </c>
      <c r="AC93" s="448" t="n">
        <v>0</v>
      </c>
      <c r="AD93" s="451" t="n">
        <v>0</v>
      </c>
      <c r="AE93" s="79"/>
      <c r="AF93" s="449" t="n">
        <v>202.9</v>
      </c>
      <c r="AG93" s="449" t="n">
        <v>0</v>
      </c>
      <c r="AH93" s="79"/>
      <c r="AI93" s="452" t="n">
        <v>0</v>
      </c>
      <c r="AJ93" s="453" t="n">
        <v>0</v>
      </c>
      <c r="AK93" s="452" t="n">
        <v>0</v>
      </c>
      <c r="AL93" s="453" t="n">
        <v>0</v>
      </c>
      <c r="AM93" s="79"/>
      <c r="AN93" s="454" t="n">
        <v>60346.11</v>
      </c>
      <c r="AO93" s="455" t="n">
        <v>0</v>
      </c>
      <c r="AP93" s="455" t="n">
        <v>0</v>
      </c>
      <c r="AQ93" s="455" t="n">
        <v>0</v>
      </c>
      <c r="AR93" s="456" t="n">
        <v>0</v>
      </c>
      <c r="AS93" s="373" t="n">
        <v>0</v>
      </c>
      <c r="AT93" s="457" t="n">
        <v>0</v>
      </c>
      <c r="AU93" s="457" t="n">
        <v>0</v>
      </c>
      <c r="AV93" s="457" t="n">
        <v>0</v>
      </c>
      <c r="AW93" s="457" t="n">
        <v>0</v>
      </c>
      <c r="AX93" s="458"/>
      <c r="AY93" s="459" t="n">
        <v>0</v>
      </c>
      <c r="AZ93" s="460" t="n">
        <v>0</v>
      </c>
      <c r="BA93" s="461" t="n">
        <v>0</v>
      </c>
      <c r="BB93" s="414" t="s">
        <v>221</v>
      </c>
      <c r="BC93" s="79"/>
      <c r="BD93" s="79"/>
      <c r="BE93" s="79"/>
      <c r="BF93" s="79"/>
      <c r="BG93" s="79"/>
      <c r="BH93" s="79"/>
      <c r="BI93" s="79"/>
      <c r="BJ93" s="79"/>
      <c r="BK93" s="79"/>
      <c r="BL93" s="79"/>
      <c r="BM93" s="79"/>
      <c r="BN93" s="462" t="n">
        <v>0</v>
      </c>
      <c r="BO93" s="463" t="n">
        <v>0</v>
      </c>
      <c r="BP93" s="464" t="n">
        <v>0</v>
      </c>
      <c r="BQ93" s="465" t="n">
        <v>0</v>
      </c>
      <c r="BR93" s="465" t="n">
        <v>0</v>
      </c>
      <c r="BS93" s="466" t="n">
        <v>0</v>
      </c>
      <c r="BT93" s="467" t="n">
        <v>0</v>
      </c>
      <c r="BU93" s="465" t="n">
        <v>0</v>
      </c>
      <c r="BV93" s="465" t="n">
        <v>0</v>
      </c>
      <c r="BW93" s="468" t="n">
        <v>0</v>
      </c>
      <c r="CG93" s="442" t="n">
        <v>82</v>
      </c>
    </row>
    <row r="94" s="441" customFormat="true" ht="21.95" hidden="false" customHeight="true" outlineLevel="0" collapsed="false">
      <c r="A94" s="414" t="n">
        <v>0</v>
      </c>
      <c r="B94" s="414" t="n">
        <v>0</v>
      </c>
      <c r="C94" s="415" t="n">
        <v>0</v>
      </c>
      <c r="D94" s="415" t="s">
        <v>212</v>
      </c>
      <c r="E94" s="443" t="s">
        <v>223</v>
      </c>
      <c r="F94" s="443" t="s">
        <v>1473</v>
      </c>
      <c r="G94" s="443" t="s">
        <v>1098</v>
      </c>
      <c r="H94" s="444" t="n">
        <v>2656.74</v>
      </c>
      <c r="I94" s="445" t="n">
        <v>5.78</v>
      </c>
      <c r="J94" s="446" t="n">
        <v>15355.96</v>
      </c>
      <c r="K94" s="447" t="n">
        <v>15355.96</v>
      </c>
      <c r="L94" s="447" t="n">
        <v>15355.96</v>
      </c>
      <c r="M94" s="448" t="n">
        <v>1</v>
      </c>
      <c r="N94" s="448" t="n">
        <v>1</v>
      </c>
      <c r="O94" s="449" t="n">
        <v>2656.74</v>
      </c>
      <c r="P94" s="449" t="n">
        <v>15355.96</v>
      </c>
      <c r="Q94" s="448" t="n">
        <v>1</v>
      </c>
      <c r="R94" s="448" t="n">
        <v>1</v>
      </c>
      <c r="S94" s="449" t="n">
        <v>2656.74</v>
      </c>
      <c r="T94" s="449" t="n">
        <v>15355.96</v>
      </c>
      <c r="U94" s="450" t="n">
        <v>15470.6356986282</v>
      </c>
      <c r="V94" s="450" t="n">
        <v>15470.6356986282</v>
      </c>
      <c r="W94" s="450" t="n">
        <v>0</v>
      </c>
      <c r="X94" s="450" t="n">
        <v>15470.6356986282</v>
      </c>
      <c r="Y94" s="450" t="n">
        <v>15470.6356986282</v>
      </c>
      <c r="Z94" s="448" t="n">
        <v>0</v>
      </c>
      <c r="AA94" s="448" t="n">
        <v>0</v>
      </c>
      <c r="AB94" s="448" t="n">
        <v>0</v>
      </c>
      <c r="AC94" s="448" t="n">
        <v>0</v>
      </c>
      <c r="AD94" s="451" t="n">
        <v>0</v>
      </c>
      <c r="AE94" s="79"/>
      <c r="AF94" s="449" t="n">
        <v>2656.74</v>
      </c>
      <c r="AG94" s="449" t="n">
        <v>0</v>
      </c>
      <c r="AH94" s="79"/>
      <c r="AI94" s="452" t="n">
        <v>0</v>
      </c>
      <c r="AJ94" s="453" t="n">
        <v>0</v>
      </c>
      <c r="AK94" s="452" t="n">
        <v>0</v>
      </c>
      <c r="AL94" s="453" t="n">
        <v>0</v>
      </c>
      <c r="AM94" s="79"/>
      <c r="AN94" s="454" t="n">
        <v>15355.96</v>
      </c>
      <c r="AO94" s="455" t="n">
        <v>0</v>
      </c>
      <c r="AP94" s="455" t="n">
        <v>0</v>
      </c>
      <c r="AQ94" s="455" t="n">
        <v>0</v>
      </c>
      <c r="AR94" s="456" t="n">
        <v>0</v>
      </c>
      <c r="AS94" s="373" t="n">
        <v>0</v>
      </c>
      <c r="AT94" s="457" t="n">
        <v>0</v>
      </c>
      <c r="AU94" s="457" t="n">
        <v>0</v>
      </c>
      <c r="AV94" s="457" t="n">
        <v>0</v>
      </c>
      <c r="AW94" s="457" t="n">
        <v>0</v>
      </c>
      <c r="AX94" s="458"/>
      <c r="AY94" s="459" t="n">
        <v>0</v>
      </c>
      <c r="AZ94" s="460" t="n">
        <v>0</v>
      </c>
      <c r="BA94" s="461" t="n">
        <v>0</v>
      </c>
      <c r="BB94" s="414" t="s">
        <v>223</v>
      </c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462" t="n">
        <v>0</v>
      </c>
      <c r="BO94" s="463" t="n">
        <v>0</v>
      </c>
      <c r="BP94" s="464" t="n">
        <v>0</v>
      </c>
      <c r="BQ94" s="465" t="n">
        <v>0</v>
      </c>
      <c r="BR94" s="465" t="n">
        <v>0</v>
      </c>
      <c r="BS94" s="466" t="n">
        <v>0</v>
      </c>
      <c r="BT94" s="467" t="n">
        <v>0</v>
      </c>
      <c r="BU94" s="465" t="n">
        <v>0</v>
      </c>
      <c r="BV94" s="465" t="n">
        <v>0</v>
      </c>
      <c r="BW94" s="468" t="n">
        <v>0</v>
      </c>
      <c r="CG94" s="442" t="n">
        <v>83</v>
      </c>
    </row>
    <row r="95" s="441" customFormat="true" ht="21.95" hidden="false" customHeight="true" outlineLevel="0" collapsed="false">
      <c r="A95" s="414" t="n">
        <v>0</v>
      </c>
      <c r="B95" s="414" t="n">
        <v>0</v>
      </c>
      <c r="C95" s="415" t="s">
        <v>225</v>
      </c>
      <c r="D95" s="415" t="s">
        <v>225</v>
      </c>
      <c r="E95" s="416" t="s">
        <v>225</v>
      </c>
      <c r="F95" s="416" t="s">
        <v>2240</v>
      </c>
      <c r="G95" s="417"/>
      <c r="H95" s="417"/>
      <c r="I95" s="417"/>
      <c r="J95" s="418" t="n">
        <v>252613.91</v>
      </c>
      <c r="K95" s="418" t="n">
        <v>252613.91</v>
      </c>
      <c r="L95" s="418" t="n">
        <v>255028.729723509</v>
      </c>
      <c r="M95" s="419" t="n">
        <v>0.776603435479859</v>
      </c>
      <c r="N95" s="419" t="n">
        <v>0.794470366750588</v>
      </c>
      <c r="O95" s="418"/>
      <c r="P95" s="418" t="n">
        <v>200694.265724</v>
      </c>
      <c r="Q95" s="419" t="n">
        <v>0.794334588602029</v>
      </c>
      <c r="R95" s="419" t="n">
        <v>0.866185295758258</v>
      </c>
      <c r="S95" s="418" t="n">
        <v>0</v>
      </c>
      <c r="T95" s="418" t="n">
        <v>218810.454346</v>
      </c>
      <c r="U95" s="418" t="n">
        <v>258531.929499176</v>
      </c>
      <c r="V95" s="418" t="n">
        <v>222936.205702586</v>
      </c>
      <c r="W95" s="418"/>
      <c r="X95" s="418" t="n">
        <v>259147.735520857</v>
      </c>
      <c r="Y95" s="418" t="n">
        <v>204118.893679941</v>
      </c>
      <c r="Z95" s="419" t="n">
        <v>0.0178669312707286</v>
      </c>
      <c r="AA95" s="419" t="n">
        <v>0.071850707156229</v>
      </c>
      <c r="AB95" s="419" t="n">
        <v>0.0717149290076702</v>
      </c>
      <c r="AC95" s="419" t="n">
        <v>0.0539837758855004</v>
      </c>
      <c r="AD95" s="420" t="s">
        <v>2559</v>
      </c>
      <c r="AE95" s="421" t="s">
        <v>2557</v>
      </c>
      <c r="AF95" s="422" t="n">
        <v>0</v>
      </c>
      <c r="AG95" s="423" t="n">
        <v>0</v>
      </c>
      <c r="AH95" s="421"/>
      <c r="AI95" s="424"/>
      <c r="AJ95" s="425"/>
      <c r="AK95" s="424"/>
      <c r="AL95" s="425"/>
      <c r="AM95" s="421"/>
      <c r="AN95" s="426"/>
      <c r="AO95" s="427"/>
      <c r="AP95" s="427"/>
      <c r="AQ95" s="427"/>
      <c r="AR95" s="428"/>
      <c r="AS95" s="429"/>
      <c r="AT95" s="430"/>
      <c r="AU95" s="430"/>
      <c r="AV95" s="430"/>
      <c r="AW95" s="430"/>
      <c r="AX95" s="421"/>
      <c r="AY95" s="431"/>
      <c r="AZ95" s="432"/>
      <c r="BA95" s="433"/>
      <c r="BB95" s="414" t="s">
        <v>225</v>
      </c>
      <c r="BC95" s="421"/>
      <c r="BD95" s="421"/>
      <c r="BE95" s="421"/>
      <c r="BF95" s="421"/>
      <c r="BG95" s="421"/>
      <c r="BH95" s="421"/>
      <c r="BI95" s="421"/>
      <c r="BJ95" s="421"/>
      <c r="BK95" s="421"/>
      <c r="BL95" s="421"/>
      <c r="BM95" s="421"/>
      <c r="BN95" s="434" t="s">
        <v>225</v>
      </c>
      <c r="BO95" s="435" t="n">
        <v>218810.454346</v>
      </c>
      <c r="BP95" s="436" t="n">
        <v>0</v>
      </c>
      <c r="BQ95" s="437" t="n">
        <v>0</v>
      </c>
      <c r="BR95" s="437" t="n">
        <v>0</v>
      </c>
      <c r="BS95" s="438" t="n">
        <v>0</v>
      </c>
      <c r="BT95" s="439" t="n">
        <v>3</v>
      </c>
      <c r="BU95" s="437" t="s">
        <v>225</v>
      </c>
      <c r="BV95" s="437" t="n">
        <v>18116.188622</v>
      </c>
      <c r="BW95" s="440" t="n">
        <v>0.0389146059330462</v>
      </c>
      <c r="CG95" s="442" t="n">
        <v>84</v>
      </c>
    </row>
    <row r="96" s="441" customFormat="true" ht="21.95" hidden="false" customHeight="true" outlineLevel="0" collapsed="false">
      <c r="A96" s="414" t="n">
        <v>0</v>
      </c>
      <c r="B96" s="414" t="n">
        <v>0</v>
      </c>
      <c r="C96" s="415" t="n">
        <v>0</v>
      </c>
      <c r="D96" s="415" t="s">
        <v>225</v>
      </c>
      <c r="E96" s="469" t="s">
        <v>229</v>
      </c>
      <c r="F96" s="469" t="s">
        <v>2241</v>
      </c>
      <c r="G96" s="469"/>
      <c r="H96" s="470"/>
      <c r="I96" s="471"/>
      <c r="J96" s="472" t="n">
        <v>164982.08</v>
      </c>
      <c r="K96" s="473" t="n">
        <v>164982.08</v>
      </c>
      <c r="L96" s="473" t="n">
        <v>176767.915888717</v>
      </c>
      <c r="M96" s="448" t="n">
        <v>0</v>
      </c>
      <c r="N96" s="448" t="n">
        <v>0</v>
      </c>
      <c r="O96" s="449" t="n">
        <v>0</v>
      </c>
      <c r="P96" s="449" t="n">
        <v>0</v>
      </c>
      <c r="Q96" s="448" t="n">
        <v>0</v>
      </c>
      <c r="R96" s="448" t="n">
        <v>0</v>
      </c>
      <c r="S96" s="449" t="n">
        <v>0</v>
      </c>
      <c r="T96" s="449" t="n">
        <v>0</v>
      </c>
      <c r="U96" s="449"/>
      <c r="V96" s="449"/>
      <c r="W96" s="449"/>
      <c r="X96" s="449"/>
      <c r="Y96" s="449" t="n">
        <v>0</v>
      </c>
      <c r="Z96" s="448" t="n">
        <v>0</v>
      </c>
      <c r="AA96" s="448" t="n">
        <v>0</v>
      </c>
      <c r="AB96" s="448" t="n">
        <v>0</v>
      </c>
      <c r="AC96" s="448" t="n">
        <v>0</v>
      </c>
      <c r="AD96" s="451" t="s">
        <v>2558</v>
      </c>
      <c r="AE96" s="79"/>
      <c r="AF96" s="449" t="n">
        <v>0</v>
      </c>
      <c r="AG96" s="449" t="n">
        <v>0</v>
      </c>
      <c r="AH96" s="79"/>
      <c r="AI96" s="452"/>
      <c r="AJ96" s="453"/>
      <c r="AK96" s="452"/>
      <c r="AL96" s="453"/>
      <c r="AM96" s="79"/>
      <c r="AN96" s="454"/>
      <c r="AO96" s="455"/>
      <c r="AP96" s="455"/>
      <c r="AQ96" s="455"/>
      <c r="AR96" s="456"/>
      <c r="AS96" s="373"/>
      <c r="AT96" s="457"/>
      <c r="AU96" s="457"/>
      <c r="AV96" s="457"/>
      <c r="AW96" s="457"/>
      <c r="AX96" s="458"/>
      <c r="AY96" s="459"/>
      <c r="AZ96" s="460"/>
      <c r="BA96" s="461"/>
      <c r="BB96" s="414" t="s">
        <v>229</v>
      </c>
      <c r="BC96" s="79"/>
      <c r="BD96" s="79"/>
      <c r="BE96" s="79"/>
      <c r="BF96" s="79"/>
      <c r="BG96" s="79"/>
      <c r="BH96" s="79"/>
      <c r="BI96" s="79"/>
      <c r="BJ96" s="79"/>
      <c r="BK96" s="79"/>
      <c r="BL96" s="79"/>
      <c r="BM96" s="79"/>
      <c r="BN96" s="462" t="n">
        <v>0</v>
      </c>
      <c r="BO96" s="463" t="n">
        <v>0</v>
      </c>
      <c r="BP96" s="464" t="n">
        <v>0</v>
      </c>
      <c r="BQ96" s="465" t="n">
        <v>0</v>
      </c>
      <c r="BR96" s="465" t="n">
        <v>0</v>
      </c>
      <c r="BS96" s="466" t="n">
        <v>0</v>
      </c>
      <c r="BT96" s="467" t="n">
        <v>0</v>
      </c>
      <c r="BU96" s="465" t="n">
        <v>0</v>
      </c>
      <c r="BV96" s="465" t="n">
        <v>0</v>
      </c>
      <c r="BW96" s="468" t="n">
        <v>0</v>
      </c>
      <c r="CG96" s="442" t="n">
        <v>85</v>
      </c>
    </row>
    <row r="97" s="441" customFormat="true" ht="21.95" hidden="false" customHeight="true" outlineLevel="0" collapsed="false">
      <c r="A97" s="414" t="n">
        <v>0</v>
      </c>
      <c r="B97" s="414" t="n">
        <v>0</v>
      </c>
      <c r="C97" s="415" t="n">
        <v>0</v>
      </c>
      <c r="D97" s="415" t="s">
        <v>225</v>
      </c>
      <c r="E97" s="443" t="s">
        <v>232</v>
      </c>
      <c r="F97" s="443" t="s">
        <v>1504</v>
      </c>
      <c r="G97" s="443" t="s">
        <v>1098</v>
      </c>
      <c r="H97" s="444" t="n">
        <v>80.6</v>
      </c>
      <c r="I97" s="445" t="n">
        <v>14.0011</v>
      </c>
      <c r="J97" s="446" t="n">
        <v>1128.49</v>
      </c>
      <c r="K97" s="447" t="n">
        <v>1128.49</v>
      </c>
      <c r="L97" s="447" t="n">
        <v>1128.49</v>
      </c>
      <c r="M97" s="448" t="n">
        <v>1</v>
      </c>
      <c r="N97" s="448" t="n">
        <v>1</v>
      </c>
      <c r="O97" s="449" t="n">
        <v>80.6</v>
      </c>
      <c r="P97" s="449" t="n">
        <v>1128.49</v>
      </c>
      <c r="Q97" s="448" t="n">
        <v>1</v>
      </c>
      <c r="R97" s="448" t="n">
        <v>1</v>
      </c>
      <c r="S97" s="449" t="n">
        <v>80.6</v>
      </c>
      <c r="T97" s="449" t="n">
        <v>1128.49</v>
      </c>
      <c r="U97" s="450" t="n">
        <v>1143.93963404986</v>
      </c>
      <c r="V97" s="450" t="n">
        <v>1143.93963404986</v>
      </c>
      <c r="W97" s="450" t="n">
        <v>0</v>
      </c>
      <c r="X97" s="450" t="n">
        <v>1143.93963404986</v>
      </c>
      <c r="Y97" s="450" t="n">
        <v>1143.93963404986</v>
      </c>
      <c r="Z97" s="448" t="n">
        <v>0</v>
      </c>
      <c r="AA97" s="448" t="n">
        <v>0</v>
      </c>
      <c r="AB97" s="448" t="n">
        <v>0</v>
      </c>
      <c r="AC97" s="448" t="n">
        <v>0</v>
      </c>
      <c r="AD97" s="451" t="n">
        <v>0</v>
      </c>
      <c r="AE97" s="79"/>
      <c r="AF97" s="449" t="n">
        <v>80.6</v>
      </c>
      <c r="AG97" s="449" t="n">
        <v>0</v>
      </c>
      <c r="AH97" s="79"/>
      <c r="AI97" s="452" t="n">
        <v>0</v>
      </c>
      <c r="AJ97" s="453" t="n">
        <v>0</v>
      </c>
      <c r="AK97" s="452" t="n">
        <v>0</v>
      </c>
      <c r="AL97" s="453" t="n">
        <v>0</v>
      </c>
      <c r="AM97" s="79"/>
      <c r="AN97" s="454" t="n">
        <v>1128.49</v>
      </c>
      <c r="AO97" s="455" t="n">
        <v>0</v>
      </c>
      <c r="AP97" s="455" t="n">
        <v>0</v>
      </c>
      <c r="AQ97" s="455" t="n">
        <v>0</v>
      </c>
      <c r="AR97" s="456" t="n">
        <v>0</v>
      </c>
      <c r="AS97" s="373" t="n">
        <v>0</v>
      </c>
      <c r="AT97" s="457" t="n">
        <v>0</v>
      </c>
      <c r="AU97" s="457" t="n">
        <v>0</v>
      </c>
      <c r="AV97" s="457" t="n">
        <v>0</v>
      </c>
      <c r="AW97" s="457" t="n">
        <v>0</v>
      </c>
      <c r="AX97" s="458"/>
      <c r="AY97" s="459" t="n">
        <v>0</v>
      </c>
      <c r="AZ97" s="460" t="n">
        <v>0</v>
      </c>
      <c r="BA97" s="461" t="n">
        <v>0</v>
      </c>
      <c r="BB97" s="414" t="s">
        <v>232</v>
      </c>
      <c r="BC97" s="79"/>
      <c r="BD97" s="79"/>
      <c r="BE97" s="79"/>
      <c r="BF97" s="79"/>
      <c r="BG97" s="79"/>
      <c r="BH97" s="79"/>
      <c r="BI97" s="79"/>
      <c r="BJ97" s="79"/>
      <c r="BK97" s="79"/>
      <c r="BL97" s="79"/>
      <c r="BM97" s="79"/>
      <c r="BN97" s="462" t="n">
        <v>0</v>
      </c>
      <c r="BO97" s="463" t="n">
        <v>0</v>
      </c>
      <c r="BP97" s="464" t="n">
        <v>0</v>
      </c>
      <c r="BQ97" s="465" t="n">
        <v>0</v>
      </c>
      <c r="BR97" s="465" t="n">
        <v>0</v>
      </c>
      <c r="BS97" s="466" t="n">
        <v>0</v>
      </c>
      <c r="BT97" s="467" t="n">
        <v>0</v>
      </c>
      <c r="BU97" s="465" t="n">
        <v>0</v>
      </c>
      <c r="BV97" s="465" t="n">
        <v>0</v>
      </c>
      <c r="BW97" s="468" t="n">
        <v>0</v>
      </c>
      <c r="CG97" s="442" t="n">
        <v>86</v>
      </c>
    </row>
    <row r="98" s="441" customFormat="true" ht="21.95" hidden="false" customHeight="true" outlineLevel="0" collapsed="false">
      <c r="A98" s="414" t="n">
        <v>0</v>
      </c>
      <c r="B98" s="414" t="n">
        <v>30</v>
      </c>
      <c r="C98" s="415" t="n">
        <v>0</v>
      </c>
      <c r="D98" s="415" t="s">
        <v>225</v>
      </c>
      <c r="E98" s="443" t="s">
        <v>236</v>
      </c>
      <c r="F98" s="443" t="s">
        <v>1480</v>
      </c>
      <c r="G98" s="443" t="s">
        <v>1098</v>
      </c>
      <c r="H98" s="444" t="n">
        <v>3576.02</v>
      </c>
      <c r="I98" s="445" t="n">
        <v>21.1001</v>
      </c>
      <c r="J98" s="446" t="n">
        <v>75454.38</v>
      </c>
      <c r="K98" s="447" t="n">
        <v>75454.38</v>
      </c>
      <c r="L98" s="447" t="n">
        <v>75461.9263354303</v>
      </c>
      <c r="M98" s="448" t="n">
        <v>0.9999</v>
      </c>
      <c r="N98" s="448" t="n">
        <v>0.9999</v>
      </c>
      <c r="O98" s="449" t="n">
        <v>3575.662398</v>
      </c>
      <c r="P98" s="449" t="n">
        <v>75446.834562</v>
      </c>
      <c r="Q98" s="448" t="n">
        <v>0.9986</v>
      </c>
      <c r="R98" s="448" t="n">
        <v>0.9986</v>
      </c>
      <c r="S98" s="449" t="n">
        <v>3571.013572</v>
      </c>
      <c r="T98" s="449" t="n">
        <v>75348.743868</v>
      </c>
      <c r="U98" s="450" t="n">
        <v>76549.0067357663</v>
      </c>
      <c r="V98" s="450" t="n">
        <v>76441.8381263362</v>
      </c>
      <c r="W98" s="450" t="n">
        <v>109.022626373208</v>
      </c>
      <c r="X98" s="450" t="n">
        <v>76550.8607527094</v>
      </c>
      <c r="Y98" s="450" t="n">
        <v>76543.2056666341</v>
      </c>
      <c r="Z98" s="448" t="n">
        <v>0</v>
      </c>
      <c r="AA98" s="448" t="n">
        <v>0</v>
      </c>
      <c r="AB98" s="448" t="n">
        <v>-0.00129999999999986</v>
      </c>
      <c r="AC98" s="448" t="n">
        <v>0</v>
      </c>
      <c r="AD98" s="451" t="s">
        <v>2560</v>
      </c>
      <c r="AE98" s="79"/>
      <c r="AF98" s="449" t="n">
        <v>3571.013572</v>
      </c>
      <c r="AG98" s="449" t="n">
        <v>0</v>
      </c>
      <c r="AH98" s="79"/>
      <c r="AI98" s="452" t="n">
        <v>-98.0906939999986</v>
      </c>
      <c r="AJ98" s="453" t="n">
        <v>30</v>
      </c>
      <c r="AK98" s="452" t="n">
        <v>0</v>
      </c>
      <c r="AL98" s="453" t="n">
        <v>0</v>
      </c>
      <c r="AM98" s="79"/>
      <c r="AN98" s="454" t="n">
        <v>75348.743868</v>
      </c>
      <c r="AO98" s="455" t="n">
        <v>-98.0906939999986</v>
      </c>
      <c r="AP98" s="455" t="n">
        <v>0.00134078321839535</v>
      </c>
      <c r="AQ98" s="455" t="n">
        <v>0</v>
      </c>
      <c r="AR98" s="456" t="n">
        <v>0</v>
      </c>
      <c r="AS98" s="373" t="n">
        <v>0</v>
      </c>
      <c r="AT98" s="457" t="n">
        <v>0</v>
      </c>
      <c r="AU98" s="457" t="n">
        <v>0</v>
      </c>
      <c r="AV98" s="457" t="n">
        <v>0</v>
      </c>
      <c r="AW98" s="457" t="n">
        <v>0</v>
      </c>
      <c r="AX98" s="458"/>
      <c r="AY98" s="459" t="n">
        <v>0</v>
      </c>
      <c r="AZ98" s="460" t="n">
        <v>0</v>
      </c>
      <c r="BA98" s="461" t="n">
        <v>0</v>
      </c>
      <c r="BB98" s="414" t="s">
        <v>236</v>
      </c>
      <c r="BC98" s="79"/>
      <c r="BD98" s="79"/>
      <c r="BE98" s="79"/>
      <c r="BF98" s="79"/>
      <c r="BG98" s="79"/>
      <c r="BH98" s="79"/>
      <c r="BI98" s="79"/>
      <c r="BJ98" s="79"/>
      <c r="BK98" s="79"/>
      <c r="BL98" s="79"/>
      <c r="BM98" s="79"/>
      <c r="BN98" s="462" t="n">
        <v>0</v>
      </c>
      <c r="BO98" s="463" t="n">
        <v>0</v>
      </c>
      <c r="BP98" s="464" t="n">
        <v>0</v>
      </c>
      <c r="BQ98" s="465" t="n">
        <v>0</v>
      </c>
      <c r="BR98" s="465" t="n">
        <v>0</v>
      </c>
      <c r="BS98" s="466" t="n">
        <v>0</v>
      </c>
      <c r="BT98" s="467" t="n">
        <v>0</v>
      </c>
      <c r="BU98" s="465" t="n">
        <v>0</v>
      </c>
      <c r="BV98" s="465" t="n">
        <v>0</v>
      </c>
      <c r="BW98" s="468" t="n">
        <v>0</v>
      </c>
      <c r="CG98" s="442" t="n">
        <v>87</v>
      </c>
    </row>
    <row r="99" s="441" customFormat="true" ht="21.95" hidden="false" customHeight="true" outlineLevel="0" collapsed="false">
      <c r="A99" s="414" t="n">
        <v>0</v>
      </c>
      <c r="B99" s="414" t="n">
        <v>0</v>
      </c>
      <c r="C99" s="415" t="n">
        <v>0</v>
      </c>
      <c r="D99" s="415" t="s">
        <v>225</v>
      </c>
      <c r="E99" s="443" t="s">
        <v>238</v>
      </c>
      <c r="F99" s="443" t="s">
        <v>1476</v>
      </c>
      <c r="G99" s="443" t="s">
        <v>1098</v>
      </c>
      <c r="H99" s="444" t="n">
        <v>594.27</v>
      </c>
      <c r="I99" s="445" t="n">
        <v>39.7975</v>
      </c>
      <c r="J99" s="446" t="n">
        <v>23650.46</v>
      </c>
      <c r="K99" s="447" t="n">
        <v>23650.46</v>
      </c>
      <c r="L99" s="447" t="n">
        <v>23650.46</v>
      </c>
      <c r="M99" s="448" t="n">
        <v>1</v>
      </c>
      <c r="N99" s="448" t="n">
        <v>1</v>
      </c>
      <c r="O99" s="449" t="n">
        <v>594.27</v>
      </c>
      <c r="P99" s="449" t="n">
        <v>23650.46</v>
      </c>
      <c r="Q99" s="448" t="n">
        <v>1</v>
      </c>
      <c r="R99" s="448" t="n">
        <v>1</v>
      </c>
      <c r="S99" s="449" t="n">
        <v>594.27</v>
      </c>
      <c r="T99" s="449" t="n">
        <v>23650.46</v>
      </c>
      <c r="U99" s="450" t="n">
        <v>23970.8718416528</v>
      </c>
      <c r="V99" s="450" t="n">
        <v>23970.8718416528</v>
      </c>
      <c r="W99" s="450" t="n">
        <v>0</v>
      </c>
      <c r="X99" s="450" t="n">
        <v>23970.8718416528</v>
      </c>
      <c r="Y99" s="450" t="n">
        <v>23970.8718416528</v>
      </c>
      <c r="Z99" s="448" t="n">
        <v>0</v>
      </c>
      <c r="AA99" s="448" t="n">
        <v>0</v>
      </c>
      <c r="AB99" s="448" t="n">
        <v>0</v>
      </c>
      <c r="AC99" s="448" t="n">
        <v>0</v>
      </c>
      <c r="AD99" s="451" t="n">
        <v>0</v>
      </c>
      <c r="AE99" s="79"/>
      <c r="AF99" s="449" t="n">
        <v>594.27</v>
      </c>
      <c r="AG99" s="449" t="n">
        <v>0</v>
      </c>
      <c r="AH99" s="79"/>
      <c r="AI99" s="452" t="n">
        <v>0</v>
      </c>
      <c r="AJ99" s="453" t="n">
        <v>0</v>
      </c>
      <c r="AK99" s="452" t="n">
        <v>0</v>
      </c>
      <c r="AL99" s="453" t="n">
        <v>0</v>
      </c>
      <c r="AM99" s="79"/>
      <c r="AN99" s="454" t="n">
        <v>23650.46</v>
      </c>
      <c r="AO99" s="455" t="n">
        <v>0</v>
      </c>
      <c r="AP99" s="455" t="n">
        <v>0</v>
      </c>
      <c r="AQ99" s="455" t="n">
        <v>0</v>
      </c>
      <c r="AR99" s="456" t="n">
        <v>0</v>
      </c>
      <c r="AS99" s="373" t="n">
        <v>0</v>
      </c>
      <c r="AT99" s="457" t="n">
        <v>0</v>
      </c>
      <c r="AU99" s="457" t="n">
        <v>0</v>
      </c>
      <c r="AV99" s="457" t="n">
        <v>0</v>
      </c>
      <c r="AW99" s="457" t="n">
        <v>0</v>
      </c>
      <c r="AX99" s="458"/>
      <c r="AY99" s="459" t="n">
        <v>0</v>
      </c>
      <c r="AZ99" s="460" t="n">
        <v>0</v>
      </c>
      <c r="BA99" s="461" t="n">
        <v>0</v>
      </c>
      <c r="BB99" s="414" t="s">
        <v>238</v>
      </c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462" t="n">
        <v>0</v>
      </c>
      <c r="BO99" s="463" t="n">
        <v>0</v>
      </c>
      <c r="BP99" s="464" t="n">
        <v>0</v>
      </c>
      <c r="BQ99" s="465" t="n">
        <v>0</v>
      </c>
      <c r="BR99" s="465" t="n">
        <v>0</v>
      </c>
      <c r="BS99" s="466" t="n">
        <v>0</v>
      </c>
      <c r="BT99" s="467" t="n">
        <v>0</v>
      </c>
      <c r="BU99" s="465" t="n">
        <v>0</v>
      </c>
      <c r="BV99" s="465" t="n">
        <v>0</v>
      </c>
      <c r="BW99" s="468" t="n">
        <v>0</v>
      </c>
      <c r="CG99" s="442" t="n">
        <v>88</v>
      </c>
    </row>
    <row r="100" s="441" customFormat="true" ht="21.95" hidden="false" customHeight="true" outlineLevel="0" collapsed="false">
      <c r="A100" s="414" t="n">
        <v>0</v>
      </c>
      <c r="B100" s="414" t="n">
        <v>32</v>
      </c>
      <c r="C100" s="415" t="n">
        <v>0</v>
      </c>
      <c r="D100" s="415" t="s">
        <v>225</v>
      </c>
      <c r="E100" s="443" t="s">
        <v>240</v>
      </c>
      <c r="F100" s="443" t="s">
        <v>1500</v>
      </c>
      <c r="G100" s="443" t="s">
        <v>1098</v>
      </c>
      <c r="H100" s="444" t="n">
        <v>4698.68</v>
      </c>
      <c r="I100" s="445" t="n">
        <v>13.7802</v>
      </c>
      <c r="J100" s="446" t="n">
        <v>64748.75</v>
      </c>
      <c r="K100" s="447" t="n">
        <v>64748.75</v>
      </c>
      <c r="L100" s="447" t="n">
        <v>64753.8380068651</v>
      </c>
      <c r="M100" s="448" t="n">
        <v>1</v>
      </c>
      <c r="N100" s="448" t="n">
        <v>1</v>
      </c>
      <c r="O100" s="449" t="n">
        <v>4698.68</v>
      </c>
      <c r="P100" s="449" t="n">
        <v>64748.75</v>
      </c>
      <c r="Q100" s="448" t="n">
        <v>0.9989</v>
      </c>
      <c r="R100" s="448" t="n">
        <v>0.9989</v>
      </c>
      <c r="S100" s="449" t="n">
        <v>4693.511452</v>
      </c>
      <c r="T100" s="449" t="n">
        <v>64677.526375</v>
      </c>
      <c r="U100" s="450" t="n">
        <v>65687.8786686157</v>
      </c>
      <c r="V100" s="450" t="n">
        <v>65615.6220020802</v>
      </c>
      <c r="W100" s="450" t="n">
        <v>73.5067068665464</v>
      </c>
      <c r="X100" s="450" t="n">
        <v>65689.1287089468</v>
      </c>
      <c r="Y100" s="450" t="n">
        <v>65689.1287089468</v>
      </c>
      <c r="Z100" s="448" t="n">
        <v>0</v>
      </c>
      <c r="AA100" s="448" t="n">
        <v>0</v>
      </c>
      <c r="AB100" s="448" t="n">
        <v>-0.00109999999999999</v>
      </c>
      <c r="AC100" s="448" t="n">
        <v>0</v>
      </c>
      <c r="AD100" s="451" t="s">
        <v>2560</v>
      </c>
      <c r="AE100" s="79"/>
      <c r="AF100" s="449" t="n">
        <v>4693.511452</v>
      </c>
      <c r="AG100" s="449" t="n">
        <v>0</v>
      </c>
      <c r="AH100" s="79"/>
      <c r="AI100" s="452" t="n">
        <v>-71.2236249999987</v>
      </c>
      <c r="AJ100" s="453" t="n">
        <v>32</v>
      </c>
      <c r="AK100" s="452" t="n">
        <v>0</v>
      </c>
      <c r="AL100" s="453" t="n">
        <v>0</v>
      </c>
      <c r="AM100" s="79"/>
      <c r="AN100" s="454" t="n">
        <v>64677.526375</v>
      </c>
      <c r="AO100" s="455" t="n">
        <v>-71.2236249999987</v>
      </c>
      <c r="AP100" s="455" t="n">
        <v>0.000973542313333856</v>
      </c>
      <c r="AQ100" s="455" t="n">
        <v>0</v>
      </c>
      <c r="AR100" s="456" t="n">
        <v>0</v>
      </c>
      <c r="AS100" s="373" t="n">
        <v>0</v>
      </c>
      <c r="AT100" s="457" t="n">
        <v>0</v>
      </c>
      <c r="AU100" s="457" t="n">
        <v>0</v>
      </c>
      <c r="AV100" s="457" t="n">
        <v>0</v>
      </c>
      <c r="AW100" s="457" t="n">
        <v>0</v>
      </c>
      <c r="AX100" s="458"/>
      <c r="AY100" s="459" t="n">
        <v>0</v>
      </c>
      <c r="AZ100" s="460" t="n">
        <v>0</v>
      </c>
      <c r="BA100" s="461" t="n">
        <v>0</v>
      </c>
      <c r="BB100" s="414" t="s">
        <v>240</v>
      </c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462" t="n">
        <v>0</v>
      </c>
      <c r="BO100" s="463" t="n">
        <v>0</v>
      </c>
      <c r="BP100" s="464" t="n">
        <v>0</v>
      </c>
      <c r="BQ100" s="465" t="n">
        <v>0</v>
      </c>
      <c r="BR100" s="465" t="n">
        <v>0</v>
      </c>
      <c r="BS100" s="466" t="n">
        <v>0</v>
      </c>
      <c r="BT100" s="467" t="n">
        <v>0</v>
      </c>
      <c r="BU100" s="465" t="n">
        <v>0</v>
      </c>
      <c r="BV100" s="465" t="n">
        <v>0</v>
      </c>
      <c r="BW100" s="468" t="n">
        <v>0</v>
      </c>
      <c r="CG100" s="442" t="n">
        <v>89</v>
      </c>
    </row>
    <row r="101" s="441" customFormat="true" ht="21.95" hidden="false" customHeight="true" outlineLevel="0" collapsed="false">
      <c r="A101" s="414" t="n">
        <v>0</v>
      </c>
      <c r="B101" s="414" t="n">
        <v>0</v>
      </c>
      <c r="C101" s="415" t="n">
        <v>0</v>
      </c>
      <c r="D101" s="415" t="s">
        <v>225</v>
      </c>
      <c r="E101" s="469" t="s">
        <v>243</v>
      </c>
      <c r="F101" s="469" t="s">
        <v>2242</v>
      </c>
      <c r="G101" s="469"/>
      <c r="H101" s="470"/>
      <c r="I101" s="471"/>
      <c r="J101" s="472" t="n">
        <v>13282.87</v>
      </c>
      <c r="K101" s="473" t="n">
        <v>13282.87</v>
      </c>
      <c r="L101" s="473" t="n">
        <v>14231.7592730117</v>
      </c>
      <c r="M101" s="448" t="n">
        <v>0</v>
      </c>
      <c r="N101" s="448" t="n">
        <v>0</v>
      </c>
      <c r="O101" s="449" t="n">
        <v>0</v>
      </c>
      <c r="P101" s="449" t="n">
        <v>0</v>
      </c>
      <c r="Q101" s="448" t="n">
        <v>0</v>
      </c>
      <c r="R101" s="448" t="n">
        <v>0</v>
      </c>
      <c r="S101" s="449" t="n">
        <v>0</v>
      </c>
      <c r="T101" s="449" t="n">
        <v>0</v>
      </c>
      <c r="U101" s="449"/>
      <c r="V101" s="449"/>
      <c r="W101" s="449"/>
      <c r="X101" s="449"/>
      <c r="Y101" s="449" t="n">
        <v>0</v>
      </c>
      <c r="Z101" s="448" t="n">
        <v>0</v>
      </c>
      <c r="AA101" s="448" t="n">
        <v>0</v>
      </c>
      <c r="AB101" s="448" t="n">
        <v>0</v>
      </c>
      <c r="AC101" s="448" t="n">
        <v>0</v>
      </c>
      <c r="AD101" s="451" t="s">
        <v>2558</v>
      </c>
      <c r="AE101" s="79"/>
      <c r="AF101" s="449" t="n">
        <v>0</v>
      </c>
      <c r="AG101" s="449" t="n">
        <v>0</v>
      </c>
      <c r="AH101" s="79"/>
      <c r="AI101" s="452"/>
      <c r="AJ101" s="453"/>
      <c r="AK101" s="452"/>
      <c r="AL101" s="453"/>
      <c r="AM101" s="79"/>
      <c r="AN101" s="454"/>
      <c r="AO101" s="455"/>
      <c r="AP101" s="455"/>
      <c r="AQ101" s="455"/>
      <c r="AR101" s="456"/>
      <c r="AS101" s="373"/>
      <c r="AT101" s="457"/>
      <c r="AU101" s="457"/>
      <c r="AV101" s="457"/>
      <c r="AW101" s="457"/>
      <c r="AX101" s="458"/>
      <c r="AY101" s="459"/>
      <c r="AZ101" s="460"/>
      <c r="BA101" s="461"/>
      <c r="BB101" s="414" t="s">
        <v>243</v>
      </c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462" t="n">
        <v>0</v>
      </c>
      <c r="BO101" s="463" t="n">
        <v>0</v>
      </c>
      <c r="BP101" s="464" t="n">
        <v>0</v>
      </c>
      <c r="BQ101" s="465" t="n">
        <v>0</v>
      </c>
      <c r="BR101" s="465" t="n">
        <v>0</v>
      </c>
      <c r="BS101" s="466" t="n">
        <v>0</v>
      </c>
      <c r="BT101" s="467" t="n">
        <v>0</v>
      </c>
      <c r="BU101" s="465" t="n">
        <v>0</v>
      </c>
      <c r="BV101" s="465" t="n">
        <v>0</v>
      </c>
      <c r="BW101" s="468" t="n">
        <v>0</v>
      </c>
      <c r="CG101" s="442" t="n">
        <v>90</v>
      </c>
    </row>
    <row r="102" s="441" customFormat="true" ht="21.95" hidden="false" customHeight="true" outlineLevel="0" collapsed="false">
      <c r="A102" s="414" t="n">
        <v>8</v>
      </c>
      <c r="B102" s="414" t="n">
        <v>0</v>
      </c>
      <c r="C102" s="415" t="n">
        <v>0</v>
      </c>
      <c r="D102" s="415" t="s">
        <v>225</v>
      </c>
      <c r="E102" s="443" t="s">
        <v>247</v>
      </c>
      <c r="F102" s="443" t="s">
        <v>2188</v>
      </c>
      <c r="G102" s="443" t="s">
        <v>1098</v>
      </c>
      <c r="H102" s="444" t="n">
        <v>175.22</v>
      </c>
      <c r="I102" s="445" t="n">
        <v>75.8068</v>
      </c>
      <c r="J102" s="446" t="n">
        <v>13282.87</v>
      </c>
      <c r="K102" s="447" t="n">
        <v>13282.87</v>
      </c>
      <c r="L102" s="447" t="n">
        <v>13282.87</v>
      </c>
      <c r="M102" s="448" t="n">
        <v>0</v>
      </c>
      <c r="N102" s="448" t="n">
        <v>0</v>
      </c>
      <c r="O102" s="449" t="n">
        <v>0</v>
      </c>
      <c r="P102" s="449" t="n">
        <v>0</v>
      </c>
      <c r="Q102" s="448" t="n">
        <v>0.9289</v>
      </c>
      <c r="R102" s="448" t="n">
        <v>1</v>
      </c>
      <c r="S102" s="449" t="n">
        <v>175.22</v>
      </c>
      <c r="T102" s="449" t="n">
        <v>13282.87</v>
      </c>
      <c r="U102" s="450" t="n">
        <v>13749.4515259726</v>
      </c>
      <c r="V102" s="450" t="n">
        <v>13749.4515259726</v>
      </c>
      <c r="W102" s="450" t="n">
        <v>0</v>
      </c>
      <c r="X102" s="450" t="n">
        <v>13749.4515259726</v>
      </c>
      <c r="Y102" s="450" t="n">
        <v>0</v>
      </c>
      <c r="Z102" s="448" t="n">
        <v>0</v>
      </c>
      <c r="AA102" s="448" t="n">
        <v>0.0710999999999999</v>
      </c>
      <c r="AB102" s="448" t="n">
        <v>1</v>
      </c>
      <c r="AC102" s="448" t="n">
        <v>0.0710999999999999</v>
      </c>
      <c r="AD102" s="451" t="s">
        <v>2559</v>
      </c>
      <c r="AE102" s="79"/>
      <c r="AF102" s="449" t="n">
        <v>162.761858</v>
      </c>
      <c r="AG102" s="449" t="n">
        <v>12.458142</v>
      </c>
      <c r="AH102" s="79"/>
      <c r="AI102" s="452" t="n">
        <v>0</v>
      </c>
      <c r="AJ102" s="453" t="n">
        <v>0</v>
      </c>
      <c r="AK102" s="452" t="n">
        <v>13282.87</v>
      </c>
      <c r="AL102" s="453" t="n">
        <v>8</v>
      </c>
      <c r="AM102" s="79"/>
      <c r="AN102" s="454" t="n">
        <v>13282.87</v>
      </c>
      <c r="AO102" s="455" t="n">
        <v>0</v>
      </c>
      <c r="AP102" s="455" t="n">
        <v>0</v>
      </c>
      <c r="AQ102" s="455" t="n">
        <v>13282.87</v>
      </c>
      <c r="AR102" s="456" t="n">
        <v>0.0264346997921861</v>
      </c>
      <c r="AS102" s="373" t="n">
        <v>0</v>
      </c>
      <c r="AT102" s="457" t="n">
        <v>0</v>
      </c>
      <c r="AU102" s="457" t="n">
        <v>0</v>
      </c>
      <c r="AV102" s="457" t="n">
        <v>0</v>
      </c>
      <c r="AW102" s="457" t="n">
        <v>0</v>
      </c>
      <c r="AX102" s="458"/>
      <c r="AY102" s="459" t="n">
        <v>0</v>
      </c>
      <c r="AZ102" s="460" t="n">
        <v>0</v>
      </c>
      <c r="BA102" s="461" t="n">
        <v>0</v>
      </c>
      <c r="BB102" s="414" t="s">
        <v>247</v>
      </c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462" t="n">
        <v>0</v>
      </c>
      <c r="BO102" s="463" t="n">
        <v>0</v>
      </c>
      <c r="BP102" s="464" t="n">
        <v>0</v>
      </c>
      <c r="BQ102" s="465" t="n">
        <v>0</v>
      </c>
      <c r="BR102" s="465" t="n">
        <v>0</v>
      </c>
      <c r="BS102" s="466" t="n">
        <v>0</v>
      </c>
      <c r="BT102" s="467" t="n">
        <v>0</v>
      </c>
      <c r="BU102" s="465" t="n">
        <v>0</v>
      </c>
      <c r="BV102" s="465" t="n">
        <v>0</v>
      </c>
      <c r="BW102" s="468" t="n">
        <v>0</v>
      </c>
      <c r="CG102" s="442" t="n">
        <v>91</v>
      </c>
    </row>
    <row r="103" s="441" customFormat="true" ht="21.95" hidden="false" customHeight="true" outlineLevel="0" collapsed="false">
      <c r="A103" s="414" t="n">
        <v>0</v>
      </c>
      <c r="B103" s="414" t="n">
        <v>0</v>
      </c>
      <c r="C103" s="415" t="n">
        <v>0</v>
      </c>
      <c r="D103" s="415" t="s">
        <v>225</v>
      </c>
      <c r="E103" s="469" t="s">
        <v>249</v>
      </c>
      <c r="F103" s="469" t="s">
        <v>2243</v>
      </c>
      <c r="G103" s="469"/>
      <c r="H103" s="470"/>
      <c r="I103" s="471"/>
      <c r="J103" s="472" t="n">
        <v>22925.41</v>
      </c>
      <c r="K103" s="473" t="n">
        <v>22925.41</v>
      </c>
      <c r="L103" s="473" t="n">
        <v>24563.1340482211</v>
      </c>
      <c r="M103" s="448" t="n">
        <v>0</v>
      </c>
      <c r="N103" s="448" t="n">
        <v>0</v>
      </c>
      <c r="O103" s="449" t="n">
        <v>0</v>
      </c>
      <c r="P103" s="449" t="n">
        <v>0</v>
      </c>
      <c r="Q103" s="448" t="n">
        <v>0</v>
      </c>
      <c r="R103" s="448" t="n">
        <v>0</v>
      </c>
      <c r="S103" s="449" t="n">
        <v>0</v>
      </c>
      <c r="T103" s="449" t="n">
        <v>0</v>
      </c>
      <c r="U103" s="449"/>
      <c r="V103" s="449"/>
      <c r="W103" s="449"/>
      <c r="X103" s="449"/>
      <c r="Y103" s="449" t="n">
        <v>0</v>
      </c>
      <c r="Z103" s="448" t="n">
        <v>0</v>
      </c>
      <c r="AA103" s="448" t="n">
        <v>0</v>
      </c>
      <c r="AB103" s="448" t="n">
        <v>0</v>
      </c>
      <c r="AC103" s="448" t="n">
        <v>0</v>
      </c>
      <c r="AD103" s="451" t="s">
        <v>2558</v>
      </c>
      <c r="AE103" s="79"/>
      <c r="AF103" s="449" t="n">
        <v>0</v>
      </c>
      <c r="AG103" s="449" t="n">
        <v>0</v>
      </c>
      <c r="AH103" s="79"/>
      <c r="AI103" s="452"/>
      <c r="AJ103" s="453"/>
      <c r="AK103" s="452"/>
      <c r="AL103" s="453"/>
      <c r="AM103" s="79"/>
      <c r="AN103" s="454"/>
      <c r="AO103" s="455"/>
      <c r="AP103" s="455"/>
      <c r="AQ103" s="455"/>
      <c r="AR103" s="456"/>
      <c r="AS103" s="373"/>
      <c r="AT103" s="457"/>
      <c r="AU103" s="457"/>
      <c r="AV103" s="457"/>
      <c r="AW103" s="457"/>
      <c r="AX103" s="458"/>
      <c r="AY103" s="459"/>
      <c r="AZ103" s="460"/>
      <c r="BA103" s="461"/>
      <c r="BB103" s="414" t="s">
        <v>249</v>
      </c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462" t="n">
        <v>0</v>
      </c>
      <c r="BO103" s="463" t="n">
        <v>0</v>
      </c>
      <c r="BP103" s="464" t="n">
        <v>0</v>
      </c>
      <c r="BQ103" s="465" t="n">
        <v>0</v>
      </c>
      <c r="BR103" s="465" t="n">
        <v>0</v>
      </c>
      <c r="BS103" s="466" t="n">
        <v>0</v>
      </c>
      <c r="BT103" s="467" t="n">
        <v>0</v>
      </c>
      <c r="BU103" s="465" t="n">
        <v>0</v>
      </c>
      <c r="BV103" s="465" t="n">
        <v>0</v>
      </c>
      <c r="BW103" s="468" t="n">
        <v>0</v>
      </c>
      <c r="CG103" s="442" t="n">
        <v>92</v>
      </c>
    </row>
    <row r="104" s="441" customFormat="true" ht="21.95" hidden="false" customHeight="true" outlineLevel="0" collapsed="false">
      <c r="A104" s="414" t="n">
        <v>0</v>
      </c>
      <c r="B104" s="414" t="n">
        <v>36</v>
      </c>
      <c r="C104" s="415" t="n">
        <v>0</v>
      </c>
      <c r="D104" s="415" t="s">
        <v>225</v>
      </c>
      <c r="E104" s="443" t="s">
        <v>251</v>
      </c>
      <c r="F104" s="443" t="s">
        <v>1525</v>
      </c>
      <c r="G104" s="443" t="s">
        <v>1099</v>
      </c>
      <c r="H104" s="444" t="n">
        <v>5.33</v>
      </c>
      <c r="I104" s="445" t="n">
        <v>672</v>
      </c>
      <c r="J104" s="446" t="n">
        <v>3581.76</v>
      </c>
      <c r="K104" s="447" t="n">
        <v>3581.76</v>
      </c>
      <c r="L104" s="447" t="n">
        <v>3581.99028338591</v>
      </c>
      <c r="M104" s="448" t="n">
        <v>0.9999</v>
      </c>
      <c r="N104" s="448" t="n">
        <v>0.9999</v>
      </c>
      <c r="O104" s="449" t="n">
        <v>5.329467</v>
      </c>
      <c r="P104" s="449" t="n">
        <v>3581.401824</v>
      </c>
      <c r="Q104" s="448" t="n">
        <v>0.9991</v>
      </c>
      <c r="R104" s="448" t="n">
        <v>0.9991</v>
      </c>
      <c r="S104" s="449" t="n">
        <v>5.325203</v>
      </c>
      <c r="T104" s="449" t="n">
        <v>3578.536416</v>
      </c>
      <c r="U104" s="450" t="n">
        <v>3639.48069234133</v>
      </c>
      <c r="V104" s="450" t="n">
        <v>3636.20515971823</v>
      </c>
      <c r="W104" s="450" t="n">
        <v>3.33219933748697</v>
      </c>
      <c r="X104" s="450" t="n">
        <v>3639.53735905571</v>
      </c>
      <c r="Y104" s="450" t="n">
        <v>3639.17340531981</v>
      </c>
      <c r="Z104" s="448" t="n">
        <v>0</v>
      </c>
      <c r="AA104" s="448" t="n">
        <v>0</v>
      </c>
      <c r="AB104" s="448" t="n">
        <v>-0.000799999999999912</v>
      </c>
      <c r="AC104" s="448" t="n">
        <v>0</v>
      </c>
      <c r="AD104" s="451" t="s">
        <v>2560</v>
      </c>
      <c r="AE104" s="79"/>
      <c r="AF104" s="449" t="n">
        <v>5.325203</v>
      </c>
      <c r="AG104" s="449" t="n">
        <v>0</v>
      </c>
      <c r="AH104" s="79"/>
      <c r="AI104" s="452" t="n">
        <v>-2.86540799999966</v>
      </c>
      <c r="AJ104" s="453" t="n">
        <v>36</v>
      </c>
      <c r="AK104" s="452" t="n">
        <v>0</v>
      </c>
      <c r="AL104" s="453" t="n">
        <v>0</v>
      </c>
      <c r="AM104" s="79"/>
      <c r="AN104" s="454" t="n">
        <v>3578.536416</v>
      </c>
      <c r="AO104" s="455" t="n">
        <v>-2.86540799999966</v>
      </c>
      <c r="AP104" s="455" t="n">
        <v>3.91667221791232E-005</v>
      </c>
      <c r="AQ104" s="455" t="n">
        <v>0</v>
      </c>
      <c r="AR104" s="456" t="n">
        <v>0</v>
      </c>
      <c r="AS104" s="373" t="n">
        <v>0</v>
      </c>
      <c r="AT104" s="457" t="n">
        <v>0</v>
      </c>
      <c r="AU104" s="457" t="n">
        <v>0</v>
      </c>
      <c r="AV104" s="457" t="n">
        <v>0</v>
      </c>
      <c r="AW104" s="457" t="n">
        <v>0</v>
      </c>
      <c r="AX104" s="458"/>
      <c r="AY104" s="459" t="n">
        <v>0</v>
      </c>
      <c r="AZ104" s="460" t="n">
        <v>0</v>
      </c>
      <c r="BA104" s="461" t="n">
        <v>0</v>
      </c>
      <c r="BB104" s="414" t="s">
        <v>251</v>
      </c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462" t="n">
        <v>0</v>
      </c>
      <c r="BO104" s="463" t="n">
        <v>0</v>
      </c>
      <c r="BP104" s="464" t="n">
        <v>0</v>
      </c>
      <c r="BQ104" s="465" t="n">
        <v>0</v>
      </c>
      <c r="BR104" s="465" t="n">
        <v>0</v>
      </c>
      <c r="BS104" s="466" t="n">
        <v>0</v>
      </c>
      <c r="BT104" s="467" t="n">
        <v>0</v>
      </c>
      <c r="BU104" s="465" t="n">
        <v>0</v>
      </c>
      <c r="BV104" s="465" t="n">
        <v>0</v>
      </c>
      <c r="BW104" s="468" t="n">
        <v>0</v>
      </c>
      <c r="CG104" s="442" t="n">
        <v>93</v>
      </c>
    </row>
    <row r="105" s="441" customFormat="true" ht="21.95" hidden="false" customHeight="true" outlineLevel="0" collapsed="false">
      <c r="A105" s="414" t="n">
        <v>0</v>
      </c>
      <c r="B105" s="414" t="n">
        <v>35</v>
      </c>
      <c r="C105" s="415" t="n">
        <v>0</v>
      </c>
      <c r="D105" s="415" t="s">
        <v>225</v>
      </c>
      <c r="E105" s="443" t="s">
        <v>254</v>
      </c>
      <c r="F105" s="443" t="s">
        <v>1483</v>
      </c>
      <c r="G105" s="443" t="s">
        <v>1101</v>
      </c>
      <c r="H105" s="444" t="n">
        <v>1831.1</v>
      </c>
      <c r="I105" s="445" t="n">
        <v>3.57</v>
      </c>
      <c r="J105" s="446" t="n">
        <v>6537.03</v>
      </c>
      <c r="K105" s="447" t="n">
        <v>6537.03</v>
      </c>
      <c r="L105" s="447" t="n">
        <v>6537.45028762458</v>
      </c>
      <c r="M105" s="448" t="n">
        <v>1</v>
      </c>
      <c r="N105" s="448" t="n">
        <v>1</v>
      </c>
      <c r="O105" s="449" t="n">
        <v>1831.1</v>
      </c>
      <c r="P105" s="449" t="n">
        <v>6537.03</v>
      </c>
      <c r="Q105" s="448" t="n">
        <v>0.9991</v>
      </c>
      <c r="R105" s="448" t="n">
        <v>0.9991</v>
      </c>
      <c r="S105" s="449" t="n">
        <v>1829.45201</v>
      </c>
      <c r="T105" s="449" t="n">
        <v>6531.146673</v>
      </c>
      <c r="U105" s="450" t="n">
        <v>6642.22968664143</v>
      </c>
      <c r="V105" s="450" t="n">
        <v>6636.25167992345</v>
      </c>
      <c r="W105" s="450" t="n">
        <v>6.08142623419823</v>
      </c>
      <c r="X105" s="450" t="n">
        <v>6642.33310615765</v>
      </c>
      <c r="Y105" s="450" t="n">
        <v>6642.33310615765</v>
      </c>
      <c r="Z105" s="448" t="n">
        <v>0</v>
      </c>
      <c r="AA105" s="448" t="n">
        <v>0</v>
      </c>
      <c r="AB105" s="448" t="n">
        <v>-0.000900000000000012</v>
      </c>
      <c r="AC105" s="448" t="n">
        <v>0</v>
      </c>
      <c r="AD105" s="451" t="s">
        <v>2560</v>
      </c>
      <c r="AE105" s="79"/>
      <c r="AF105" s="449" t="n">
        <v>1829.45201</v>
      </c>
      <c r="AG105" s="449" t="n">
        <v>0</v>
      </c>
      <c r="AH105" s="79"/>
      <c r="AI105" s="452" t="n">
        <v>-5.88332700000046</v>
      </c>
      <c r="AJ105" s="453" t="n">
        <v>35</v>
      </c>
      <c r="AK105" s="452" t="n">
        <v>0</v>
      </c>
      <c r="AL105" s="453" t="n">
        <v>0</v>
      </c>
      <c r="AM105" s="79"/>
      <c r="AN105" s="454" t="n">
        <v>6531.146673</v>
      </c>
      <c r="AO105" s="455" t="n">
        <v>-5.88332700000046</v>
      </c>
      <c r="AP105" s="455" t="n">
        <v>8.04180884879152E-005</v>
      </c>
      <c r="AQ105" s="455" t="n">
        <v>0</v>
      </c>
      <c r="AR105" s="456" t="n">
        <v>0</v>
      </c>
      <c r="AS105" s="373" t="n">
        <v>0</v>
      </c>
      <c r="AT105" s="457" t="n">
        <v>0</v>
      </c>
      <c r="AU105" s="457" t="n">
        <v>0</v>
      </c>
      <c r="AV105" s="457" t="n">
        <v>0</v>
      </c>
      <c r="AW105" s="457" t="n">
        <v>0</v>
      </c>
      <c r="AX105" s="458"/>
      <c r="AY105" s="459" t="n">
        <v>0</v>
      </c>
      <c r="AZ105" s="460" t="n">
        <v>0</v>
      </c>
      <c r="BA105" s="461" t="n">
        <v>0</v>
      </c>
      <c r="BB105" s="414" t="s">
        <v>254</v>
      </c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462" t="n">
        <v>0</v>
      </c>
      <c r="BO105" s="463" t="n">
        <v>0</v>
      </c>
      <c r="BP105" s="464" t="n">
        <v>0</v>
      </c>
      <c r="BQ105" s="465" t="n">
        <v>0</v>
      </c>
      <c r="BR105" s="465" t="n">
        <v>0</v>
      </c>
      <c r="BS105" s="466" t="n">
        <v>0</v>
      </c>
      <c r="BT105" s="467" t="n">
        <v>0</v>
      </c>
      <c r="BU105" s="465" t="n">
        <v>0</v>
      </c>
      <c r="BV105" s="465" t="n">
        <v>0</v>
      </c>
      <c r="BW105" s="468" t="n">
        <v>0</v>
      </c>
      <c r="CG105" s="442" t="n">
        <v>94</v>
      </c>
    </row>
    <row r="106" s="441" customFormat="true" ht="21.95" hidden="false" customHeight="true" outlineLevel="0" collapsed="false">
      <c r="A106" s="414" t="n">
        <v>0</v>
      </c>
      <c r="B106" s="414" t="n">
        <v>0</v>
      </c>
      <c r="C106" s="415" t="n">
        <v>0</v>
      </c>
      <c r="D106" s="415" t="s">
        <v>225</v>
      </c>
      <c r="E106" s="443" t="s">
        <v>256</v>
      </c>
      <c r="F106" s="443" t="s">
        <v>1478</v>
      </c>
      <c r="G106" s="443" t="s">
        <v>1099</v>
      </c>
      <c r="H106" s="444" t="n">
        <v>14.49</v>
      </c>
      <c r="I106" s="445" t="n">
        <v>883.8243</v>
      </c>
      <c r="J106" s="446" t="n">
        <v>12806.62</v>
      </c>
      <c r="K106" s="447" t="n">
        <v>12806.62</v>
      </c>
      <c r="L106" s="447" t="n">
        <v>12806.62</v>
      </c>
      <c r="M106" s="448" t="n">
        <v>0.9999</v>
      </c>
      <c r="N106" s="448" t="n">
        <v>0.9999</v>
      </c>
      <c r="O106" s="449" t="n">
        <v>14.488551</v>
      </c>
      <c r="P106" s="449" t="n">
        <v>12805.339338</v>
      </c>
      <c r="Q106" s="448" t="n">
        <v>1</v>
      </c>
      <c r="R106" s="448" t="n">
        <v>1</v>
      </c>
      <c r="S106" s="449" t="n">
        <v>14.49</v>
      </c>
      <c r="T106" s="449" t="n">
        <v>12806.62</v>
      </c>
      <c r="U106" s="450" t="n">
        <v>12993.6882198567</v>
      </c>
      <c r="V106" s="450" t="n">
        <v>12993.6882198567</v>
      </c>
      <c r="W106" s="450" t="n">
        <v>0</v>
      </c>
      <c r="X106" s="450" t="n">
        <v>12993.6882198567</v>
      </c>
      <c r="Y106" s="450" t="n">
        <v>12992.3888510347</v>
      </c>
      <c r="Z106" s="448" t="n">
        <v>0</v>
      </c>
      <c r="AA106" s="448" t="n">
        <v>0</v>
      </c>
      <c r="AB106" s="448" t="n">
        <v>0.0001000000000001</v>
      </c>
      <c r="AC106" s="448" t="n">
        <v>0</v>
      </c>
      <c r="AD106" s="451" t="s">
        <v>2559</v>
      </c>
      <c r="AE106" s="79"/>
      <c r="AF106" s="449" t="n">
        <v>14.49</v>
      </c>
      <c r="AG106" s="449" t="n">
        <v>0</v>
      </c>
      <c r="AH106" s="79"/>
      <c r="AI106" s="452" t="n">
        <v>0</v>
      </c>
      <c r="AJ106" s="453" t="n">
        <v>0</v>
      </c>
      <c r="AK106" s="452" t="n">
        <v>0</v>
      </c>
      <c r="AL106" s="453" t="n">
        <v>0</v>
      </c>
      <c r="AM106" s="79"/>
      <c r="AN106" s="454" t="n">
        <v>12806.62</v>
      </c>
      <c r="AO106" s="455" t="n">
        <v>0</v>
      </c>
      <c r="AP106" s="455" t="n">
        <v>0</v>
      </c>
      <c r="AQ106" s="455" t="n">
        <v>0</v>
      </c>
      <c r="AR106" s="456" t="n">
        <v>0</v>
      </c>
      <c r="AS106" s="373" t="n">
        <v>0</v>
      </c>
      <c r="AT106" s="457" t="n">
        <v>0</v>
      </c>
      <c r="AU106" s="457" t="n">
        <v>0</v>
      </c>
      <c r="AV106" s="457" t="n">
        <v>0</v>
      </c>
      <c r="AW106" s="457" t="n">
        <v>0</v>
      </c>
      <c r="AX106" s="458"/>
      <c r="AY106" s="459" t="n">
        <v>0</v>
      </c>
      <c r="AZ106" s="460" t="n">
        <v>0</v>
      </c>
      <c r="BA106" s="461" t="n">
        <v>0</v>
      </c>
      <c r="BB106" s="414" t="s">
        <v>256</v>
      </c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462" t="n">
        <v>0</v>
      </c>
      <c r="BO106" s="463" t="n">
        <v>0</v>
      </c>
      <c r="BP106" s="464" t="n">
        <v>0</v>
      </c>
      <c r="BQ106" s="465" t="n">
        <v>0</v>
      </c>
      <c r="BR106" s="465" t="n">
        <v>0</v>
      </c>
      <c r="BS106" s="466" t="n">
        <v>0</v>
      </c>
      <c r="BT106" s="467" t="n">
        <v>0</v>
      </c>
      <c r="BU106" s="465" t="n">
        <v>0</v>
      </c>
      <c r="BV106" s="465" t="n">
        <v>0</v>
      </c>
      <c r="BW106" s="468" t="n">
        <v>0</v>
      </c>
      <c r="CG106" s="442" t="n">
        <v>95</v>
      </c>
    </row>
    <row r="107" s="441" customFormat="true" ht="21.95" hidden="false" customHeight="true" outlineLevel="0" collapsed="false">
      <c r="A107" s="414" t="n">
        <v>0</v>
      </c>
      <c r="B107" s="414" t="n">
        <v>0</v>
      </c>
      <c r="C107" s="415" t="n">
        <v>0</v>
      </c>
      <c r="D107" s="415" t="s">
        <v>225</v>
      </c>
      <c r="E107" s="469" t="s">
        <v>258</v>
      </c>
      <c r="F107" s="469" t="s">
        <v>2244</v>
      </c>
      <c r="G107" s="469"/>
      <c r="H107" s="470"/>
      <c r="I107" s="471"/>
      <c r="J107" s="472" t="n">
        <v>51423.55</v>
      </c>
      <c r="K107" s="473" t="n">
        <v>51423.55</v>
      </c>
      <c r="L107" s="473" t="n">
        <v>55097.0975823508</v>
      </c>
      <c r="M107" s="448" t="n">
        <v>0</v>
      </c>
      <c r="N107" s="448" t="n">
        <v>0</v>
      </c>
      <c r="O107" s="449" t="n">
        <v>0</v>
      </c>
      <c r="P107" s="449" t="n">
        <v>0</v>
      </c>
      <c r="Q107" s="448" t="n">
        <v>0</v>
      </c>
      <c r="R107" s="448" t="n">
        <v>0</v>
      </c>
      <c r="S107" s="449" t="n">
        <v>0</v>
      </c>
      <c r="T107" s="449" t="n">
        <v>0</v>
      </c>
      <c r="U107" s="449"/>
      <c r="V107" s="449"/>
      <c r="W107" s="449"/>
      <c r="X107" s="449"/>
      <c r="Y107" s="449" t="n">
        <v>0</v>
      </c>
      <c r="Z107" s="448" t="n">
        <v>0</v>
      </c>
      <c r="AA107" s="448" t="n">
        <v>0</v>
      </c>
      <c r="AB107" s="448" t="n">
        <v>0</v>
      </c>
      <c r="AC107" s="448" t="n">
        <v>0</v>
      </c>
      <c r="AD107" s="451" t="s">
        <v>2558</v>
      </c>
      <c r="AE107" s="79"/>
      <c r="AF107" s="449" t="n">
        <v>0</v>
      </c>
      <c r="AG107" s="449" t="n">
        <v>0</v>
      </c>
      <c r="AH107" s="79"/>
      <c r="AI107" s="452"/>
      <c r="AJ107" s="453"/>
      <c r="AK107" s="452"/>
      <c r="AL107" s="453"/>
      <c r="AM107" s="79"/>
      <c r="AN107" s="454"/>
      <c r="AO107" s="455"/>
      <c r="AP107" s="455"/>
      <c r="AQ107" s="455"/>
      <c r="AR107" s="456"/>
      <c r="AS107" s="373"/>
      <c r="AT107" s="457"/>
      <c r="AU107" s="457"/>
      <c r="AV107" s="457"/>
      <c r="AW107" s="457"/>
      <c r="AX107" s="458"/>
      <c r="AY107" s="459"/>
      <c r="AZ107" s="460"/>
      <c r="BA107" s="461"/>
      <c r="BB107" s="414" t="s">
        <v>258</v>
      </c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462" t="n">
        <v>0</v>
      </c>
      <c r="BO107" s="463" t="n">
        <v>0</v>
      </c>
      <c r="BP107" s="464" t="n">
        <v>0</v>
      </c>
      <c r="BQ107" s="465" t="n">
        <v>0</v>
      </c>
      <c r="BR107" s="465" t="n">
        <v>0</v>
      </c>
      <c r="BS107" s="466" t="n">
        <v>0</v>
      </c>
      <c r="BT107" s="467" t="n">
        <v>0</v>
      </c>
      <c r="BU107" s="465" t="n">
        <v>0</v>
      </c>
      <c r="BV107" s="465" t="n">
        <v>0</v>
      </c>
      <c r="BW107" s="468" t="n">
        <v>0</v>
      </c>
      <c r="CG107" s="442" t="n">
        <v>96</v>
      </c>
    </row>
    <row r="108" s="441" customFormat="true" ht="21.95" hidden="false" customHeight="true" outlineLevel="0" collapsed="false">
      <c r="A108" s="414" t="n">
        <v>0</v>
      </c>
      <c r="B108" s="414" t="n">
        <v>0</v>
      </c>
      <c r="C108" s="415" t="n">
        <v>0</v>
      </c>
      <c r="D108" s="415" t="s">
        <v>225</v>
      </c>
      <c r="E108" s="443" t="s">
        <v>261</v>
      </c>
      <c r="F108" s="443" t="s">
        <v>2077</v>
      </c>
      <c r="G108" s="443" t="s">
        <v>1096</v>
      </c>
      <c r="H108" s="444" t="n">
        <v>18</v>
      </c>
      <c r="I108" s="445" t="n">
        <v>150</v>
      </c>
      <c r="J108" s="446" t="n">
        <v>2700</v>
      </c>
      <c r="K108" s="447" t="n">
        <v>2700</v>
      </c>
      <c r="L108" s="447" t="n">
        <v>2700</v>
      </c>
      <c r="M108" s="448" t="n">
        <v>0.5556</v>
      </c>
      <c r="N108" s="448" t="n">
        <v>1</v>
      </c>
      <c r="O108" s="449" t="n">
        <v>18</v>
      </c>
      <c r="P108" s="449" t="n">
        <v>2700</v>
      </c>
      <c r="Q108" s="448" t="n">
        <v>0</v>
      </c>
      <c r="R108" s="474" t="n">
        <v>1</v>
      </c>
      <c r="S108" s="449" t="n">
        <v>18</v>
      </c>
      <c r="T108" s="449" t="n">
        <v>2700</v>
      </c>
      <c r="U108" s="450" t="n">
        <v>2843.81568828078</v>
      </c>
      <c r="V108" s="450" t="n">
        <v>2843.81568828078</v>
      </c>
      <c r="W108" s="450" t="n">
        <v>0</v>
      </c>
      <c r="X108" s="450" t="n">
        <v>2843.81568828078</v>
      </c>
      <c r="Y108" s="450" t="n">
        <v>2843.81568828078</v>
      </c>
      <c r="Z108" s="448" t="n">
        <v>0.4444</v>
      </c>
      <c r="AA108" s="448" t="n">
        <v>1</v>
      </c>
      <c r="AB108" s="448" t="n">
        <v>0</v>
      </c>
      <c r="AC108" s="448" t="n">
        <v>0.5556</v>
      </c>
      <c r="AD108" s="451" t="n">
        <v>0</v>
      </c>
      <c r="AE108" s="79"/>
      <c r="AF108" s="449" t="n">
        <v>0</v>
      </c>
      <c r="AG108" s="449" t="n">
        <v>18</v>
      </c>
      <c r="AH108" s="79"/>
      <c r="AI108" s="452" t="n">
        <v>0</v>
      </c>
      <c r="AJ108" s="453" t="n">
        <v>0</v>
      </c>
      <c r="AK108" s="452" t="n">
        <v>0</v>
      </c>
      <c r="AL108" s="453" t="n">
        <v>0</v>
      </c>
      <c r="AM108" s="79"/>
      <c r="AN108" s="454" t="n">
        <v>2700</v>
      </c>
      <c r="AO108" s="455" t="n">
        <v>0</v>
      </c>
      <c r="AP108" s="455" t="n">
        <v>0</v>
      </c>
      <c r="AQ108" s="455" t="n">
        <v>0</v>
      </c>
      <c r="AR108" s="456" t="n">
        <v>0</v>
      </c>
      <c r="AS108" s="373" t="n">
        <v>0</v>
      </c>
      <c r="AT108" s="457" t="n">
        <v>0</v>
      </c>
      <c r="AU108" s="457" t="n">
        <v>0</v>
      </c>
      <c r="AV108" s="457" t="n">
        <v>0</v>
      </c>
      <c r="AW108" s="457" t="n">
        <v>0</v>
      </c>
      <c r="AX108" s="458"/>
      <c r="AY108" s="459" t="n">
        <v>0</v>
      </c>
      <c r="AZ108" s="460" t="n">
        <v>0</v>
      </c>
      <c r="BA108" s="461" t="n">
        <v>0</v>
      </c>
      <c r="BB108" s="414" t="s">
        <v>261</v>
      </c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462" t="n">
        <v>0</v>
      </c>
      <c r="BO108" s="463" t="n">
        <v>0</v>
      </c>
      <c r="BP108" s="464" t="n">
        <v>0</v>
      </c>
      <c r="BQ108" s="465" t="n">
        <v>0</v>
      </c>
      <c r="BR108" s="465" t="n">
        <v>0</v>
      </c>
      <c r="BS108" s="466" t="n">
        <v>0</v>
      </c>
      <c r="BT108" s="467" t="n">
        <v>0</v>
      </c>
      <c r="BU108" s="465" t="n">
        <v>0</v>
      </c>
      <c r="BV108" s="465" t="n">
        <v>0</v>
      </c>
      <c r="BW108" s="468" t="n">
        <v>0</v>
      </c>
      <c r="CG108" s="442" t="n">
        <v>97</v>
      </c>
    </row>
    <row r="109" s="441" customFormat="true" ht="21.95" hidden="false" customHeight="true" outlineLevel="0" collapsed="false">
      <c r="A109" s="414" t="n">
        <v>0</v>
      </c>
      <c r="B109" s="414" t="n">
        <v>13</v>
      </c>
      <c r="C109" s="415" t="n">
        <v>0</v>
      </c>
      <c r="D109" s="415" t="s">
        <v>225</v>
      </c>
      <c r="E109" s="443" t="s">
        <v>264</v>
      </c>
      <c r="F109" s="443" t="s">
        <v>2158</v>
      </c>
      <c r="G109" s="443" t="s">
        <v>1096</v>
      </c>
      <c r="H109" s="444" t="n">
        <v>67</v>
      </c>
      <c r="I109" s="445" t="n">
        <v>150</v>
      </c>
      <c r="J109" s="446" t="n">
        <v>10050</v>
      </c>
      <c r="K109" s="447" t="n">
        <v>10050</v>
      </c>
      <c r="L109" s="447" t="n">
        <v>10157.1888186084</v>
      </c>
      <c r="M109" s="448" t="n">
        <v>0.6716</v>
      </c>
      <c r="N109" s="448" t="n">
        <v>1</v>
      </c>
      <c r="O109" s="449" t="n">
        <v>67</v>
      </c>
      <c r="P109" s="449" t="n">
        <v>10050</v>
      </c>
      <c r="Q109" s="448" t="n">
        <v>0.0597</v>
      </c>
      <c r="R109" s="448" t="n">
        <v>0.8507</v>
      </c>
      <c r="S109" s="449" t="n">
        <v>56.9969</v>
      </c>
      <c r="T109" s="449" t="n">
        <v>8549.535</v>
      </c>
      <c r="U109" s="450" t="n">
        <v>10578.0674684018</v>
      </c>
      <c r="V109" s="450" t="n">
        <v>8998.76199536939</v>
      </c>
      <c r="W109" s="450" t="n">
        <v>1606.62745771585</v>
      </c>
      <c r="X109" s="450" t="n">
        <v>10605.3894530852</v>
      </c>
      <c r="Y109" s="450" t="n">
        <v>10605.3894530852</v>
      </c>
      <c r="Z109" s="448" t="n">
        <v>0.3284</v>
      </c>
      <c r="AA109" s="448" t="n">
        <v>0.791</v>
      </c>
      <c r="AB109" s="448" t="n">
        <v>-0.1493</v>
      </c>
      <c r="AC109" s="448" t="n">
        <v>0.4626</v>
      </c>
      <c r="AD109" s="451" t="s">
        <v>2560</v>
      </c>
      <c r="AE109" s="79"/>
      <c r="AF109" s="449" t="n">
        <v>3.9999</v>
      </c>
      <c r="AG109" s="449" t="n">
        <v>52.997</v>
      </c>
      <c r="AH109" s="79"/>
      <c r="AI109" s="452" t="n">
        <v>-1500.465</v>
      </c>
      <c r="AJ109" s="453" t="n">
        <v>13</v>
      </c>
      <c r="AK109" s="452" t="n">
        <v>0</v>
      </c>
      <c r="AL109" s="453" t="n">
        <v>0</v>
      </c>
      <c r="AM109" s="79"/>
      <c r="AN109" s="454" t="n">
        <v>8549.535</v>
      </c>
      <c r="AO109" s="455" t="n">
        <v>-1500.465</v>
      </c>
      <c r="AP109" s="455" t="n">
        <v>0.0205095734340468</v>
      </c>
      <c r="AQ109" s="455" t="n">
        <v>0</v>
      </c>
      <c r="AR109" s="456" t="n">
        <v>0</v>
      </c>
      <c r="AS109" s="373" t="n">
        <v>0</v>
      </c>
      <c r="AT109" s="457" t="n">
        <v>0</v>
      </c>
      <c r="AU109" s="457" t="n">
        <v>0</v>
      </c>
      <c r="AV109" s="457" t="n">
        <v>0</v>
      </c>
      <c r="AW109" s="457" t="n">
        <v>0</v>
      </c>
      <c r="AX109" s="458"/>
      <c r="AY109" s="459" t="n">
        <v>0</v>
      </c>
      <c r="AZ109" s="460" t="n">
        <v>0</v>
      </c>
      <c r="BA109" s="461" t="n">
        <v>0</v>
      </c>
      <c r="BB109" s="414" t="s">
        <v>264</v>
      </c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462" t="n">
        <v>0</v>
      </c>
      <c r="BO109" s="463" t="n">
        <v>0</v>
      </c>
      <c r="BP109" s="464" t="n">
        <v>0</v>
      </c>
      <c r="BQ109" s="465" t="n">
        <v>0</v>
      </c>
      <c r="BR109" s="465" t="n">
        <v>0</v>
      </c>
      <c r="BS109" s="466" t="n">
        <v>0</v>
      </c>
      <c r="BT109" s="467" t="n">
        <v>0</v>
      </c>
      <c r="BU109" s="465" t="n">
        <v>0</v>
      </c>
      <c r="BV109" s="465" t="n">
        <v>0</v>
      </c>
      <c r="BW109" s="468" t="n">
        <v>0</v>
      </c>
      <c r="CG109" s="442" t="n">
        <v>98</v>
      </c>
    </row>
    <row r="110" s="441" customFormat="true" ht="21.95" hidden="false" customHeight="true" outlineLevel="0" collapsed="false">
      <c r="A110" s="414" t="n">
        <v>0</v>
      </c>
      <c r="B110" s="414" t="n">
        <v>0</v>
      </c>
      <c r="C110" s="415" t="n">
        <v>0</v>
      </c>
      <c r="D110" s="415" t="s">
        <v>225</v>
      </c>
      <c r="E110" s="443" t="s">
        <v>266</v>
      </c>
      <c r="F110" s="443" t="s">
        <v>2080</v>
      </c>
      <c r="G110" s="443" t="s">
        <v>1098</v>
      </c>
      <c r="H110" s="444" t="n">
        <v>77.41</v>
      </c>
      <c r="I110" s="445" t="n">
        <v>396</v>
      </c>
      <c r="J110" s="446" t="n">
        <v>30654.36</v>
      </c>
      <c r="K110" s="447" t="n">
        <v>30654.36</v>
      </c>
      <c r="L110" s="447" t="n">
        <v>32844.2175665529</v>
      </c>
      <c r="M110" s="448" t="n">
        <v>0</v>
      </c>
      <c r="N110" s="448" t="n">
        <v>0</v>
      </c>
      <c r="O110" s="449" t="n">
        <v>0</v>
      </c>
      <c r="P110" s="449" t="n">
        <v>0</v>
      </c>
      <c r="Q110" s="448" t="n">
        <v>0</v>
      </c>
      <c r="R110" s="448" t="n">
        <v>0</v>
      </c>
      <c r="S110" s="449" t="n">
        <v>0</v>
      </c>
      <c r="T110" s="449" t="n">
        <v>0</v>
      </c>
      <c r="U110" s="450" t="n">
        <v>32287.1666230396</v>
      </c>
      <c r="V110" s="450" t="n">
        <v>0</v>
      </c>
      <c r="W110" s="450" t="n">
        <v>32845.7346056182</v>
      </c>
      <c r="X110" s="450" t="n">
        <v>32845.7346056182</v>
      </c>
      <c r="Y110" s="450" t="n">
        <v>0</v>
      </c>
      <c r="Z110" s="448" t="n">
        <v>0</v>
      </c>
      <c r="AA110" s="448" t="n">
        <v>0</v>
      </c>
      <c r="AB110" s="448" t="n">
        <v>0</v>
      </c>
      <c r="AC110" s="448" t="n">
        <v>0</v>
      </c>
      <c r="AD110" s="451" t="s">
        <v>2558</v>
      </c>
      <c r="AE110" s="79"/>
      <c r="AF110" s="449" t="n">
        <v>0</v>
      </c>
      <c r="AG110" s="449" t="n">
        <v>0</v>
      </c>
      <c r="AH110" s="79"/>
      <c r="AI110" s="452" t="n">
        <v>0</v>
      </c>
      <c r="AJ110" s="453" t="n">
        <v>0</v>
      </c>
      <c r="AK110" s="452" t="n">
        <v>0</v>
      </c>
      <c r="AL110" s="453" t="n">
        <v>0</v>
      </c>
      <c r="AM110" s="79"/>
      <c r="AN110" s="454" t="n">
        <v>0</v>
      </c>
      <c r="AO110" s="455" t="n">
        <v>0</v>
      </c>
      <c r="AP110" s="455" t="n">
        <v>0</v>
      </c>
      <c r="AQ110" s="455" t="n">
        <v>0</v>
      </c>
      <c r="AR110" s="456" t="n">
        <v>0</v>
      </c>
      <c r="AS110" s="373" t="n">
        <v>5</v>
      </c>
      <c r="AT110" s="457" t="n">
        <v>0</v>
      </c>
      <c r="AU110" s="457" t="n">
        <v>0</v>
      </c>
      <c r="AV110" s="457" t="n">
        <v>0</v>
      </c>
      <c r="AW110" s="457" t="n">
        <v>0.7854</v>
      </c>
      <c r="AX110" s="458"/>
      <c r="AY110" s="459" t="n">
        <v>24075.934344</v>
      </c>
      <c r="AZ110" s="460" t="n">
        <v>0.0490372887128099</v>
      </c>
      <c r="BA110" s="461" t="n">
        <v>5</v>
      </c>
      <c r="BB110" s="414" t="s">
        <v>266</v>
      </c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462" t="n">
        <v>0</v>
      </c>
      <c r="BO110" s="463" t="n">
        <v>0</v>
      </c>
      <c r="BP110" s="464" t="n">
        <v>0</v>
      </c>
      <c r="BQ110" s="465" t="n">
        <v>0</v>
      </c>
      <c r="BR110" s="465" t="n">
        <v>0</v>
      </c>
      <c r="BS110" s="466" t="n">
        <v>0</v>
      </c>
      <c r="BT110" s="467" t="n">
        <v>0</v>
      </c>
      <c r="BU110" s="465" t="n">
        <v>0</v>
      </c>
      <c r="BV110" s="465" t="n">
        <v>0</v>
      </c>
      <c r="BW110" s="468" t="n">
        <v>0</v>
      </c>
      <c r="CG110" s="442" t="n">
        <v>99</v>
      </c>
    </row>
    <row r="111" s="441" customFormat="true" ht="21.95" hidden="false" customHeight="true" outlineLevel="0" collapsed="false">
      <c r="A111" s="414" t="n">
        <v>12</v>
      </c>
      <c r="B111" s="414" t="n">
        <v>0</v>
      </c>
      <c r="C111" s="415" t="n">
        <v>0</v>
      </c>
      <c r="D111" s="415" t="s">
        <v>225</v>
      </c>
      <c r="E111" s="443" t="s">
        <v>269</v>
      </c>
      <c r="F111" s="443" t="s">
        <v>1747</v>
      </c>
      <c r="G111" s="443" t="s">
        <v>1096</v>
      </c>
      <c r="H111" s="444" t="n">
        <v>66</v>
      </c>
      <c r="I111" s="445" t="n">
        <v>120.8065</v>
      </c>
      <c r="J111" s="446" t="n">
        <v>7973.23</v>
      </c>
      <c r="K111" s="447" t="n">
        <v>7973.23</v>
      </c>
      <c r="L111" s="447" t="n">
        <v>8076.78040120386</v>
      </c>
      <c r="M111" s="448" t="n">
        <v>0</v>
      </c>
      <c r="N111" s="448" t="n">
        <v>0</v>
      </c>
      <c r="O111" s="449" t="n">
        <v>0</v>
      </c>
      <c r="P111" s="449" t="n">
        <v>0</v>
      </c>
      <c r="Q111" s="448" t="n">
        <v>0</v>
      </c>
      <c r="R111" s="448" t="n">
        <v>0.8182</v>
      </c>
      <c r="S111" s="449" t="n">
        <v>54.0012</v>
      </c>
      <c r="T111" s="449" t="n">
        <v>6523.696786</v>
      </c>
      <c r="U111" s="450" t="n">
        <v>8397.92465195222</v>
      </c>
      <c r="V111" s="450" t="n">
        <v>6871.18195022731</v>
      </c>
      <c r="W111" s="450" t="n">
        <v>1553.15535046476</v>
      </c>
      <c r="X111" s="450" t="n">
        <v>8424.33730069206</v>
      </c>
      <c r="Y111" s="450" t="n">
        <v>0</v>
      </c>
      <c r="Z111" s="448" t="n">
        <v>0</v>
      </c>
      <c r="AA111" s="448" t="n">
        <v>0.8182</v>
      </c>
      <c r="AB111" s="448" t="n">
        <v>0.8182</v>
      </c>
      <c r="AC111" s="448" t="n">
        <v>0.8182</v>
      </c>
      <c r="AD111" s="451" t="s">
        <v>2559</v>
      </c>
      <c r="AE111" s="79"/>
      <c r="AF111" s="449" t="n">
        <v>0</v>
      </c>
      <c r="AG111" s="449" t="n">
        <v>54.0012</v>
      </c>
      <c r="AH111" s="79"/>
      <c r="AI111" s="452" t="n">
        <v>0</v>
      </c>
      <c r="AJ111" s="453" t="n">
        <v>0</v>
      </c>
      <c r="AK111" s="452" t="n">
        <v>6523.696786</v>
      </c>
      <c r="AL111" s="453" t="n">
        <v>12</v>
      </c>
      <c r="AM111" s="79"/>
      <c r="AN111" s="454" t="n">
        <v>6523.696786</v>
      </c>
      <c r="AO111" s="455" t="n">
        <v>0</v>
      </c>
      <c r="AP111" s="455" t="n">
        <v>0</v>
      </c>
      <c r="AQ111" s="455" t="n">
        <v>6523.696786</v>
      </c>
      <c r="AR111" s="456" t="n">
        <v>0.0129830349971926</v>
      </c>
      <c r="AS111" s="373" t="n">
        <v>0</v>
      </c>
      <c r="AT111" s="457" t="n">
        <v>0</v>
      </c>
      <c r="AU111" s="457" t="n">
        <v>0</v>
      </c>
      <c r="AV111" s="457" t="n">
        <v>0</v>
      </c>
      <c r="AW111" s="457" t="n">
        <v>0</v>
      </c>
      <c r="AX111" s="458"/>
      <c r="AY111" s="459" t="n">
        <v>0</v>
      </c>
      <c r="AZ111" s="460" t="n">
        <v>0</v>
      </c>
      <c r="BA111" s="461" t="n">
        <v>0</v>
      </c>
      <c r="BB111" s="414" t="s">
        <v>269</v>
      </c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462" t="n">
        <v>0</v>
      </c>
      <c r="BO111" s="463" t="n">
        <v>0</v>
      </c>
      <c r="BP111" s="464" t="n">
        <v>0</v>
      </c>
      <c r="BQ111" s="465" t="n">
        <v>0</v>
      </c>
      <c r="BR111" s="465" t="n">
        <v>0</v>
      </c>
      <c r="BS111" s="466" t="n">
        <v>0</v>
      </c>
      <c r="BT111" s="467" t="n">
        <v>0</v>
      </c>
      <c r="BU111" s="465" t="n">
        <v>0</v>
      </c>
      <c r="BV111" s="465" t="n">
        <v>0</v>
      </c>
      <c r="BW111" s="468" t="n">
        <v>0</v>
      </c>
      <c r="CG111" s="442" t="n">
        <v>100</v>
      </c>
    </row>
    <row r="112" s="441" customFormat="true" ht="21.95" hidden="false" customHeight="true" outlineLevel="0" collapsed="false">
      <c r="A112" s="414" t="n">
        <v>0</v>
      </c>
      <c r="B112" s="414" t="n">
        <v>34</v>
      </c>
      <c r="C112" s="415" t="n">
        <v>0</v>
      </c>
      <c r="D112" s="415" t="s">
        <v>225</v>
      </c>
      <c r="E112" s="443" t="s">
        <v>272</v>
      </c>
      <c r="F112" s="443" t="s">
        <v>2245</v>
      </c>
      <c r="G112" s="443" t="s">
        <v>1098</v>
      </c>
      <c r="H112" s="444" t="n">
        <v>45.96</v>
      </c>
      <c r="I112" s="445" t="n">
        <v>1</v>
      </c>
      <c r="J112" s="446" t="n">
        <v>45.96</v>
      </c>
      <c r="K112" s="447" t="n">
        <v>45.96</v>
      </c>
      <c r="L112" s="447" t="n">
        <v>46.8980238380081</v>
      </c>
      <c r="M112" s="448" t="n">
        <v>0.7142</v>
      </c>
      <c r="N112" s="448" t="n">
        <v>1</v>
      </c>
      <c r="O112" s="449" t="n">
        <v>45.96</v>
      </c>
      <c r="P112" s="449" t="n">
        <v>45.96</v>
      </c>
      <c r="Q112" s="448" t="n">
        <v>0</v>
      </c>
      <c r="R112" s="448" t="n">
        <v>0.7143</v>
      </c>
      <c r="S112" s="449" t="n">
        <v>32.829228</v>
      </c>
      <c r="T112" s="449" t="n">
        <v>32.829228</v>
      </c>
      <c r="U112" s="450" t="n">
        <v>48.4080626049573</v>
      </c>
      <c r="V112" s="450" t="n">
        <v>34.577879118721</v>
      </c>
      <c r="W112" s="450" t="n">
        <v>14.0694456605482</v>
      </c>
      <c r="X112" s="450" t="n">
        <v>48.6473247792692</v>
      </c>
      <c r="Y112" s="450" t="n">
        <v>48.6473247792692</v>
      </c>
      <c r="Z112" s="448" t="n">
        <v>0.2858</v>
      </c>
      <c r="AA112" s="448" t="n">
        <v>0.7143</v>
      </c>
      <c r="AB112" s="448" t="n">
        <v>-0.2857</v>
      </c>
      <c r="AC112" s="448" t="n">
        <v>0.4285</v>
      </c>
      <c r="AD112" s="451" t="s">
        <v>2560</v>
      </c>
      <c r="AE112" s="79"/>
      <c r="AF112" s="449" t="n">
        <v>0</v>
      </c>
      <c r="AG112" s="449" t="n">
        <v>32.829228</v>
      </c>
      <c r="AH112" s="79"/>
      <c r="AI112" s="452" t="n">
        <v>-13.130772</v>
      </c>
      <c r="AJ112" s="453" t="n">
        <v>34</v>
      </c>
      <c r="AK112" s="452" t="n">
        <v>0</v>
      </c>
      <c r="AL112" s="453" t="n">
        <v>0</v>
      </c>
      <c r="AM112" s="79"/>
      <c r="AN112" s="454" t="n">
        <v>32.829228</v>
      </c>
      <c r="AO112" s="455" t="n">
        <v>-13.130772</v>
      </c>
      <c r="AP112" s="455" t="n">
        <v>0.000179482048951309</v>
      </c>
      <c r="AQ112" s="455" t="n">
        <v>0</v>
      </c>
      <c r="AR112" s="456" t="n">
        <v>0</v>
      </c>
      <c r="AS112" s="373" t="n">
        <v>0</v>
      </c>
      <c r="AT112" s="457" t="n">
        <v>0</v>
      </c>
      <c r="AU112" s="457" t="n">
        <v>0</v>
      </c>
      <c r="AV112" s="457" t="n">
        <v>0</v>
      </c>
      <c r="AW112" s="457" t="n">
        <v>0</v>
      </c>
      <c r="AX112" s="458"/>
      <c r="AY112" s="459" t="n">
        <v>0</v>
      </c>
      <c r="AZ112" s="460" t="n">
        <v>0</v>
      </c>
      <c r="BA112" s="461" t="n">
        <v>0</v>
      </c>
      <c r="BB112" s="414" t="s">
        <v>272</v>
      </c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462" t="n">
        <v>0</v>
      </c>
      <c r="BO112" s="463" t="n">
        <v>0</v>
      </c>
      <c r="BP112" s="464" t="n">
        <v>0</v>
      </c>
      <c r="BQ112" s="465" t="n">
        <v>0</v>
      </c>
      <c r="BR112" s="465" t="n">
        <v>0</v>
      </c>
      <c r="BS112" s="466" t="n">
        <v>0</v>
      </c>
      <c r="BT112" s="467" t="n">
        <v>0</v>
      </c>
      <c r="BU112" s="465" t="n">
        <v>0</v>
      </c>
      <c r="BV112" s="465" t="n">
        <v>0</v>
      </c>
      <c r="BW112" s="468" t="n">
        <v>0</v>
      </c>
      <c r="CG112" s="442" t="n">
        <v>101</v>
      </c>
    </row>
    <row r="113" s="441" customFormat="true" ht="21.95" hidden="false" customHeight="true" outlineLevel="0" collapsed="false">
      <c r="A113" s="414" t="n">
        <v>0</v>
      </c>
      <c r="B113" s="414" t="n">
        <v>0</v>
      </c>
      <c r="C113" s="415" t="s">
        <v>275</v>
      </c>
      <c r="D113" s="415" t="s">
        <v>275</v>
      </c>
      <c r="E113" s="416" t="s">
        <v>275</v>
      </c>
      <c r="F113" s="416" t="s">
        <v>2246</v>
      </c>
      <c r="G113" s="417"/>
      <c r="H113" s="417"/>
      <c r="I113" s="417"/>
      <c r="J113" s="418" t="n">
        <v>83631.69</v>
      </c>
      <c r="K113" s="418" t="n">
        <v>83631.69</v>
      </c>
      <c r="L113" s="418" t="n">
        <v>86122.5746602111</v>
      </c>
      <c r="M113" s="419" t="n">
        <v>0.540154198916702</v>
      </c>
      <c r="N113" s="419" t="n">
        <v>0.620638046140165</v>
      </c>
      <c r="O113" s="418"/>
      <c r="P113" s="418" t="n">
        <v>51905.008677</v>
      </c>
      <c r="Q113" s="419" t="n">
        <v>0.314771740795863</v>
      </c>
      <c r="R113" s="419" t="n">
        <v>0.58307385482704</v>
      </c>
      <c r="S113" s="418" t="n">
        <v>0</v>
      </c>
      <c r="T113" s="418" t="n">
        <v>48763.451874</v>
      </c>
      <c r="U113" s="418" t="n">
        <v>87582.9841819986</v>
      </c>
      <c r="V113" s="418" t="n">
        <v>50957.593777461</v>
      </c>
      <c r="W113" s="418"/>
      <c r="X113" s="418" t="n">
        <v>88216.6034359971</v>
      </c>
      <c r="Y113" s="418" t="n">
        <v>54692.8380881108</v>
      </c>
      <c r="Z113" s="419" t="n">
        <v>0.0804838472234628</v>
      </c>
      <c r="AA113" s="419" t="n">
        <v>0.268302114031176</v>
      </c>
      <c r="AB113" s="419" t="n">
        <v>-0.0375641913131254</v>
      </c>
      <c r="AC113" s="419" t="n">
        <v>0.187818266807714</v>
      </c>
      <c r="AD113" s="420" t="s">
        <v>2560</v>
      </c>
      <c r="AE113" s="421" t="s">
        <v>2557</v>
      </c>
      <c r="AF113" s="422" t="n">
        <v>0</v>
      </c>
      <c r="AG113" s="423" t="n">
        <v>0</v>
      </c>
      <c r="AH113" s="421"/>
      <c r="AI113" s="424"/>
      <c r="AJ113" s="425"/>
      <c r="AK113" s="424"/>
      <c r="AL113" s="425"/>
      <c r="AM113" s="421"/>
      <c r="AN113" s="426"/>
      <c r="AO113" s="427"/>
      <c r="AP113" s="427"/>
      <c r="AQ113" s="427"/>
      <c r="AR113" s="428"/>
      <c r="AS113" s="429"/>
      <c r="AT113" s="430"/>
      <c r="AU113" s="430"/>
      <c r="AV113" s="430"/>
      <c r="AW113" s="430"/>
      <c r="AX113" s="421"/>
      <c r="AY113" s="431"/>
      <c r="AZ113" s="432"/>
      <c r="BA113" s="433"/>
      <c r="BB113" s="414" t="s">
        <v>275</v>
      </c>
      <c r="BC113" s="421"/>
      <c r="BD113" s="421"/>
      <c r="BE113" s="421"/>
      <c r="BF113" s="421"/>
      <c r="BG113" s="421"/>
      <c r="BH113" s="421"/>
      <c r="BI113" s="421"/>
      <c r="BJ113" s="421"/>
      <c r="BK113" s="421"/>
      <c r="BL113" s="421"/>
      <c r="BM113" s="421"/>
      <c r="BN113" s="434" t="s">
        <v>275</v>
      </c>
      <c r="BO113" s="435" t="n">
        <v>48763.451874</v>
      </c>
      <c r="BP113" s="436" t="n">
        <v>3</v>
      </c>
      <c r="BQ113" s="437" t="s">
        <v>275</v>
      </c>
      <c r="BR113" s="437" t="n">
        <v>-3141.55680299999</v>
      </c>
      <c r="BS113" s="438" t="n">
        <v>0.0867440451405499</v>
      </c>
      <c r="BT113" s="439" t="n">
        <v>0</v>
      </c>
      <c r="BU113" s="437" t="n">
        <v>0</v>
      </c>
      <c r="BV113" s="437" t="n">
        <v>0</v>
      </c>
      <c r="BW113" s="440" t="n">
        <v>0</v>
      </c>
      <c r="CG113" s="442" t="n">
        <v>102</v>
      </c>
    </row>
    <row r="114" s="441" customFormat="true" ht="21.95" hidden="false" customHeight="true" outlineLevel="0" collapsed="false">
      <c r="A114" s="414" t="n">
        <v>11</v>
      </c>
      <c r="B114" s="414" t="n">
        <v>0</v>
      </c>
      <c r="C114" s="415" t="n">
        <v>0</v>
      </c>
      <c r="D114" s="415" t="s">
        <v>275</v>
      </c>
      <c r="E114" s="443" t="s">
        <v>278</v>
      </c>
      <c r="F114" s="443" t="s">
        <v>1759</v>
      </c>
      <c r="G114" s="443" t="s">
        <v>1098</v>
      </c>
      <c r="H114" s="444" t="n">
        <v>637</v>
      </c>
      <c r="I114" s="445" t="n">
        <v>67.1265</v>
      </c>
      <c r="J114" s="446" t="n">
        <v>42759.59</v>
      </c>
      <c r="K114" s="447" t="n">
        <v>42759.59</v>
      </c>
      <c r="L114" s="447" t="n">
        <v>44137.8344050678</v>
      </c>
      <c r="M114" s="448" t="n">
        <v>0.3011</v>
      </c>
      <c r="N114" s="448" t="n">
        <v>0.322</v>
      </c>
      <c r="O114" s="449" t="n">
        <v>205.114</v>
      </c>
      <c r="P114" s="449" t="n">
        <v>13768.58798</v>
      </c>
      <c r="Q114" s="448" t="n">
        <v>0.4033</v>
      </c>
      <c r="R114" s="448" t="n">
        <v>0.5488</v>
      </c>
      <c r="S114" s="449" t="n">
        <v>349.5856</v>
      </c>
      <c r="T114" s="449" t="n">
        <v>23466.462992</v>
      </c>
      <c r="U114" s="450" t="n">
        <v>44815.314509593</v>
      </c>
      <c r="V114" s="450" t="n">
        <v>24594.6446028646</v>
      </c>
      <c r="W114" s="450" t="n">
        <v>20570.4874961147</v>
      </c>
      <c r="X114" s="450" t="n">
        <v>45165.1320989794</v>
      </c>
      <c r="Y114" s="450" t="n">
        <v>14543.1725358714</v>
      </c>
      <c r="Z114" s="448" t="n">
        <v>0.0209</v>
      </c>
      <c r="AA114" s="448" t="n">
        <v>0.1455</v>
      </c>
      <c r="AB114" s="448" t="n">
        <v>0.2268</v>
      </c>
      <c r="AC114" s="448" t="n">
        <v>0.1246</v>
      </c>
      <c r="AD114" s="451" t="s">
        <v>2559</v>
      </c>
      <c r="AE114" s="79"/>
      <c r="AF114" s="449" t="n">
        <v>256.9021</v>
      </c>
      <c r="AG114" s="449" t="n">
        <v>92.6835</v>
      </c>
      <c r="AH114" s="79"/>
      <c r="AI114" s="452" t="n">
        <v>0</v>
      </c>
      <c r="AJ114" s="453" t="n">
        <v>0</v>
      </c>
      <c r="AK114" s="452" t="n">
        <v>9697.875012</v>
      </c>
      <c r="AL114" s="453" t="n">
        <v>11</v>
      </c>
      <c r="AM114" s="79"/>
      <c r="AN114" s="454" t="n">
        <v>23466.462992</v>
      </c>
      <c r="AO114" s="455" t="n">
        <v>0</v>
      </c>
      <c r="AP114" s="455" t="n">
        <v>0</v>
      </c>
      <c r="AQ114" s="455" t="n">
        <v>9697.875012</v>
      </c>
      <c r="AR114" s="456" t="n">
        <v>0.0193000770589762</v>
      </c>
      <c r="AS114" s="373" t="n">
        <v>0</v>
      </c>
      <c r="AT114" s="457" t="n">
        <v>0</v>
      </c>
      <c r="AU114" s="457" t="n">
        <v>0</v>
      </c>
      <c r="AV114" s="457" t="n">
        <v>0</v>
      </c>
      <c r="AW114" s="457" t="n">
        <v>0</v>
      </c>
      <c r="AX114" s="458"/>
      <c r="AY114" s="459" t="n">
        <v>0</v>
      </c>
      <c r="AZ114" s="460" t="n">
        <v>0</v>
      </c>
      <c r="BA114" s="461" t="n">
        <v>0</v>
      </c>
      <c r="BB114" s="414" t="s">
        <v>278</v>
      </c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462" t="n">
        <v>0</v>
      </c>
      <c r="BO114" s="463" t="n">
        <v>0</v>
      </c>
      <c r="BP114" s="464" t="n">
        <v>0</v>
      </c>
      <c r="BQ114" s="465" t="n">
        <v>0</v>
      </c>
      <c r="BR114" s="465" t="n">
        <v>0</v>
      </c>
      <c r="BS114" s="466" t="n">
        <v>0</v>
      </c>
      <c r="BT114" s="467" t="n">
        <v>0</v>
      </c>
      <c r="BU114" s="465" t="n">
        <v>0</v>
      </c>
      <c r="BV114" s="465" t="n">
        <v>0</v>
      </c>
      <c r="BW114" s="468" t="n">
        <v>0</v>
      </c>
      <c r="CG114" s="442" t="n">
        <v>103</v>
      </c>
    </row>
    <row r="115" s="441" customFormat="true" ht="21.95" hidden="false" customHeight="true" outlineLevel="0" collapsed="false">
      <c r="A115" s="414" t="n">
        <v>0</v>
      </c>
      <c r="B115" s="414" t="n">
        <v>22</v>
      </c>
      <c r="C115" s="415" t="n">
        <v>0</v>
      </c>
      <c r="D115" s="415" t="s">
        <v>275</v>
      </c>
      <c r="E115" s="443" t="s">
        <v>281</v>
      </c>
      <c r="F115" s="443" t="s">
        <v>1790</v>
      </c>
      <c r="G115" s="443" t="s">
        <v>1098</v>
      </c>
      <c r="H115" s="444" t="n">
        <v>64.23</v>
      </c>
      <c r="I115" s="445" t="n">
        <v>17.335</v>
      </c>
      <c r="J115" s="446" t="n">
        <v>1113.43</v>
      </c>
      <c r="K115" s="447" t="n">
        <v>1113.43</v>
      </c>
      <c r="L115" s="447" t="n">
        <v>1158.85539303733</v>
      </c>
      <c r="M115" s="448" t="n">
        <v>0.4048</v>
      </c>
      <c r="N115" s="448" t="n">
        <v>0.9416</v>
      </c>
      <c r="O115" s="449" t="n">
        <v>60.478968</v>
      </c>
      <c r="P115" s="449" t="n">
        <v>1048.405688</v>
      </c>
      <c r="Q115" s="448" t="n">
        <v>0</v>
      </c>
      <c r="R115" s="448" t="n">
        <v>0.4289</v>
      </c>
      <c r="S115" s="449" t="n">
        <v>27.548247</v>
      </c>
      <c r="T115" s="449" t="n">
        <v>477.550127</v>
      </c>
      <c r="U115" s="450" t="n">
        <v>1172.73692659351</v>
      </c>
      <c r="V115" s="450" t="n">
        <v>502.986867815956</v>
      </c>
      <c r="W115" s="450" t="n">
        <v>681.336734794404</v>
      </c>
      <c r="X115" s="450" t="n">
        <v>1184.32360261036</v>
      </c>
      <c r="Y115" s="450" t="n">
        <v>1115.15910421792</v>
      </c>
      <c r="Z115" s="448" t="n">
        <v>0.5368</v>
      </c>
      <c r="AA115" s="448" t="n">
        <v>0.4289</v>
      </c>
      <c r="AB115" s="448" t="n">
        <v>-0.5127</v>
      </c>
      <c r="AC115" s="448" t="n">
        <v>-0.1079</v>
      </c>
      <c r="AD115" s="451" t="s">
        <v>2560</v>
      </c>
      <c r="AE115" s="79"/>
      <c r="AF115" s="449" t="n">
        <v>0</v>
      </c>
      <c r="AG115" s="449" t="n">
        <v>27.548247</v>
      </c>
      <c r="AH115" s="79"/>
      <c r="AI115" s="452" t="n">
        <v>-570.855561</v>
      </c>
      <c r="AJ115" s="453" t="n">
        <v>22</v>
      </c>
      <c r="AK115" s="452" t="n">
        <v>0</v>
      </c>
      <c r="AL115" s="453" t="n">
        <v>0</v>
      </c>
      <c r="AM115" s="79"/>
      <c r="AN115" s="454" t="n">
        <v>477.550127</v>
      </c>
      <c r="AO115" s="455" t="n">
        <v>-570.855561</v>
      </c>
      <c r="AP115" s="455" t="n">
        <v>0.00780291712806595</v>
      </c>
      <c r="AQ115" s="455" t="n">
        <v>0</v>
      </c>
      <c r="AR115" s="456" t="n">
        <v>0</v>
      </c>
      <c r="AS115" s="373" t="n">
        <v>0</v>
      </c>
      <c r="AT115" s="457" t="n">
        <v>0</v>
      </c>
      <c r="AU115" s="457" t="n">
        <v>0</v>
      </c>
      <c r="AV115" s="457" t="n">
        <v>0</v>
      </c>
      <c r="AW115" s="457" t="n">
        <v>0</v>
      </c>
      <c r="AX115" s="458"/>
      <c r="AY115" s="459" t="n">
        <v>0</v>
      </c>
      <c r="AZ115" s="460" t="n">
        <v>0</v>
      </c>
      <c r="BA115" s="461" t="n">
        <v>0</v>
      </c>
      <c r="BB115" s="414" t="s">
        <v>281</v>
      </c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462" t="n">
        <v>0</v>
      </c>
      <c r="BO115" s="463" t="n">
        <v>0</v>
      </c>
      <c r="BP115" s="464" t="n">
        <v>0</v>
      </c>
      <c r="BQ115" s="465" t="n">
        <v>0</v>
      </c>
      <c r="BR115" s="465" t="n">
        <v>0</v>
      </c>
      <c r="BS115" s="466" t="n">
        <v>0</v>
      </c>
      <c r="BT115" s="467" t="n">
        <v>0</v>
      </c>
      <c r="BU115" s="465" t="n">
        <v>0</v>
      </c>
      <c r="BV115" s="465" t="n">
        <v>0</v>
      </c>
      <c r="BW115" s="468" t="n">
        <v>0</v>
      </c>
      <c r="CG115" s="442" t="n">
        <v>104</v>
      </c>
    </row>
    <row r="116" s="441" customFormat="true" ht="21.95" hidden="false" customHeight="true" outlineLevel="0" collapsed="false">
      <c r="A116" s="414" t="n">
        <v>0</v>
      </c>
      <c r="B116" s="414" t="n">
        <v>6</v>
      </c>
      <c r="C116" s="415" t="n">
        <v>0</v>
      </c>
      <c r="D116" s="415" t="s">
        <v>275</v>
      </c>
      <c r="E116" s="443" t="s">
        <v>285</v>
      </c>
      <c r="F116" s="443" t="s">
        <v>2247</v>
      </c>
      <c r="G116" s="443" t="s">
        <v>1098</v>
      </c>
      <c r="H116" s="444" t="n">
        <v>492.1</v>
      </c>
      <c r="I116" s="445" t="n">
        <v>17.335</v>
      </c>
      <c r="J116" s="446" t="n">
        <v>8530.55</v>
      </c>
      <c r="K116" s="447" t="n">
        <v>8530.55</v>
      </c>
      <c r="L116" s="447" t="n">
        <v>8960.54085565808</v>
      </c>
      <c r="M116" s="448" t="n">
        <v>0.487</v>
      </c>
      <c r="N116" s="448" t="n">
        <v>0.9227</v>
      </c>
      <c r="O116" s="449" t="n">
        <v>454.06067</v>
      </c>
      <c r="P116" s="449" t="n">
        <v>7871.138485</v>
      </c>
      <c r="Q116" s="448" t="n">
        <v>0</v>
      </c>
      <c r="R116" s="448" t="n">
        <v>0.2944</v>
      </c>
      <c r="S116" s="449" t="n">
        <v>144.87424</v>
      </c>
      <c r="T116" s="449" t="n">
        <v>2511.39392</v>
      </c>
      <c r="U116" s="450" t="n">
        <v>8984.93034061616</v>
      </c>
      <c r="V116" s="450" t="n">
        <v>2645.1634922774</v>
      </c>
      <c r="W116" s="450" t="n">
        <v>6449.44481481503</v>
      </c>
      <c r="X116" s="450" t="n">
        <v>9094.60830709243</v>
      </c>
      <c r="Y116" s="450" t="n">
        <v>8391.59508495418</v>
      </c>
      <c r="Z116" s="448" t="n">
        <v>0.4357</v>
      </c>
      <c r="AA116" s="448" t="n">
        <v>0.2944</v>
      </c>
      <c r="AB116" s="448" t="n">
        <v>-0.6283</v>
      </c>
      <c r="AC116" s="448" t="n">
        <v>-0.1413</v>
      </c>
      <c r="AD116" s="451" t="s">
        <v>2560</v>
      </c>
      <c r="AE116" s="79"/>
      <c r="AF116" s="449" t="n">
        <v>0</v>
      </c>
      <c r="AG116" s="449" t="n">
        <v>144.87424</v>
      </c>
      <c r="AH116" s="79"/>
      <c r="AI116" s="452" t="n">
        <v>-5359.744565</v>
      </c>
      <c r="AJ116" s="453" t="n">
        <v>6</v>
      </c>
      <c r="AK116" s="452" t="n">
        <v>0</v>
      </c>
      <c r="AL116" s="453" t="n">
        <v>0</v>
      </c>
      <c r="AM116" s="79"/>
      <c r="AN116" s="454" t="n">
        <v>2511.39392</v>
      </c>
      <c r="AO116" s="455" t="n">
        <v>-5359.744565</v>
      </c>
      <c r="AP116" s="455" t="n">
        <v>0.0732613388140347</v>
      </c>
      <c r="AQ116" s="455" t="n">
        <v>0</v>
      </c>
      <c r="AR116" s="456" t="n">
        <v>0</v>
      </c>
      <c r="AS116" s="373" t="n">
        <v>0</v>
      </c>
      <c r="AT116" s="457" t="n">
        <v>0</v>
      </c>
      <c r="AU116" s="457" t="n">
        <v>0</v>
      </c>
      <c r="AV116" s="457" t="n">
        <v>0</v>
      </c>
      <c r="AW116" s="457" t="n">
        <v>0</v>
      </c>
      <c r="AX116" s="458"/>
      <c r="AY116" s="459" t="n">
        <v>0</v>
      </c>
      <c r="AZ116" s="460" t="n">
        <v>0</v>
      </c>
      <c r="BA116" s="461" t="n">
        <v>0</v>
      </c>
      <c r="BB116" s="414" t="s">
        <v>285</v>
      </c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462" t="n">
        <v>0</v>
      </c>
      <c r="BO116" s="463" t="n">
        <v>0</v>
      </c>
      <c r="BP116" s="464" t="n">
        <v>0</v>
      </c>
      <c r="BQ116" s="465" t="n">
        <v>0</v>
      </c>
      <c r="BR116" s="465" t="n">
        <v>0</v>
      </c>
      <c r="BS116" s="466" t="n">
        <v>0</v>
      </c>
      <c r="BT116" s="467" t="n">
        <v>0</v>
      </c>
      <c r="BU116" s="465" t="n">
        <v>0</v>
      </c>
      <c r="BV116" s="465" t="n">
        <v>0</v>
      </c>
      <c r="BW116" s="468" t="n">
        <v>0</v>
      </c>
      <c r="CG116" s="442" t="n">
        <v>105</v>
      </c>
    </row>
    <row r="117" s="441" customFormat="true" ht="21.95" hidden="false" customHeight="true" outlineLevel="0" collapsed="false">
      <c r="A117" s="414" t="n">
        <v>0</v>
      </c>
      <c r="B117" s="414" t="n">
        <v>0</v>
      </c>
      <c r="C117" s="415" t="n">
        <v>0</v>
      </c>
      <c r="D117" s="415" t="s">
        <v>275</v>
      </c>
      <c r="E117" s="443" t="s">
        <v>287</v>
      </c>
      <c r="F117" s="443" t="s">
        <v>2063</v>
      </c>
      <c r="G117" s="443" t="s">
        <v>1098</v>
      </c>
      <c r="H117" s="444" t="n">
        <v>285.21</v>
      </c>
      <c r="I117" s="445" t="n">
        <v>30.5714</v>
      </c>
      <c r="J117" s="446" t="n">
        <v>8719.27</v>
      </c>
      <c r="K117" s="447" t="n">
        <v>8719.27</v>
      </c>
      <c r="L117" s="447" t="n">
        <v>8719.27</v>
      </c>
      <c r="M117" s="448" t="n">
        <v>1</v>
      </c>
      <c r="N117" s="448" t="n">
        <v>1</v>
      </c>
      <c r="O117" s="449" t="n">
        <v>285.21</v>
      </c>
      <c r="P117" s="449" t="n">
        <v>8719.27</v>
      </c>
      <c r="Q117" s="448" t="n">
        <v>1</v>
      </c>
      <c r="R117" s="448" t="n">
        <v>1</v>
      </c>
      <c r="S117" s="449" t="n">
        <v>285.21</v>
      </c>
      <c r="T117" s="449" t="n">
        <v>8719.27</v>
      </c>
      <c r="U117" s="450" t="n">
        <v>8909.25767789631</v>
      </c>
      <c r="V117" s="450" t="n">
        <v>8909.25767789631</v>
      </c>
      <c r="W117" s="450" t="n">
        <v>0</v>
      </c>
      <c r="X117" s="450" t="n">
        <v>8909.25767789631</v>
      </c>
      <c r="Y117" s="450" t="n">
        <v>8909.25767789631</v>
      </c>
      <c r="Z117" s="448" t="n">
        <v>0</v>
      </c>
      <c r="AA117" s="448" t="n">
        <v>0</v>
      </c>
      <c r="AB117" s="448" t="n">
        <v>0</v>
      </c>
      <c r="AC117" s="448" t="n">
        <v>0</v>
      </c>
      <c r="AD117" s="451" t="n">
        <v>0</v>
      </c>
      <c r="AE117" s="79"/>
      <c r="AF117" s="449" t="n">
        <v>285.21</v>
      </c>
      <c r="AG117" s="449" t="n">
        <v>0</v>
      </c>
      <c r="AH117" s="79"/>
      <c r="AI117" s="452" t="n">
        <v>0</v>
      </c>
      <c r="AJ117" s="453" t="n">
        <v>0</v>
      </c>
      <c r="AK117" s="452" t="n">
        <v>0</v>
      </c>
      <c r="AL117" s="453" t="n">
        <v>0</v>
      </c>
      <c r="AM117" s="79"/>
      <c r="AN117" s="454" t="n">
        <v>8719.27</v>
      </c>
      <c r="AO117" s="455" t="n">
        <v>0</v>
      </c>
      <c r="AP117" s="455" t="n">
        <v>0</v>
      </c>
      <c r="AQ117" s="455" t="n">
        <v>0</v>
      </c>
      <c r="AR117" s="456" t="n">
        <v>0</v>
      </c>
      <c r="AS117" s="373" t="n">
        <v>0</v>
      </c>
      <c r="AT117" s="457" t="n">
        <v>0</v>
      </c>
      <c r="AU117" s="457" t="n">
        <v>0</v>
      </c>
      <c r="AV117" s="457" t="n">
        <v>0</v>
      </c>
      <c r="AW117" s="457" t="n">
        <v>0</v>
      </c>
      <c r="AX117" s="458"/>
      <c r="AY117" s="459" t="n">
        <v>0</v>
      </c>
      <c r="AZ117" s="460" t="n">
        <v>0</v>
      </c>
      <c r="BA117" s="461" t="n">
        <v>0</v>
      </c>
      <c r="BB117" s="414" t="s">
        <v>287</v>
      </c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462" t="n">
        <v>0</v>
      </c>
      <c r="BO117" s="463" t="n">
        <v>0</v>
      </c>
      <c r="BP117" s="464" t="n">
        <v>0</v>
      </c>
      <c r="BQ117" s="465" t="n">
        <v>0</v>
      </c>
      <c r="BR117" s="465" t="n">
        <v>0</v>
      </c>
      <c r="BS117" s="466" t="n">
        <v>0</v>
      </c>
      <c r="BT117" s="467" t="n">
        <v>0</v>
      </c>
      <c r="BU117" s="465" t="n">
        <v>0</v>
      </c>
      <c r="BV117" s="465" t="n">
        <v>0</v>
      </c>
      <c r="BW117" s="468" t="n">
        <v>0</v>
      </c>
      <c r="CG117" s="442" t="n">
        <v>106</v>
      </c>
    </row>
    <row r="118" s="441" customFormat="true" ht="21.95" hidden="false" customHeight="true" outlineLevel="0" collapsed="false">
      <c r="A118" s="414" t="n">
        <v>47</v>
      </c>
      <c r="B118" s="414" t="n">
        <v>0</v>
      </c>
      <c r="C118" s="415" t="n">
        <v>0</v>
      </c>
      <c r="D118" s="415" t="s">
        <v>275</v>
      </c>
      <c r="E118" s="443" t="s">
        <v>290</v>
      </c>
      <c r="F118" s="443" t="s">
        <v>2248</v>
      </c>
      <c r="G118" s="443" t="s">
        <v>1098</v>
      </c>
      <c r="H118" s="444" t="n">
        <v>25.24</v>
      </c>
      <c r="I118" s="445" t="n">
        <v>14.29</v>
      </c>
      <c r="J118" s="446" t="n">
        <v>360.68</v>
      </c>
      <c r="K118" s="447" t="n">
        <v>360.68</v>
      </c>
      <c r="L118" s="447" t="n">
        <v>360.68</v>
      </c>
      <c r="M118" s="448" t="n">
        <v>0</v>
      </c>
      <c r="N118" s="448" t="n">
        <v>0.5</v>
      </c>
      <c r="O118" s="449" t="n">
        <v>12.62</v>
      </c>
      <c r="P118" s="449" t="n">
        <v>180.34</v>
      </c>
      <c r="Q118" s="448" t="n">
        <v>1</v>
      </c>
      <c r="R118" s="448" t="n">
        <v>1</v>
      </c>
      <c r="S118" s="449" t="n">
        <v>25.24</v>
      </c>
      <c r="T118" s="449" t="n">
        <v>360.68</v>
      </c>
      <c r="U118" s="450" t="n">
        <v>372.850907777489</v>
      </c>
      <c r="V118" s="450" t="n">
        <v>372.850907777489</v>
      </c>
      <c r="W118" s="450" t="n">
        <v>0</v>
      </c>
      <c r="X118" s="450" t="n">
        <v>372.850907777489</v>
      </c>
      <c r="Y118" s="450" t="n">
        <v>186.425453888744</v>
      </c>
      <c r="Z118" s="448" t="n">
        <v>0.5</v>
      </c>
      <c r="AA118" s="448" t="n">
        <v>0</v>
      </c>
      <c r="AB118" s="448" t="n">
        <v>0.5</v>
      </c>
      <c r="AC118" s="448" t="n">
        <v>-0.5</v>
      </c>
      <c r="AD118" s="451" t="s">
        <v>2559</v>
      </c>
      <c r="AE118" s="79"/>
      <c r="AF118" s="449" t="n">
        <v>25.24</v>
      </c>
      <c r="AG118" s="449" t="n">
        <v>0</v>
      </c>
      <c r="AH118" s="79"/>
      <c r="AI118" s="452" t="n">
        <v>0</v>
      </c>
      <c r="AJ118" s="453" t="n">
        <v>0</v>
      </c>
      <c r="AK118" s="452" t="n">
        <v>180.34</v>
      </c>
      <c r="AL118" s="453" t="n">
        <v>47</v>
      </c>
      <c r="AM118" s="79"/>
      <c r="AN118" s="454" t="n">
        <v>360.68</v>
      </c>
      <c r="AO118" s="455" t="n">
        <v>0</v>
      </c>
      <c r="AP118" s="455" t="n">
        <v>0</v>
      </c>
      <c r="AQ118" s="455" t="n">
        <v>180.34</v>
      </c>
      <c r="AR118" s="456" t="n">
        <v>0.000358900882152941</v>
      </c>
      <c r="AS118" s="373" t="n">
        <v>0</v>
      </c>
      <c r="AT118" s="457" t="n">
        <v>0</v>
      </c>
      <c r="AU118" s="457" t="n">
        <v>0</v>
      </c>
      <c r="AV118" s="457" t="n">
        <v>0</v>
      </c>
      <c r="AW118" s="457" t="n">
        <v>0</v>
      </c>
      <c r="AX118" s="458"/>
      <c r="AY118" s="459" t="n">
        <v>0</v>
      </c>
      <c r="AZ118" s="460" t="n">
        <v>0</v>
      </c>
      <c r="BA118" s="461" t="n">
        <v>0</v>
      </c>
      <c r="BB118" s="414" t="s">
        <v>290</v>
      </c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462" t="n">
        <v>0</v>
      </c>
      <c r="BO118" s="463" t="n">
        <v>0</v>
      </c>
      <c r="BP118" s="464" t="n">
        <v>0</v>
      </c>
      <c r="BQ118" s="465" t="n">
        <v>0</v>
      </c>
      <c r="BR118" s="465" t="n">
        <v>0</v>
      </c>
      <c r="BS118" s="466" t="n">
        <v>0</v>
      </c>
      <c r="BT118" s="467" t="n">
        <v>0</v>
      </c>
      <c r="BU118" s="465" t="n">
        <v>0</v>
      </c>
      <c r="BV118" s="465" t="n">
        <v>0</v>
      </c>
      <c r="BW118" s="468" t="n">
        <v>0</v>
      </c>
      <c r="CG118" s="442" t="n">
        <v>107</v>
      </c>
    </row>
    <row r="119" s="441" customFormat="true" ht="21.95" hidden="false" customHeight="true" outlineLevel="0" collapsed="false">
      <c r="A119" s="414" t="n">
        <v>0</v>
      </c>
      <c r="B119" s="414" t="n">
        <v>4</v>
      </c>
      <c r="C119" s="415" t="n">
        <v>0</v>
      </c>
      <c r="D119" s="415" t="s">
        <v>275</v>
      </c>
      <c r="E119" s="443" t="s">
        <v>293</v>
      </c>
      <c r="F119" s="443" t="s">
        <v>1813</v>
      </c>
      <c r="G119" s="443" t="s">
        <v>1098</v>
      </c>
      <c r="H119" s="444" t="n">
        <v>233.07</v>
      </c>
      <c r="I119" s="445" t="n">
        <v>82.1715</v>
      </c>
      <c r="J119" s="446" t="n">
        <v>19151.71</v>
      </c>
      <c r="K119" s="447" t="n">
        <v>19151.71</v>
      </c>
      <c r="L119" s="447" t="n">
        <v>19757.6600868415</v>
      </c>
      <c r="M119" s="448" t="n">
        <v>0.8343</v>
      </c>
      <c r="N119" s="448" t="n">
        <v>0.9044</v>
      </c>
      <c r="O119" s="449" t="n">
        <v>210.788508</v>
      </c>
      <c r="P119" s="449" t="n">
        <v>17320.806524</v>
      </c>
      <c r="Q119" s="448" t="n">
        <v>0</v>
      </c>
      <c r="R119" s="448" t="n">
        <v>0.5571</v>
      </c>
      <c r="S119" s="449" t="n">
        <v>129.843297</v>
      </c>
      <c r="T119" s="449" t="n">
        <v>10669.417641</v>
      </c>
      <c r="U119" s="450" t="n">
        <v>20171.8271686681</v>
      </c>
      <c r="V119" s="450" t="n">
        <v>11237.724915665</v>
      </c>
      <c r="W119" s="450" t="n">
        <v>9088.66222198007</v>
      </c>
      <c r="X119" s="450" t="n">
        <v>20326.3871376451</v>
      </c>
      <c r="Y119" s="450" t="n">
        <v>18383.1845272862</v>
      </c>
      <c r="Z119" s="448" t="n">
        <v>0.0700999999999999</v>
      </c>
      <c r="AA119" s="448" t="n">
        <v>0.5571</v>
      </c>
      <c r="AB119" s="448" t="n">
        <v>-0.3473</v>
      </c>
      <c r="AC119" s="448" t="n">
        <v>0.487</v>
      </c>
      <c r="AD119" s="451" t="s">
        <v>2560</v>
      </c>
      <c r="AE119" s="79"/>
      <c r="AF119" s="449" t="n">
        <v>0</v>
      </c>
      <c r="AG119" s="449" t="n">
        <v>129.843297</v>
      </c>
      <c r="AH119" s="79"/>
      <c r="AI119" s="452" t="n">
        <v>-6651.388883</v>
      </c>
      <c r="AJ119" s="453" t="n">
        <v>4</v>
      </c>
      <c r="AK119" s="452" t="n">
        <v>0</v>
      </c>
      <c r="AL119" s="453" t="n">
        <v>0</v>
      </c>
      <c r="AM119" s="79"/>
      <c r="AN119" s="454" t="n">
        <v>10669.417641</v>
      </c>
      <c r="AO119" s="455" t="n">
        <v>-6651.388883</v>
      </c>
      <c r="AP119" s="455" t="n">
        <v>0.090916581682539</v>
      </c>
      <c r="AQ119" s="455" t="n">
        <v>0</v>
      </c>
      <c r="AR119" s="456" t="n">
        <v>0</v>
      </c>
      <c r="AS119" s="373" t="n">
        <v>0</v>
      </c>
      <c r="AT119" s="457" t="n">
        <v>0</v>
      </c>
      <c r="AU119" s="457" t="n">
        <v>0</v>
      </c>
      <c r="AV119" s="457" t="n">
        <v>0</v>
      </c>
      <c r="AW119" s="457" t="n">
        <v>0</v>
      </c>
      <c r="AX119" s="458"/>
      <c r="AY119" s="459" t="n">
        <v>0</v>
      </c>
      <c r="AZ119" s="460" t="n">
        <v>0</v>
      </c>
      <c r="BA119" s="461" t="n">
        <v>0</v>
      </c>
      <c r="BB119" s="414" t="s">
        <v>293</v>
      </c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462" t="n">
        <v>0</v>
      </c>
      <c r="BO119" s="463" t="n">
        <v>0</v>
      </c>
      <c r="BP119" s="464" t="n">
        <v>0</v>
      </c>
      <c r="BQ119" s="465" t="n">
        <v>0</v>
      </c>
      <c r="BR119" s="465" t="n">
        <v>0</v>
      </c>
      <c r="BS119" s="466" t="n">
        <v>0</v>
      </c>
      <c r="BT119" s="467" t="n">
        <v>0</v>
      </c>
      <c r="BU119" s="465" t="n">
        <v>0</v>
      </c>
      <c r="BV119" s="465" t="n">
        <v>0</v>
      </c>
      <c r="BW119" s="468" t="n">
        <v>0</v>
      </c>
      <c r="CG119" s="442" t="n">
        <v>108</v>
      </c>
    </row>
    <row r="120" s="441" customFormat="true" ht="21.95" hidden="false" customHeight="true" outlineLevel="0" collapsed="false">
      <c r="A120" s="414" t="n">
        <v>0</v>
      </c>
      <c r="B120" s="414" t="n">
        <v>23</v>
      </c>
      <c r="C120" s="415" t="n">
        <v>0</v>
      </c>
      <c r="D120" s="415" t="s">
        <v>275</v>
      </c>
      <c r="E120" s="443" t="s">
        <v>295</v>
      </c>
      <c r="F120" s="443" t="s">
        <v>1946</v>
      </c>
      <c r="G120" s="443" t="s">
        <v>1098</v>
      </c>
      <c r="H120" s="444" t="n">
        <v>43.21</v>
      </c>
      <c r="I120" s="445" t="n">
        <v>69.3465</v>
      </c>
      <c r="J120" s="446" t="n">
        <v>2996.46</v>
      </c>
      <c r="K120" s="447" t="n">
        <v>2996.46</v>
      </c>
      <c r="L120" s="447" t="n">
        <v>3027.73391960641</v>
      </c>
      <c r="M120" s="448" t="n">
        <v>1</v>
      </c>
      <c r="N120" s="448" t="n">
        <v>1</v>
      </c>
      <c r="O120" s="449" t="n">
        <v>43.21</v>
      </c>
      <c r="P120" s="449" t="n">
        <v>2996.46</v>
      </c>
      <c r="Q120" s="448" t="n">
        <v>0</v>
      </c>
      <c r="R120" s="448" t="n">
        <v>0.8539</v>
      </c>
      <c r="S120" s="449" t="n">
        <v>36.897019</v>
      </c>
      <c r="T120" s="449" t="n">
        <v>2558.677194</v>
      </c>
      <c r="U120" s="450" t="n">
        <v>3156.06665085401</v>
      </c>
      <c r="V120" s="450" t="n">
        <v>2694.96531316424</v>
      </c>
      <c r="W120" s="450" t="n">
        <v>469.078390831804</v>
      </c>
      <c r="X120" s="450" t="n">
        <v>3164.04370399605</v>
      </c>
      <c r="Y120" s="450" t="n">
        <v>3164.04370399605</v>
      </c>
      <c r="Z120" s="448" t="n">
        <v>0</v>
      </c>
      <c r="AA120" s="448" t="n">
        <v>0.8539</v>
      </c>
      <c r="AB120" s="448" t="n">
        <v>-0.1461</v>
      </c>
      <c r="AC120" s="448" t="n">
        <v>0.8539</v>
      </c>
      <c r="AD120" s="451" t="s">
        <v>2560</v>
      </c>
      <c r="AE120" s="79"/>
      <c r="AF120" s="449" t="n">
        <v>0</v>
      </c>
      <c r="AG120" s="449" t="n">
        <v>36.897019</v>
      </c>
      <c r="AH120" s="79"/>
      <c r="AI120" s="452" t="n">
        <v>-437.782806</v>
      </c>
      <c r="AJ120" s="453" t="n">
        <v>23</v>
      </c>
      <c r="AK120" s="452" t="n">
        <v>0</v>
      </c>
      <c r="AL120" s="453" t="n">
        <v>0</v>
      </c>
      <c r="AM120" s="79"/>
      <c r="AN120" s="454" t="n">
        <v>2558.677194</v>
      </c>
      <c r="AO120" s="455" t="n">
        <v>-437.782806</v>
      </c>
      <c r="AP120" s="455" t="n">
        <v>0.00598397070762734</v>
      </c>
      <c r="AQ120" s="455" t="n">
        <v>0</v>
      </c>
      <c r="AR120" s="456" t="n">
        <v>0</v>
      </c>
      <c r="AS120" s="373" t="n">
        <v>0</v>
      </c>
      <c r="AT120" s="457" t="n">
        <v>0</v>
      </c>
      <c r="AU120" s="457" t="n">
        <v>0</v>
      </c>
      <c r="AV120" s="457" t="n">
        <v>0</v>
      </c>
      <c r="AW120" s="457" t="n">
        <v>0</v>
      </c>
      <c r="AX120" s="458"/>
      <c r="AY120" s="459" t="n">
        <v>0</v>
      </c>
      <c r="AZ120" s="460" t="n">
        <v>0</v>
      </c>
      <c r="BA120" s="461" t="n">
        <v>0</v>
      </c>
      <c r="BB120" s="414" t="s">
        <v>295</v>
      </c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462" t="n">
        <v>0</v>
      </c>
      <c r="BO120" s="463" t="n">
        <v>0</v>
      </c>
      <c r="BP120" s="464" t="n">
        <v>0</v>
      </c>
      <c r="BQ120" s="465" t="n">
        <v>0</v>
      </c>
      <c r="BR120" s="465" t="n">
        <v>0</v>
      </c>
      <c r="BS120" s="466" t="n">
        <v>0</v>
      </c>
      <c r="BT120" s="467" t="n">
        <v>0</v>
      </c>
      <c r="BU120" s="465" t="n">
        <v>0</v>
      </c>
      <c r="BV120" s="465" t="n">
        <v>0</v>
      </c>
      <c r="BW120" s="468" t="n">
        <v>0</v>
      </c>
      <c r="CG120" s="442" t="n">
        <v>109</v>
      </c>
    </row>
    <row r="121" s="441" customFormat="true" ht="21.95" hidden="false" customHeight="true" outlineLevel="0" collapsed="false">
      <c r="A121" s="414" t="n">
        <v>0</v>
      </c>
      <c r="B121" s="414" t="n">
        <v>0</v>
      </c>
      <c r="C121" s="415" t="s">
        <v>298</v>
      </c>
      <c r="D121" s="415" t="s">
        <v>298</v>
      </c>
      <c r="E121" s="416" t="s">
        <v>298</v>
      </c>
      <c r="F121" s="416" t="s">
        <v>2249</v>
      </c>
      <c r="G121" s="417"/>
      <c r="H121" s="417"/>
      <c r="I121" s="417"/>
      <c r="J121" s="418" t="n">
        <v>465918.19</v>
      </c>
      <c r="K121" s="418" t="n">
        <v>465918.19</v>
      </c>
      <c r="L121" s="418" t="n">
        <v>492259.248154596</v>
      </c>
      <c r="M121" s="419" t="n">
        <v>0.16285062678493</v>
      </c>
      <c r="N121" s="419" t="n">
        <v>0.25026714790852</v>
      </c>
      <c r="O121" s="418"/>
      <c r="P121" s="418" t="n">
        <v>116604.01657</v>
      </c>
      <c r="Q121" s="419" t="n">
        <v>0.172889057806479</v>
      </c>
      <c r="R121" s="419" t="n">
        <v>0.208592910955033</v>
      </c>
      <c r="S121" s="418" t="n">
        <v>0</v>
      </c>
      <c r="T121" s="418" t="n">
        <v>97187.231519</v>
      </c>
      <c r="U121" s="418" t="n">
        <v>488907.001395814</v>
      </c>
      <c r="V121" s="418" t="n">
        <v>100802.198312358</v>
      </c>
      <c r="W121" s="418"/>
      <c r="X121" s="418" t="n">
        <v>495621.214489158</v>
      </c>
      <c r="Y121" s="418" t="n">
        <v>121734.065552332</v>
      </c>
      <c r="Z121" s="419" t="n">
        <v>0.0874165211235904</v>
      </c>
      <c r="AA121" s="419" t="n">
        <v>0.0357038531485539</v>
      </c>
      <c r="AB121" s="419" t="n">
        <v>-0.0416742369534875</v>
      </c>
      <c r="AC121" s="419" t="n">
        <v>-0.0517126679750365</v>
      </c>
      <c r="AD121" s="420" t="s">
        <v>2560</v>
      </c>
      <c r="AE121" s="421" t="s">
        <v>2557</v>
      </c>
      <c r="AF121" s="422" t="n">
        <v>0</v>
      </c>
      <c r="AG121" s="423" t="n">
        <v>0</v>
      </c>
      <c r="AH121" s="421"/>
      <c r="AI121" s="424"/>
      <c r="AJ121" s="425"/>
      <c r="AK121" s="424"/>
      <c r="AL121" s="425"/>
      <c r="AM121" s="421"/>
      <c r="AN121" s="426"/>
      <c r="AO121" s="427"/>
      <c r="AP121" s="427"/>
      <c r="AQ121" s="427"/>
      <c r="AR121" s="428"/>
      <c r="AS121" s="429"/>
      <c r="AT121" s="430"/>
      <c r="AU121" s="430"/>
      <c r="AV121" s="430"/>
      <c r="AW121" s="430"/>
      <c r="AX121" s="421"/>
      <c r="AY121" s="431"/>
      <c r="AZ121" s="432"/>
      <c r="BA121" s="433"/>
      <c r="BB121" s="414" t="s">
        <v>298</v>
      </c>
      <c r="BC121" s="421"/>
      <c r="BD121" s="421"/>
      <c r="BE121" s="421"/>
      <c r="BF121" s="421"/>
      <c r="BG121" s="421"/>
      <c r="BH121" s="421"/>
      <c r="BI121" s="421"/>
      <c r="BJ121" s="421"/>
      <c r="BK121" s="421"/>
      <c r="BL121" s="421"/>
      <c r="BM121" s="421"/>
      <c r="BN121" s="434" t="s">
        <v>298</v>
      </c>
      <c r="BO121" s="435" t="n">
        <v>97187.231519</v>
      </c>
      <c r="BP121" s="436" t="n">
        <v>1</v>
      </c>
      <c r="BQ121" s="437" t="s">
        <v>298</v>
      </c>
      <c r="BR121" s="437" t="n">
        <v>-19416.785051</v>
      </c>
      <c r="BS121" s="438" t="n">
        <v>0.536132428781776</v>
      </c>
      <c r="BT121" s="439" t="n">
        <v>0</v>
      </c>
      <c r="BU121" s="437" t="n">
        <v>0</v>
      </c>
      <c r="BV121" s="437" t="n">
        <v>0</v>
      </c>
      <c r="BW121" s="440" t="n">
        <v>0</v>
      </c>
      <c r="CG121" s="442" t="n">
        <v>110</v>
      </c>
    </row>
    <row r="122" s="441" customFormat="true" ht="21.95" hidden="false" customHeight="true" outlineLevel="0" collapsed="false">
      <c r="A122" s="414" t="n">
        <v>0</v>
      </c>
      <c r="B122" s="414" t="n">
        <v>0</v>
      </c>
      <c r="C122" s="415" t="n">
        <v>0</v>
      </c>
      <c r="D122" s="415" t="s">
        <v>298</v>
      </c>
      <c r="E122" s="469" t="s">
        <v>301</v>
      </c>
      <c r="F122" s="469" t="s">
        <v>2250</v>
      </c>
      <c r="G122" s="469"/>
      <c r="H122" s="470"/>
      <c r="I122" s="471"/>
      <c r="J122" s="472" t="n">
        <v>11191.41</v>
      </c>
      <c r="K122" s="473" t="n">
        <v>11191.41</v>
      </c>
      <c r="L122" s="473" t="n">
        <v>11990.8915050419</v>
      </c>
      <c r="M122" s="448" t="n">
        <v>0</v>
      </c>
      <c r="N122" s="448" t="n">
        <v>0</v>
      </c>
      <c r="O122" s="449" t="n">
        <v>0</v>
      </c>
      <c r="P122" s="449" t="n">
        <v>0</v>
      </c>
      <c r="Q122" s="448" t="n">
        <v>0</v>
      </c>
      <c r="R122" s="448" t="n">
        <v>0</v>
      </c>
      <c r="S122" s="449" t="n">
        <v>0</v>
      </c>
      <c r="T122" s="449" t="n">
        <v>0</v>
      </c>
      <c r="U122" s="449"/>
      <c r="V122" s="449"/>
      <c r="W122" s="449"/>
      <c r="X122" s="449"/>
      <c r="Y122" s="449" t="n">
        <v>0</v>
      </c>
      <c r="Z122" s="448" t="n">
        <v>0</v>
      </c>
      <c r="AA122" s="448" t="n">
        <v>0</v>
      </c>
      <c r="AB122" s="448" t="n">
        <v>0</v>
      </c>
      <c r="AC122" s="448" t="n">
        <v>0</v>
      </c>
      <c r="AD122" s="451" t="s">
        <v>2558</v>
      </c>
      <c r="AE122" s="79"/>
      <c r="AF122" s="449" t="n">
        <v>0</v>
      </c>
      <c r="AG122" s="449" t="n">
        <v>0</v>
      </c>
      <c r="AH122" s="79"/>
      <c r="AI122" s="452"/>
      <c r="AJ122" s="453"/>
      <c r="AK122" s="452"/>
      <c r="AL122" s="453"/>
      <c r="AM122" s="79"/>
      <c r="AN122" s="454"/>
      <c r="AO122" s="455"/>
      <c r="AP122" s="455"/>
      <c r="AQ122" s="455"/>
      <c r="AR122" s="456"/>
      <c r="AS122" s="373"/>
      <c r="AT122" s="457"/>
      <c r="AU122" s="457"/>
      <c r="AV122" s="457"/>
      <c r="AW122" s="457"/>
      <c r="AX122" s="458"/>
      <c r="AY122" s="459"/>
      <c r="AZ122" s="460"/>
      <c r="BA122" s="461"/>
      <c r="BB122" s="414" t="s">
        <v>301</v>
      </c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462" t="n">
        <v>0</v>
      </c>
      <c r="BO122" s="463" t="n">
        <v>0</v>
      </c>
      <c r="BP122" s="464" t="n">
        <v>0</v>
      </c>
      <c r="BQ122" s="465" t="n">
        <v>0</v>
      </c>
      <c r="BR122" s="465" t="n">
        <v>0</v>
      </c>
      <c r="BS122" s="466" t="n">
        <v>0</v>
      </c>
      <c r="BT122" s="467" t="n">
        <v>0</v>
      </c>
      <c r="BU122" s="465" t="n">
        <v>0</v>
      </c>
      <c r="BV122" s="465" t="n">
        <v>0</v>
      </c>
      <c r="BW122" s="468" t="n">
        <v>0</v>
      </c>
      <c r="CG122" s="442" t="n">
        <v>111</v>
      </c>
    </row>
    <row r="123" s="441" customFormat="true" ht="21.95" hidden="false" customHeight="true" outlineLevel="0" collapsed="false">
      <c r="A123" s="414" t="n">
        <v>0</v>
      </c>
      <c r="B123" s="414" t="n">
        <v>0</v>
      </c>
      <c r="C123" s="415" t="n">
        <v>0</v>
      </c>
      <c r="D123" s="415" t="s">
        <v>298</v>
      </c>
      <c r="E123" s="469" t="s">
        <v>303</v>
      </c>
      <c r="F123" s="469" t="s">
        <v>2251</v>
      </c>
      <c r="G123" s="469"/>
      <c r="H123" s="470"/>
      <c r="I123" s="471"/>
      <c r="J123" s="472" t="n">
        <v>66.21</v>
      </c>
      <c r="K123" s="473" t="n">
        <v>66.21</v>
      </c>
      <c r="L123" s="473" t="n">
        <v>70.9398482004344</v>
      </c>
      <c r="M123" s="448" t="n">
        <v>0</v>
      </c>
      <c r="N123" s="448" t="n">
        <v>0</v>
      </c>
      <c r="O123" s="449" t="n">
        <v>0</v>
      </c>
      <c r="P123" s="449" t="n">
        <v>0</v>
      </c>
      <c r="Q123" s="448" t="n">
        <v>0</v>
      </c>
      <c r="R123" s="448" t="n">
        <v>0</v>
      </c>
      <c r="S123" s="449" t="n">
        <v>0</v>
      </c>
      <c r="T123" s="449" t="n">
        <v>0</v>
      </c>
      <c r="U123" s="449"/>
      <c r="V123" s="449"/>
      <c r="W123" s="449"/>
      <c r="X123" s="449"/>
      <c r="Y123" s="449" t="n">
        <v>0</v>
      </c>
      <c r="Z123" s="448" t="n">
        <v>0</v>
      </c>
      <c r="AA123" s="448" t="n">
        <v>0</v>
      </c>
      <c r="AB123" s="448" t="n">
        <v>0</v>
      </c>
      <c r="AC123" s="448" t="n">
        <v>0</v>
      </c>
      <c r="AD123" s="451" t="s">
        <v>2558</v>
      </c>
      <c r="AE123" s="79"/>
      <c r="AF123" s="449" t="n">
        <v>0</v>
      </c>
      <c r="AG123" s="449" t="n">
        <v>0</v>
      </c>
      <c r="AH123" s="79"/>
      <c r="AI123" s="452"/>
      <c r="AJ123" s="453"/>
      <c r="AK123" s="452"/>
      <c r="AL123" s="453"/>
      <c r="AM123" s="79"/>
      <c r="AN123" s="454"/>
      <c r="AO123" s="455"/>
      <c r="AP123" s="455"/>
      <c r="AQ123" s="455"/>
      <c r="AR123" s="456"/>
      <c r="AS123" s="373"/>
      <c r="AT123" s="457"/>
      <c r="AU123" s="457"/>
      <c r="AV123" s="457"/>
      <c r="AW123" s="457"/>
      <c r="AX123" s="458"/>
      <c r="AY123" s="459"/>
      <c r="AZ123" s="460"/>
      <c r="BA123" s="461"/>
      <c r="BB123" s="414" t="s">
        <v>303</v>
      </c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462" t="n">
        <v>0</v>
      </c>
      <c r="BO123" s="463" t="n">
        <v>0</v>
      </c>
      <c r="BP123" s="464" t="n">
        <v>0</v>
      </c>
      <c r="BQ123" s="465" t="n">
        <v>0</v>
      </c>
      <c r="BR123" s="465" t="n">
        <v>0</v>
      </c>
      <c r="BS123" s="466" t="n">
        <v>0</v>
      </c>
      <c r="BT123" s="467" t="n">
        <v>0</v>
      </c>
      <c r="BU123" s="465" t="n">
        <v>0</v>
      </c>
      <c r="BV123" s="465" t="n">
        <v>0</v>
      </c>
      <c r="BW123" s="468" t="n">
        <v>0</v>
      </c>
      <c r="CG123" s="442" t="n">
        <v>112</v>
      </c>
    </row>
    <row r="124" s="441" customFormat="true" ht="21.95" hidden="false" customHeight="true" outlineLevel="0" collapsed="false">
      <c r="A124" s="414" t="n">
        <v>0</v>
      </c>
      <c r="B124" s="414" t="n">
        <v>33</v>
      </c>
      <c r="C124" s="415" t="n">
        <v>0</v>
      </c>
      <c r="D124" s="415" t="s">
        <v>298</v>
      </c>
      <c r="E124" s="443" t="s">
        <v>305</v>
      </c>
      <c r="F124" s="443" t="s">
        <v>2252</v>
      </c>
      <c r="G124" s="443" t="s">
        <v>1098</v>
      </c>
      <c r="H124" s="444" t="n">
        <v>9.98</v>
      </c>
      <c r="I124" s="445" t="n">
        <v>6.6339</v>
      </c>
      <c r="J124" s="446" t="n">
        <v>66.21</v>
      </c>
      <c r="K124" s="447" t="n">
        <v>66.21</v>
      </c>
      <c r="L124" s="447" t="n">
        <v>70.9398482004344</v>
      </c>
      <c r="M124" s="448" t="n">
        <v>1</v>
      </c>
      <c r="N124" s="448" t="n">
        <v>1</v>
      </c>
      <c r="O124" s="449" t="n">
        <v>9.98</v>
      </c>
      <c r="P124" s="449" t="n">
        <v>66.21</v>
      </c>
      <c r="Q124" s="448" t="n">
        <v>0</v>
      </c>
      <c r="R124" s="448" t="n">
        <v>0</v>
      </c>
      <c r="S124" s="449" t="n">
        <v>0</v>
      </c>
      <c r="T124" s="449" t="n">
        <v>0</v>
      </c>
      <c r="U124" s="450" t="n">
        <v>69.7366802670632</v>
      </c>
      <c r="V124" s="450" t="n">
        <v>0</v>
      </c>
      <c r="W124" s="450" t="n">
        <v>70.9431248356834</v>
      </c>
      <c r="X124" s="450" t="n">
        <v>70.9431248356834</v>
      </c>
      <c r="Y124" s="450" t="n">
        <v>70.9431248356834</v>
      </c>
      <c r="Z124" s="448" t="n">
        <v>0</v>
      </c>
      <c r="AA124" s="448" t="n">
        <v>0</v>
      </c>
      <c r="AB124" s="448" t="n">
        <v>-1</v>
      </c>
      <c r="AC124" s="448" t="n">
        <v>0</v>
      </c>
      <c r="AD124" s="451" t="s">
        <v>2560</v>
      </c>
      <c r="AE124" s="79"/>
      <c r="AF124" s="449" t="n">
        <v>0</v>
      </c>
      <c r="AG124" s="449" t="n">
        <v>0</v>
      </c>
      <c r="AH124" s="79"/>
      <c r="AI124" s="452" t="n">
        <v>-66.21</v>
      </c>
      <c r="AJ124" s="453" t="n">
        <v>33</v>
      </c>
      <c r="AK124" s="452" t="n">
        <v>0</v>
      </c>
      <c r="AL124" s="453" t="n">
        <v>0</v>
      </c>
      <c r="AM124" s="79"/>
      <c r="AN124" s="454" t="n">
        <v>0</v>
      </c>
      <c r="AO124" s="455" t="n">
        <v>-66.21</v>
      </c>
      <c r="AP124" s="455" t="n">
        <v>0.000905012017653352</v>
      </c>
      <c r="AQ124" s="455" t="n">
        <v>0</v>
      </c>
      <c r="AR124" s="456" t="n">
        <v>0</v>
      </c>
      <c r="AS124" s="373" t="n">
        <v>0</v>
      </c>
      <c r="AT124" s="457" t="n">
        <v>0</v>
      </c>
      <c r="AU124" s="457" t="n">
        <v>0</v>
      </c>
      <c r="AV124" s="457" t="n">
        <v>0</v>
      </c>
      <c r="AW124" s="457" t="n">
        <v>0</v>
      </c>
      <c r="AX124" s="458"/>
      <c r="AY124" s="459" t="n">
        <v>0</v>
      </c>
      <c r="AZ124" s="460" t="n">
        <v>0</v>
      </c>
      <c r="BA124" s="461" t="n">
        <v>0</v>
      </c>
      <c r="BB124" s="414" t="s">
        <v>305</v>
      </c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462" t="n">
        <v>0</v>
      </c>
      <c r="BO124" s="463" t="n">
        <v>0</v>
      </c>
      <c r="BP124" s="464" t="n">
        <v>0</v>
      </c>
      <c r="BQ124" s="465" t="n">
        <v>0</v>
      </c>
      <c r="BR124" s="465" t="n">
        <v>0</v>
      </c>
      <c r="BS124" s="466" t="n">
        <v>0</v>
      </c>
      <c r="BT124" s="467" t="n">
        <v>0</v>
      </c>
      <c r="BU124" s="465" t="n">
        <v>0</v>
      </c>
      <c r="BV124" s="465" t="n">
        <v>0</v>
      </c>
      <c r="BW124" s="468" t="n">
        <v>0</v>
      </c>
      <c r="CG124" s="442" t="n">
        <v>113</v>
      </c>
    </row>
    <row r="125" s="441" customFormat="true" ht="21.95" hidden="false" customHeight="true" outlineLevel="0" collapsed="false">
      <c r="A125" s="414" t="n">
        <v>0</v>
      </c>
      <c r="B125" s="414" t="n">
        <v>0</v>
      </c>
      <c r="C125" s="415" t="n">
        <v>0</v>
      </c>
      <c r="D125" s="415" t="s">
        <v>298</v>
      </c>
      <c r="E125" s="469" t="s">
        <v>307</v>
      </c>
      <c r="F125" s="469" t="s">
        <v>2253</v>
      </c>
      <c r="G125" s="469"/>
      <c r="H125" s="470"/>
      <c r="I125" s="471"/>
      <c r="J125" s="472" t="n">
        <v>11125.2</v>
      </c>
      <c r="K125" s="473" t="n">
        <v>11125.2</v>
      </c>
      <c r="L125" s="473" t="n">
        <v>11919.9516568415</v>
      </c>
      <c r="M125" s="448" t="n">
        <v>0</v>
      </c>
      <c r="N125" s="448" t="n">
        <v>0</v>
      </c>
      <c r="O125" s="449" t="n">
        <v>0</v>
      </c>
      <c r="P125" s="449" t="n">
        <v>0</v>
      </c>
      <c r="Q125" s="448" t="n">
        <v>0</v>
      </c>
      <c r="R125" s="448" t="n">
        <v>0</v>
      </c>
      <c r="S125" s="449" t="n">
        <v>0</v>
      </c>
      <c r="T125" s="449" t="n">
        <v>0</v>
      </c>
      <c r="U125" s="449"/>
      <c r="V125" s="449"/>
      <c r="W125" s="449"/>
      <c r="X125" s="449"/>
      <c r="Y125" s="449" t="n">
        <v>0</v>
      </c>
      <c r="Z125" s="448" t="n">
        <v>0</v>
      </c>
      <c r="AA125" s="448" t="n">
        <v>0</v>
      </c>
      <c r="AB125" s="448" t="n">
        <v>0</v>
      </c>
      <c r="AC125" s="448" t="n">
        <v>0</v>
      </c>
      <c r="AD125" s="451" t="s">
        <v>2558</v>
      </c>
      <c r="AE125" s="79"/>
      <c r="AF125" s="449" t="n">
        <v>0</v>
      </c>
      <c r="AG125" s="449" t="n">
        <v>0</v>
      </c>
      <c r="AH125" s="79"/>
      <c r="AI125" s="452"/>
      <c r="AJ125" s="453"/>
      <c r="AK125" s="452"/>
      <c r="AL125" s="453"/>
      <c r="AM125" s="79"/>
      <c r="AN125" s="454"/>
      <c r="AO125" s="455"/>
      <c r="AP125" s="455"/>
      <c r="AQ125" s="455"/>
      <c r="AR125" s="456"/>
      <c r="AS125" s="373"/>
      <c r="AT125" s="457"/>
      <c r="AU125" s="457"/>
      <c r="AV125" s="457"/>
      <c r="AW125" s="457"/>
      <c r="AX125" s="458"/>
      <c r="AY125" s="459"/>
      <c r="AZ125" s="460"/>
      <c r="BA125" s="461"/>
      <c r="BB125" s="414" t="s">
        <v>307</v>
      </c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462" t="n">
        <v>0</v>
      </c>
      <c r="BO125" s="463" t="n">
        <v>0</v>
      </c>
      <c r="BP125" s="464" t="n">
        <v>0</v>
      </c>
      <c r="BQ125" s="465" t="n">
        <v>0</v>
      </c>
      <c r="BR125" s="465" t="n">
        <v>0</v>
      </c>
      <c r="BS125" s="466" t="n">
        <v>0</v>
      </c>
      <c r="BT125" s="467" t="n">
        <v>0</v>
      </c>
      <c r="BU125" s="465" t="n">
        <v>0</v>
      </c>
      <c r="BV125" s="465" t="n">
        <v>0</v>
      </c>
      <c r="BW125" s="468" t="n">
        <v>0</v>
      </c>
      <c r="CG125" s="442" t="n">
        <v>114</v>
      </c>
    </row>
    <row r="126" s="441" customFormat="true" ht="21.95" hidden="false" customHeight="true" outlineLevel="0" collapsed="false">
      <c r="A126" s="414" t="n">
        <v>0</v>
      </c>
      <c r="B126" s="414" t="n">
        <v>24</v>
      </c>
      <c r="C126" s="415" t="n">
        <v>0</v>
      </c>
      <c r="D126" s="415" t="s">
        <v>298</v>
      </c>
      <c r="E126" s="443" t="s">
        <v>309</v>
      </c>
      <c r="F126" s="443" t="s">
        <v>1815</v>
      </c>
      <c r="G126" s="443" t="s">
        <v>1101</v>
      </c>
      <c r="H126" s="444" t="n">
        <v>24.35</v>
      </c>
      <c r="I126" s="445" t="n">
        <v>26.8668</v>
      </c>
      <c r="J126" s="446" t="n">
        <v>654.21</v>
      </c>
      <c r="K126" s="447" t="n">
        <v>654.21</v>
      </c>
      <c r="L126" s="447" t="n">
        <v>700.944843546385</v>
      </c>
      <c r="M126" s="448" t="n">
        <v>0</v>
      </c>
      <c r="N126" s="448" t="n">
        <v>0.5</v>
      </c>
      <c r="O126" s="449" t="n">
        <v>12.175</v>
      </c>
      <c r="P126" s="449" t="n">
        <v>327.105</v>
      </c>
      <c r="Q126" s="448" t="n">
        <v>0</v>
      </c>
      <c r="R126" s="448" t="n">
        <v>0</v>
      </c>
      <c r="S126" s="449" t="n">
        <v>0</v>
      </c>
      <c r="T126" s="449" t="n">
        <v>0</v>
      </c>
      <c r="U126" s="450" t="n">
        <v>689.056541270434</v>
      </c>
      <c r="V126" s="450" t="n">
        <v>0</v>
      </c>
      <c r="W126" s="450" t="n">
        <v>700.977219434413</v>
      </c>
      <c r="X126" s="450" t="n">
        <v>700.977219434413</v>
      </c>
      <c r="Y126" s="450" t="n">
        <v>350.488609717206</v>
      </c>
      <c r="Z126" s="448" t="n">
        <v>0.5</v>
      </c>
      <c r="AA126" s="448" t="n">
        <v>0</v>
      </c>
      <c r="AB126" s="448" t="n">
        <v>-0.5</v>
      </c>
      <c r="AC126" s="448" t="n">
        <v>-0.5</v>
      </c>
      <c r="AD126" s="451" t="s">
        <v>2560</v>
      </c>
      <c r="AE126" s="79"/>
      <c r="AF126" s="449" t="n">
        <v>0</v>
      </c>
      <c r="AG126" s="449" t="n">
        <v>0</v>
      </c>
      <c r="AH126" s="79"/>
      <c r="AI126" s="452" t="n">
        <v>-327.105</v>
      </c>
      <c r="AJ126" s="453" t="n">
        <v>24</v>
      </c>
      <c r="AK126" s="452" t="n">
        <v>0</v>
      </c>
      <c r="AL126" s="453" t="n">
        <v>0</v>
      </c>
      <c r="AM126" s="79"/>
      <c r="AN126" s="454" t="n">
        <v>0</v>
      </c>
      <c r="AO126" s="455" t="n">
        <v>-327.105</v>
      </c>
      <c r="AP126" s="455" t="n">
        <v>0.0044711366264084</v>
      </c>
      <c r="AQ126" s="455" t="n">
        <v>0</v>
      </c>
      <c r="AR126" s="456" t="n">
        <v>0</v>
      </c>
      <c r="AS126" s="373" t="n">
        <v>0</v>
      </c>
      <c r="AT126" s="457" t="n">
        <v>0</v>
      </c>
      <c r="AU126" s="457" t="n">
        <v>0</v>
      </c>
      <c r="AV126" s="457" t="n">
        <v>0</v>
      </c>
      <c r="AW126" s="457" t="n">
        <v>0</v>
      </c>
      <c r="AX126" s="458"/>
      <c r="AY126" s="459" t="n">
        <v>0</v>
      </c>
      <c r="AZ126" s="460" t="n">
        <v>0</v>
      </c>
      <c r="BA126" s="461" t="n">
        <v>0</v>
      </c>
      <c r="BB126" s="414" t="s">
        <v>309</v>
      </c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462" t="n">
        <v>0</v>
      </c>
      <c r="BO126" s="463" t="n">
        <v>0</v>
      </c>
      <c r="BP126" s="464" t="n">
        <v>0</v>
      </c>
      <c r="BQ126" s="465" t="n">
        <v>0</v>
      </c>
      <c r="BR126" s="465" t="n">
        <v>0</v>
      </c>
      <c r="BS126" s="466" t="n">
        <v>0</v>
      </c>
      <c r="BT126" s="467" t="n">
        <v>0</v>
      </c>
      <c r="BU126" s="465" t="n">
        <v>0</v>
      </c>
      <c r="BV126" s="465" t="n">
        <v>0</v>
      </c>
      <c r="BW126" s="468" t="n">
        <v>0</v>
      </c>
      <c r="CG126" s="442" t="n">
        <v>115</v>
      </c>
    </row>
    <row r="127" s="441" customFormat="true" ht="21.95" hidden="false" customHeight="true" outlineLevel="0" collapsed="false">
      <c r="A127" s="414" t="n">
        <v>0</v>
      </c>
      <c r="B127" s="414" t="n">
        <v>26</v>
      </c>
      <c r="C127" s="415" t="n">
        <v>0</v>
      </c>
      <c r="D127" s="415" t="s">
        <v>298</v>
      </c>
      <c r="E127" s="443" t="s">
        <v>311</v>
      </c>
      <c r="F127" s="443" t="s">
        <v>1821</v>
      </c>
      <c r="G127" s="443" t="s">
        <v>1098</v>
      </c>
      <c r="H127" s="444" t="n">
        <v>4.87</v>
      </c>
      <c r="I127" s="445" t="n">
        <v>75.2551</v>
      </c>
      <c r="J127" s="446" t="n">
        <v>366.49</v>
      </c>
      <c r="K127" s="447" t="n">
        <v>366.49</v>
      </c>
      <c r="L127" s="447" t="n">
        <v>392.670970653635</v>
      </c>
      <c r="M127" s="448" t="n">
        <v>0</v>
      </c>
      <c r="N127" s="448" t="n">
        <v>0.5</v>
      </c>
      <c r="O127" s="449" t="n">
        <v>2.435</v>
      </c>
      <c r="P127" s="449" t="n">
        <v>183.245</v>
      </c>
      <c r="Q127" s="448" t="n">
        <v>0</v>
      </c>
      <c r="R127" s="448" t="n">
        <v>0</v>
      </c>
      <c r="S127" s="449" t="n">
        <v>0</v>
      </c>
      <c r="T127" s="449" t="n">
        <v>0</v>
      </c>
      <c r="U127" s="450" t="n">
        <v>386.011115406676</v>
      </c>
      <c r="V127" s="450" t="n">
        <v>0</v>
      </c>
      <c r="W127" s="450" t="n">
        <v>392.689107703211</v>
      </c>
      <c r="X127" s="450" t="n">
        <v>392.689107703211</v>
      </c>
      <c r="Y127" s="450" t="n">
        <v>196.344553851606</v>
      </c>
      <c r="Z127" s="448" t="n">
        <v>0.5</v>
      </c>
      <c r="AA127" s="448" t="n">
        <v>0</v>
      </c>
      <c r="AB127" s="448" t="n">
        <v>-0.5</v>
      </c>
      <c r="AC127" s="448" t="n">
        <v>-0.5</v>
      </c>
      <c r="AD127" s="451" t="s">
        <v>2560</v>
      </c>
      <c r="AE127" s="79"/>
      <c r="AF127" s="449" t="n">
        <v>0</v>
      </c>
      <c r="AG127" s="449" t="n">
        <v>0</v>
      </c>
      <c r="AH127" s="79"/>
      <c r="AI127" s="452" t="n">
        <v>-183.245</v>
      </c>
      <c r="AJ127" s="453" t="n">
        <v>26</v>
      </c>
      <c r="AK127" s="452" t="n">
        <v>0</v>
      </c>
      <c r="AL127" s="453" t="n">
        <v>0</v>
      </c>
      <c r="AM127" s="79"/>
      <c r="AN127" s="454" t="n">
        <v>0</v>
      </c>
      <c r="AO127" s="455" t="n">
        <v>-183.245</v>
      </c>
      <c r="AP127" s="455" t="n">
        <v>0.00250474138611824</v>
      </c>
      <c r="AQ127" s="455" t="n">
        <v>0</v>
      </c>
      <c r="AR127" s="456" t="n">
        <v>0</v>
      </c>
      <c r="AS127" s="373" t="n">
        <v>0</v>
      </c>
      <c r="AT127" s="457" t="n">
        <v>0</v>
      </c>
      <c r="AU127" s="457" t="n">
        <v>0</v>
      </c>
      <c r="AV127" s="457" t="n">
        <v>0</v>
      </c>
      <c r="AW127" s="457" t="n">
        <v>0</v>
      </c>
      <c r="AX127" s="458"/>
      <c r="AY127" s="459" t="n">
        <v>0</v>
      </c>
      <c r="AZ127" s="460" t="n">
        <v>0</v>
      </c>
      <c r="BA127" s="461" t="n">
        <v>0</v>
      </c>
      <c r="BB127" s="414" t="s">
        <v>311</v>
      </c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462" t="n">
        <v>0</v>
      </c>
      <c r="BO127" s="463" t="n">
        <v>0</v>
      </c>
      <c r="BP127" s="464" t="n">
        <v>0</v>
      </c>
      <c r="BQ127" s="465" t="n">
        <v>0</v>
      </c>
      <c r="BR127" s="465" t="n">
        <v>0</v>
      </c>
      <c r="BS127" s="466" t="n">
        <v>0</v>
      </c>
      <c r="BT127" s="467" t="n">
        <v>0</v>
      </c>
      <c r="BU127" s="465" t="n">
        <v>0</v>
      </c>
      <c r="BV127" s="465" t="n">
        <v>0</v>
      </c>
      <c r="BW127" s="468" t="n">
        <v>0</v>
      </c>
      <c r="CG127" s="442" t="n">
        <v>116</v>
      </c>
    </row>
    <row r="128" s="441" customFormat="true" ht="21.95" hidden="false" customHeight="true" outlineLevel="0" collapsed="false">
      <c r="A128" s="414" t="n">
        <v>0</v>
      </c>
      <c r="B128" s="414" t="n">
        <v>26</v>
      </c>
      <c r="C128" s="415" t="n">
        <v>0</v>
      </c>
      <c r="D128" s="415" t="s">
        <v>298</v>
      </c>
      <c r="E128" s="443" t="s">
        <v>313</v>
      </c>
      <c r="F128" s="443" t="s">
        <v>1841</v>
      </c>
      <c r="G128" s="443" t="s">
        <v>1098</v>
      </c>
      <c r="H128" s="444" t="n">
        <v>4.87</v>
      </c>
      <c r="I128" s="445" t="n">
        <v>75.2551</v>
      </c>
      <c r="J128" s="446" t="n">
        <v>366.49</v>
      </c>
      <c r="K128" s="447" t="n">
        <v>366.49</v>
      </c>
      <c r="L128" s="447" t="n">
        <v>392.670970653635</v>
      </c>
      <c r="M128" s="448" t="n">
        <v>0</v>
      </c>
      <c r="N128" s="448" t="n">
        <v>0.5</v>
      </c>
      <c r="O128" s="449" t="n">
        <v>2.435</v>
      </c>
      <c r="P128" s="449" t="n">
        <v>183.245</v>
      </c>
      <c r="Q128" s="448" t="n">
        <v>0</v>
      </c>
      <c r="R128" s="448" t="n">
        <v>0</v>
      </c>
      <c r="S128" s="449" t="n">
        <v>0</v>
      </c>
      <c r="T128" s="449" t="n">
        <v>0</v>
      </c>
      <c r="U128" s="450" t="n">
        <v>386.011115406676</v>
      </c>
      <c r="V128" s="450" t="n">
        <v>0</v>
      </c>
      <c r="W128" s="450" t="n">
        <v>392.689107703211</v>
      </c>
      <c r="X128" s="450" t="n">
        <v>392.689107703211</v>
      </c>
      <c r="Y128" s="450" t="n">
        <v>196.344553851606</v>
      </c>
      <c r="Z128" s="448" t="n">
        <v>0.5</v>
      </c>
      <c r="AA128" s="448" t="n">
        <v>0</v>
      </c>
      <c r="AB128" s="448" t="n">
        <v>-0.5</v>
      </c>
      <c r="AC128" s="448" t="n">
        <v>-0.5</v>
      </c>
      <c r="AD128" s="451" t="s">
        <v>2560</v>
      </c>
      <c r="AE128" s="79"/>
      <c r="AF128" s="449" t="n">
        <v>0</v>
      </c>
      <c r="AG128" s="449" t="n">
        <v>0</v>
      </c>
      <c r="AH128" s="79"/>
      <c r="AI128" s="452" t="n">
        <v>-183.245</v>
      </c>
      <c r="AJ128" s="453" t="n">
        <v>26</v>
      </c>
      <c r="AK128" s="452" t="n">
        <v>0</v>
      </c>
      <c r="AL128" s="453" t="n">
        <v>0</v>
      </c>
      <c r="AM128" s="79"/>
      <c r="AN128" s="454" t="n">
        <v>0</v>
      </c>
      <c r="AO128" s="455" t="n">
        <v>-183.245</v>
      </c>
      <c r="AP128" s="455" t="n">
        <v>0.00250474138611824</v>
      </c>
      <c r="AQ128" s="455" t="n">
        <v>0</v>
      </c>
      <c r="AR128" s="456" t="n">
        <v>0</v>
      </c>
      <c r="AS128" s="373" t="n">
        <v>0</v>
      </c>
      <c r="AT128" s="457" t="n">
        <v>0</v>
      </c>
      <c r="AU128" s="457" t="n">
        <v>0</v>
      </c>
      <c r="AV128" s="457" t="n">
        <v>0</v>
      </c>
      <c r="AW128" s="457" t="n">
        <v>0</v>
      </c>
      <c r="AX128" s="458"/>
      <c r="AY128" s="459" t="n">
        <v>0</v>
      </c>
      <c r="AZ128" s="460" t="n">
        <v>0</v>
      </c>
      <c r="BA128" s="461" t="n">
        <v>0</v>
      </c>
      <c r="BB128" s="414" t="s">
        <v>313</v>
      </c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462" t="n">
        <v>0</v>
      </c>
      <c r="BO128" s="463" t="n">
        <v>0</v>
      </c>
      <c r="BP128" s="464" t="n">
        <v>0</v>
      </c>
      <c r="BQ128" s="465" t="n">
        <v>0</v>
      </c>
      <c r="BR128" s="465" t="n">
        <v>0</v>
      </c>
      <c r="BS128" s="466" t="n">
        <v>0</v>
      </c>
      <c r="BT128" s="467" t="n">
        <v>0</v>
      </c>
      <c r="BU128" s="465" t="n">
        <v>0</v>
      </c>
      <c r="BV128" s="465" t="n">
        <v>0</v>
      </c>
      <c r="BW128" s="468" t="n">
        <v>0</v>
      </c>
      <c r="CG128" s="442" t="n">
        <v>117</v>
      </c>
    </row>
    <row r="129" s="441" customFormat="true" ht="21.95" hidden="false" customHeight="true" outlineLevel="0" collapsed="false">
      <c r="A129" s="414" t="n">
        <v>0</v>
      </c>
      <c r="B129" s="414" t="n">
        <v>0</v>
      </c>
      <c r="C129" s="415" t="n">
        <v>0</v>
      </c>
      <c r="D129" s="415" t="s">
        <v>298</v>
      </c>
      <c r="E129" s="443" t="s">
        <v>315</v>
      </c>
      <c r="F129" s="443" t="s">
        <v>1620</v>
      </c>
      <c r="G129" s="443" t="s">
        <v>1098</v>
      </c>
      <c r="H129" s="444" t="n">
        <v>129.4</v>
      </c>
      <c r="I129" s="445" t="n">
        <v>75.2551</v>
      </c>
      <c r="J129" s="446" t="n">
        <v>9738.01</v>
      </c>
      <c r="K129" s="447" t="n">
        <v>9738.01</v>
      </c>
      <c r="L129" s="447" t="n">
        <v>10433.6648719878</v>
      </c>
      <c r="M129" s="448" t="n">
        <v>0</v>
      </c>
      <c r="N129" s="474"/>
      <c r="O129" s="449" t="n">
        <v>0</v>
      </c>
      <c r="P129" s="449" t="n">
        <v>0</v>
      </c>
      <c r="Q129" s="448" t="n">
        <v>0</v>
      </c>
      <c r="R129" s="448" t="n">
        <v>0</v>
      </c>
      <c r="S129" s="449" t="n">
        <v>0</v>
      </c>
      <c r="T129" s="449" t="n">
        <v>0</v>
      </c>
      <c r="U129" s="450" t="n">
        <v>10256.7057817167</v>
      </c>
      <c r="V129" s="450" t="n">
        <v>0</v>
      </c>
      <c r="W129" s="450" t="n">
        <v>10434.1467917404</v>
      </c>
      <c r="X129" s="450" t="n">
        <v>10434.1467917404</v>
      </c>
      <c r="Y129" s="450" t="n">
        <v>0</v>
      </c>
      <c r="Z129" s="448" t="n">
        <v>0</v>
      </c>
      <c r="AA129" s="448" t="n">
        <v>0</v>
      </c>
      <c r="AB129" s="448" t="n">
        <v>0</v>
      </c>
      <c r="AC129" s="448" t="n">
        <v>0</v>
      </c>
      <c r="AD129" s="451" t="s">
        <v>2558</v>
      </c>
      <c r="AE129" s="79"/>
      <c r="AF129" s="449" t="n">
        <v>0</v>
      </c>
      <c r="AG129" s="449" t="n">
        <v>0</v>
      </c>
      <c r="AH129" s="79"/>
      <c r="AI129" s="452" t="n">
        <v>0</v>
      </c>
      <c r="AJ129" s="453" t="n">
        <v>0</v>
      </c>
      <c r="AK129" s="452" t="n">
        <v>0</v>
      </c>
      <c r="AL129" s="453" t="n">
        <v>0</v>
      </c>
      <c r="AM129" s="79"/>
      <c r="AN129" s="454" t="n">
        <v>0</v>
      </c>
      <c r="AO129" s="455" t="n">
        <v>0</v>
      </c>
      <c r="AP129" s="455" t="n">
        <v>0</v>
      </c>
      <c r="AQ129" s="455" t="n">
        <v>0</v>
      </c>
      <c r="AR129" s="456" t="n">
        <v>0</v>
      </c>
      <c r="AS129" s="373" t="n">
        <v>19</v>
      </c>
      <c r="AT129" s="457" t="n">
        <v>1</v>
      </c>
      <c r="AU129" s="457" t="n">
        <v>1</v>
      </c>
      <c r="AV129" s="457" t="n">
        <v>1</v>
      </c>
      <c r="AW129" s="457" t="n">
        <v>1</v>
      </c>
      <c r="AX129" s="458"/>
      <c r="AY129" s="459" t="n">
        <v>9738.01</v>
      </c>
      <c r="AZ129" s="460" t="n">
        <v>0.0198341464565937</v>
      </c>
      <c r="BA129" s="461" t="n">
        <v>19</v>
      </c>
      <c r="BB129" s="414" t="s">
        <v>315</v>
      </c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462" t="n">
        <v>0</v>
      </c>
      <c r="BO129" s="463" t="n">
        <v>0</v>
      </c>
      <c r="BP129" s="464" t="n">
        <v>0</v>
      </c>
      <c r="BQ129" s="465" t="n">
        <v>0</v>
      </c>
      <c r="BR129" s="465" t="n">
        <v>0</v>
      </c>
      <c r="BS129" s="466" t="n">
        <v>0</v>
      </c>
      <c r="BT129" s="467" t="n">
        <v>0</v>
      </c>
      <c r="BU129" s="465" t="n">
        <v>0</v>
      </c>
      <c r="BV129" s="465" t="n">
        <v>0</v>
      </c>
      <c r="BW129" s="468" t="n">
        <v>0</v>
      </c>
      <c r="CG129" s="442" t="n">
        <v>118</v>
      </c>
    </row>
    <row r="130" s="441" customFormat="true" ht="21.95" hidden="false" customHeight="true" outlineLevel="0" collapsed="false">
      <c r="A130" s="414" t="n">
        <v>0</v>
      </c>
      <c r="B130" s="414" t="n">
        <v>0</v>
      </c>
      <c r="C130" s="415" t="n">
        <v>0</v>
      </c>
      <c r="D130" s="415" t="s">
        <v>298</v>
      </c>
      <c r="E130" s="469" t="s">
        <v>317</v>
      </c>
      <c r="F130" s="469" t="s">
        <v>2254</v>
      </c>
      <c r="G130" s="469"/>
      <c r="H130" s="470"/>
      <c r="I130" s="471"/>
      <c r="J130" s="472" t="n">
        <v>71928.24</v>
      </c>
      <c r="K130" s="473" t="n">
        <v>71928.24</v>
      </c>
      <c r="L130" s="473" t="n">
        <v>77066.5824939497</v>
      </c>
      <c r="M130" s="448" t="n">
        <v>0</v>
      </c>
      <c r="N130" s="448" t="n">
        <v>0</v>
      </c>
      <c r="O130" s="449" t="n">
        <v>0</v>
      </c>
      <c r="P130" s="449" t="n">
        <v>0</v>
      </c>
      <c r="Q130" s="448" t="n">
        <v>0</v>
      </c>
      <c r="R130" s="448" t="n">
        <v>0</v>
      </c>
      <c r="S130" s="449" t="n">
        <v>0</v>
      </c>
      <c r="T130" s="449" t="n">
        <v>0</v>
      </c>
      <c r="U130" s="449"/>
      <c r="V130" s="449"/>
      <c r="W130" s="449"/>
      <c r="X130" s="449"/>
      <c r="Y130" s="449" t="n">
        <v>0</v>
      </c>
      <c r="Z130" s="448" t="n">
        <v>0</v>
      </c>
      <c r="AA130" s="448" t="n">
        <v>0</v>
      </c>
      <c r="AB130" s="448" t="n">
        <v>0</v>
      </c>
      <c r="AC130" s="448" t="n">
        <v>0</v>
      </c>
      <c r="AD130" s="451" t="s">
        <v>2558</v>
      </c>
      <c r="AE130" s="79"/>
      <c r="AF130" s="449" t="n">
        <v>0</v>
      </c>
      <c r="AG130" s="449" t="n">
        <v>0</v>
      </c>
      <c r="AH130" s="79"/>
      <c r="AI130" s="452"/>
      <c r="AJ130" s="453"/>
      <c r="AK130" s="452"/>
      <c r="AL130" s="453"/>
      <c r="AM130" s="79"/>
      <c r="AN130" s="454"/>
      <c r="AO130" s="455"/>
      <c r="AP130" s="455"/>
      <c r="AQ130" s="455"/>
      <c r="AR130" s="456"/>
      <c r="AS130" s="373"/>
      <c r="AT130" s="457"/>
      <c r="AU130" s="457"/>
      <c r="AV130" s="457"/>
      <c r="AW130" s="457"/>
      <c r="AX130" s="458"/>
      <c r="AY130" s="459"/>
      <c r="AZ130" s="460"/>
      <c r="BA130" s="461"/>
      <c r="BB130" s="414" t="s">
        <v>317</v>
      </c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462" t="n">
        <v>0</v>
      </c>
      <c r="BO130" s="463" t="n">
        <v>0</v>
      </c>
      <c r="BP130" s="464" t="n">
        <v>0</v>
      </c>
      <c r="BQ130" s="465" t="n">
        <v>0</v>
      </c>
      <c r="BR130" s="465" t="n">
        <v>0</v>
      </c>
      <c r="BS130" s="466" t="n">
        <v>0</v>
      </c>
      <c r="BT130" s="467" t="n">
        <v>0</v>
      </c>
      <c r="BU130" s="465" t="n">
        <v>0</v>
      </c>
      <c r="BV130" s="465" t="n">
        <v>0</v>
      </c>
      <c r="BW130" s="468" t="n">
        <v>0</v>
      </c>
      <c r="CG130" s="442" t="n">
        <v>119</v>
      </c>
    </row>
    <row r="131" s="441" customFormat="true" ht="21.95" hidden="false" customHeight="true" outlineLevel="0" collapsed="false">
      <c r="A131" s="414" t="n">
        <v>0</v>
      </c>
      <c r="B131" s="414" t="n">
        <v>0</v>
      </c>
      <c r="C131" s="415" t="n">
        <v>0</v>
      </c>
      <c r="D131" s="415" t="s">
        <v>298</v>
      </c>
      <c r="E131" s="443" t="s">
        <v>320</v>
      </c>
      <c r="F131" s="443" t="s">
        <v>2252</v>
      </c>
      <c r="G131" s="443" t="s">
        <v>1098</v>
      </c>
      <c r="H131" s="444" t="n">
        <v>564.49</v>
      </c>
      <c r="I131" s="445" t="n">
        <v>6.6339</v>
      </c>
      <c r="J131" s="446" t="n">
        <v>3744.77</v>
      </c>
      <c r="K131" s="447" t="n">
        <v>3744.77</v>
      </c>
      <c r="L131" s="447" t="n">
        <v>3744.77</v>
      </c>
      <c r="M131" s="448" t="n">
        <v>1</v>
      </c>
      <c r="N131" s="448" t="n">
        <v>1</v>
      </c>
      <c r="O131" s="449" t="n">
        <v>564.49</v>
      </c>
      <c r="P131" s="449" t="n">
        <v>3744.77</v>
      </c>
      <c r="Q131" s="448" t="n">
        <v>1</v>
      </c>
      <c r="R131" s="448" t="n">
        <v>1</v>
      </c>
      <c r="S131" s="449" t="n">
        <v>564.49</v>
      </c>
      <c r="T131" s="449" t="n">
        <v>3744.77</v>
      </c>
      <c r="U131" s="450" t="n">
        <v>3813.17755618964</v>
      </c>
      <c r="V131" s="450" t="n">
        <v>3813.17755618964</v>
      </c>
      <c r="W131" s="450" t="n">
        <v>0</v>
      </c>
      <c r="X131" s="450" t="n">
        <v>3813.17755618964</v>
      </c>
      <c r="Y131" s="450" t="n">
        <v>3813.17755618964</v>
      </c>
      <c r="Z131" s="448" t="n">
        <v>0</v>
      </c>
      <c r="AA131" s="448" t="n">
        <v>0</v>
      </c>
      <c r="AB131" s="448" t="n">
        <v>0</v>
      </c>
      <c r="AC131" s="448" t="n">
        <v>0</v>
      </c>
      <c r="AD131" s="451" t="n">
        <v>0</v>
      </c>
      <c r="AE131" s="79"/>
      <c r="AF131" s="449" t="n">
        <v>564.49</v>
      </c>
      <c r="AG131" s="449" t="n">
        <v>0</v>
      </c>
      <c r="AH131" s="79"/>
      <c r="AI131" s="452" t="n">
        <v>0</v>
      </c>
      <c r="AJ131" s="453" t="n">
        <v>0</v>
      </c>
      <c r="AK131" s="452" t="n">
        <v>0</v>
      </c>
      <c r="AL131" s="453" t="n">
        <v>0</v>
      </c>
      <c r="AM131" s="79"/>
      <c r="AN131" s="454" t="n">
        <v>3744.77</v>
      </c>
      <c r="AO131" s="455" t="n">
        <v>0</v>
      </c>
      <c r="AP131" s="455" t="n">
        <v>0</v>
      </c>
      <c r="AQ131" s="455" t="n">
        <v>0</v>
      </c>
      <c r="AR131" s="456" t="n">
        <v>0</v>
      </c>
      <c r="AS131" s="373" t="n">
        <v>0</v>
      </c>
      <c r="AT131" s="457" t="n">
        <v>0</v>
      </c>
      <c r="AU131" s="457" t="n">
        <v>0</v>
      </c>
      <c r="AV131" s="457" t="n">
        <v>0</v>
      </c>
      <c r="AW131" s="457" t="n">
        <v>0</v>
      </c>
      <c r="AX131" s="458"/>
      <c r="AY131" s="459" t="n">
        <v>0</v>
      </c>
      <c r="AZ131" s="460" t="n">
        <v>0</v>
      </c>
      <c r="BA131" s="461" t="n">
        <v>0</v>
      </c>
      <c r="BB131" s="414" t="s">
        <v>320</v>
      </c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462" t="n">
        <v>0</v>
      </c>
      <c r="BO131" s="463" t="n">
        <v>0</v>
      </c>
      <c r="BP131" s="464" t="n">
        <v>0</v>
      </c>
      <c r="BQ131" s="465" t="n">
        <v>0</v>
      </c>
      <c r="BR131" s="465" t="n">
        <v>0</v>
      </c>
      <c r="BS131" s="466" t="n">
        <v>0</v>
      </c>
      <c r="BT131" s="467" t="n">
        <v>0</v>
      </c>
      <c r="BU131" s="465" t="n">
        <v>0</v>
      </c>
      <c r="BV131" s="465" t="n">
        <v>0</v>
      </c>
      <c r="BW131" s="468" t="n">
        <v>0</v>
      </c>
      <c r="CG131" s="442" t="n">
        <v>120</v>
      </c>
    </row>
    <row r="132" s="441" customFormat="true" ht="21.95" hidden="false" customHeight="true" outlineLevel="0" collapsed="false">
      <c r="A132" s="414" t="n">
        <v>0</v>
      </c>
      <c r="B132" s="414" t="n">
        <v>0</v>
      </c>
      <c r="C132" s="415" t="n">
        <v>0</v>
      </c>
      <c r="D132" s="415" t="s">
        <v>298</v>
      </c>
      <c r="E132" s="443" t="s">
        <v>322</v>
      </c>
      <c r="F132" s="443" t="s">
        <v>2255</v>
      </c>
      <c r="G132" s="443" t="s">
        <v>1098</v>
      </c>
      <c r="H132" s="444" t="n">
        <v>564.49</v>
      </c>
      <c r="I132" s="445" t="n">
        <v>6.3507</v>
      </c>
      <c r="J132" s="446" t="n">
        <v>3584.91</v>
      </c>
      <c r="K132" s="447" t="n">
        <v>3584.91</v>
      </c>
      <c r="L132" s="447" t="n">
        <v>3584.91</v>
      </c>
      <c r="M132" s="448" t="n">
        <v>1</v>
      </c>
      <c r="N132" s="448" t="n">
        <v>1</v>
      </c>
      <c r="O132" s="449" t="n">
        <v>564.49</v>
      </c>
      <c r="P132" s="449" t="n">
        <v>3584.91</v>
      </c>
      <c r="Q132" s="448" t="n">
        <v>1</v>
      </c>
      <c r="R132" s="448" t="n">
        <v>1</v>
      </c>
      <c r="S132" s="449" t="n">
        <v>564.49</v>
      </c>
      <c r="T132" s="449" t="n">
        <v>3584.91</v>
      </c>
      <c r="U132" s="450" t="n">
        <v>3662.57233262257</v>
      </c>
      <c r="V132" s="450" t="n">
        <v>3662.57233262257</v>
      </c>
      <c r="W132" s="450" t="n">
        <v>0</v>
      </c>
      <c r="X132" s="450" t="n">
        <v>3662.57233262257</v>
      </c>
      <c r="Y132" s="450" t="n">
        <v>3662.57233262257</v>
      </c>
      <c r="Z132" s="448" t="n">
        <v>0</v>
      </c>
      <c r="AA132" s="448" t="n">
        <v>0</v>
      </c>
      <c r="AB132" s="448" t="n">
        <v>0</v>
      </c>
      <c r="AC132" s="448" t="n">
        <v>0</v>
      </c>
      <c r="AD132" s="451" t="n">
        <v>0</v>
      </c>
      <c r="AE132" s="79"/>
      <c r="AF132" s="449" t="n">
        <v>564.49</v>
      </c>
      <c r="AG132" s="449" t="n">
        <v>0</v>
      </c>
      <c r="AH132" s="79"/>
      <c r="AI132" s="452" t="n">
        <v>0</v>
      </c>
      <c r="AJ132" s="453" t="n">
        <v>0</v>
      </c>
      <c r="AK132" s="452" t="n">
        <v>0</v>
      </c>
      <c r="AL132" s="453" t="n">
        <v>0</v>
      </c>
      <c r="AM132" s="79"/>
      <c r="AN132" s="454" t="n">
        <v>3584.91</v>
      </c>
      <c r="AO132" s="455" t="n">
        <v>0</v>
      </c>
      <c r="AP132" s="455" t="n">
        <v>0</v>
      </c>
      <c r="AQ132" s="455" t="n">
        <v>0</v>
      </c>
      <c r="AR132" s="456" t="n">
        <v>0</v>
      </c>
      <c r="AS132" s="373" t="n">
        <v>0</v>
      </c>
      <c r="AT132" s="457" t="n">
        <v>0</v>
      </c>
      <c r="AU132" s="457" t="n">
        <v>0</v>
      </c>
      <c r="AV132" s="457" t="n">
        <v>0</v>
      </c>
      <c r="AW132" s="457" t="n">
        <v>0</v>
      </c>
      <c r="AX132" s="458"/>
      <c r="AY132" s="459" t="n">
        <v>0</v>
      </c>
      <c r="AZ132" s="460" t="n">
        <v>0</v>
      </c>
      <c r="BA132" s="461" t="n">
        <v>0</v>
      </c>
      <c r="BB132" s="414" t="s">
        <v>322</v>
      </c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462" t="n">
        <v>0</v>
      </c>
      <c r="BO132" s="463" t="n">
        <v>0</v>
      </c>
      <c r="BP132" s="464" t="n">
        <v>0</v>
      </c>
      <c r="BQ132" s="465" t="n">
        <v>0</v>
      </c>
      <c r="BR132" s="465" t="n">
        <v>0</v>
      </c>
      <c r="BS132" s="466" t="n">
        <v>0</v>
      </c>
      <c r="BT132" s="467" t="n">
        <v>0</v>
      </c>
      <c r="BU132" s="465" t="n">
        <v>0</v>
      </c>
      <c r="BV132" s="465" t="n">
        <v>0</v>
      </c>
      <c r="BW132" s="468" t="n">
        <v>0</v>
      </c>
      <c r="CG132" s="442" t="n">
        <v>121</v>
      </c>
    </row>
    <row r="133" s="441" customFormat="true" ht="21.95" hidden="false" customHeight="true" outlineLevel="0" collapsed="false">
      <c r="A133" s="414" t="n">
        <v>0</v>
      </c>
      <c r="B133" s="414" t="n">
        <v>0</v>
      </c>
      <c r="C133" s="415" t="n">
        <v>0</v>
      </c>
      <c r="D133" s="415" t="s">
        <v>298</v>
      </c>
      <c r="E133" s="443" t="s">
        <v>324</v>
      </c>
      <c r="F133" s="443" t="s">
        <v>2256</v>
      </c>
      <c r="G133" s="443" t="s">
        <v>1098</v>
      </c>
      <c r="H133" s="444" t="n">
        <v>19.04</v>
      </c>
      <c r="I133" s="445" t="n">
        <v>30.0368</v>
      </c>
      <c r="J133" s="446" t="n">
        <v>571.9</v>
      </c>
      <c r="K133" s="447" t="n">
        <v>571.9</v>
      </c>
      <c r="L133" s="447" t="n">
        <v>612.754858568621</v>
      </c>
      <c r="M133" s="448" t="n">
        <v>0</v>
      </c>
      <c r="N133" s="448" t="n">
        <v>0</v>
      </c>
      <c r="O133" s="449" t="n">
        <v>0</v>
      </c>
      <c r="P133" s="449" t="n">
        <v>0</v>
      </c>
      <c r="Q133" s="448" t="n">
        <v>0</v>
      </c>
      <c r="R133" s="448" t="n">
        <v>0</v>
      </c>
      <c r="S133" s="449" t="n">
        <v>0</v>
      </c>
      <c r="T133" s="449" t="n">
        <v>0</v>
      </c>
      <c r="U133" s="450" t="n">
        <v>602.362293380659</v>
      </c>
      <c r="V133" s="450" t="n">
        <v>0</v>
      </c>
      <c r="W133" s="450" t="n">
        <v>612.783161056145</v>
      </c>
      <c r="X133" s="450" t="n">
        <v>612.783161056145</v>
      </c>
      <c r="Y133" s="450" t="n">
        <v>0</v>
      </c>
      <c r="Z133" s="448" t="n">
        <v>0</v>
      </c>
      <c r="AA133" s="448" t="n">
        <v>0</v>
      </c>
      <c r="AB133" s="448" t="n">
        <v>0</v>
      </c>
      <c r="AC133" s="448" t="n">
        <v>0</v>
      </c>
      <c r="AD133" s="451" t="s">
        <v>2558</v>
      </c>
      <c r="AE133" s="79"/>
      <c r="AF133" s="449" t="n">
        <v>0</v>
      </c>
      <c r="AG133" s="449" t="n">
        <v>0</v>
      </c>
      <c r="AH133" s="79"/>
      <c r="AI133" s="452" t="n">
        <v>0</v>
      </c>
      <c r="AJ133" s="453" t="n">
        <v>0</v>
      </c>
      <c r="AK133" s="452" t="n">
        <v>0</v>
      </c>
      <c r="AL133" s="453" t="n">
        <v>0</v>
      </c>
      <c r="AM133" s="79"/>
      <c r="AN133" s="454" t="n">
        <v>0</v>
      </c>
      <c r="AO133" s="455" t="n">
        <v>0</v>
      </c>
      <c r="AP133" s="455" t="n">
        <v>0</v>
      </c>
      <c r="AQ133" s="455" t="n">
        <v>0</v>
      </c>
      <c r="AR133" s="456" t="n">
        <v>0</v>
      </c>
      <c r="AS133" s="373" t="n">
        <v>54</v>
      </c>
      <c r="AT133" s="457" t="n">
        <v>0</v>
      </c>
      <c r="AU133" s="457" t="n">
        <v>0</v>
      </c>
      <c r="AV133" s="457" t="n">
        <v>1</v>
      </c>
      <c r="AW133" s="457" t="n">
        <v>1</v>
      </c>
      <c r="AX133" s="458"/>
      <c r="AY133" s="459" t="n">
        <v>571.9</v>
      </c>
      <c r="AZ133" s="460" t="n">
        <v>0.00116483227666905</v>
      </c>
      <c r="BA133" s="461" t="n">
        <v>54</v>
      </c>
      <c r="BB133" s="414" t="s">
        <v>324</v>
      </c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462" t="n">
        <v>0</v>
      </c>
      <c r="BO133" s="463" t="n">
        <v>0</v>
      </c>
      <c r="BP133" s="464" t="n">
        <v>0</v>
      </c>
      <c r="BQ133" s="465" t="n">
        <v>0</v>
      </c>
      <c r="BR133" s="465" t="n">
        <v>0</v>
      </c>
      <c r="BS133" s="466" t="n">
        <v>0</v>
      </c>
      <c r="BT133" s="467" t="n">
        <v>0</v>
      </c>
      <c r="BU133" s="465" t="n">
        <v>0</v>
      </c>
      <c r="BV133" s="465" t="n">
        <v>0</v>
      </c>
      <c r="BW133" s="468" t="n">
        <v>0</v>
      </c>
      <c r="CG133" s="442" t="n">
        <v>122</v>
      </c>
    </row>
    <row r="134" s="441" customFormat="true" ht="21.95" hidden="false" customHeight="true" outlineLevel="0" collapsed="false">
      <c r="A134" s="414" t="n">
        <v>0</v>
      </c>
      <c r="B134" s="414" t="n">
        <v>3</v>
      </c>
      <c r="C134" s="415" t="n">
        <v>0</v>
      </c>
      <c r="D134" s="415" t="s">
        <v>298</v>
      </c>
      <c r="E134" s="443" t="s">
        <v>327</v>
      </c>
      <c r="F134" s="443" t="s">
        <v>1811</v>
      </c>
      <c r="G134" s="443" t="s">
        <v>1098</v>
      </c>
      <c r="H134" s="444" t="n">
        <v>2222.71</v>
      </c>
      <c r="I134" s="445" t="n">
        <v>26.5204</v>
      </c>
      <c r="J134" s="446" t="n">
        <v>58947.16</v>
      </c>
      <c r="K134" s="447" t="n">
        <v>58947.16</v>
      </c>
      <c r="L134" s="447" t="n">
        <v>59743.4624095468</v>
      </c>
      <c r="M134" s="448" t="n">
        <v>0.5361</v>
      </c>
      <c r="N134" s="448" t="n">
        <v>0.9458</v>
      </c>
      <c r="O134" s="449" t="n">
        <v>2102.239118</v>
      </c>
      <c r="P134" s="449" t="n">
        <v>55752.223928</v>
      </c>
      <c r="Q134" s="448" t="n">
        <v>0.6662</v>
      </c>
      <c r="R134" s="448" t="n">
        <v>0.8109</v>
      </c>
      <c r="S134" s="449" t="n">
        <v>1802.395539</v>
      </c>
      <c r="T134" s="449" t="n">
        <v>47800.252044</v>
      </c>
      <c r="U134" s="450" t="n">
        <v>61459.8064576358</v>
      </c>
      <c r="V134" s="450" t="n">
        <v>49837.7570564969</v>
      </c>
      <c r="W134" s="450" t="n">
        <v>11823.1108557786</v>
      </c>
      <c r="X134" s="450" t="n">
        <v>61660.8679122755</v>
      </c>
      <c r="Y134" s="450" t="n">
        <v>58318.8488714302</v>
      </c>
      <c r="Z134" s="448" t="n">
        <v>0.4097</v>
      </c>
      <c r="AA134" s="448" t="n">
        <v>0.1447</v>
      </c>
      <c r="AB134" s="448" t="n">
        <v>-0.1349</v>
      </c>
      <c r="AC134" s="448" t="n">
        <v>-0.265</v>
      </c>
      <c r="AD134" s="451" t="s">
        <v>2560</v>
      </c>
      <c r="AE134" s="79"/>
      <c r="AF134" s="449" t="n">
        <v>1480.769402</v>
      </c>
      <c r="AG134" s="449" t="n">
        <v>321.626137</v>
      </c>
      <c r="AH134" s="79"/>
      <c r="AI134" s="452" t="n">
        <v>-7951.97188399999</v>
      </c>
      <c r="AJ134" s="453" t="n">
        <v>3</v>
      </c>
      <c r="AK134" s="452" t="n">
        <v>0</v>
      </c>
      <c r="AL134" s="453" t="n">
        <v>0</v>
      </c>
      <c r="AM134" s="79"/>
      <c r="AN134" s="454" t="n">
        <v>47800.252044</v>
      </c>
      <c r="AO134" s="455" t="n">
        <v>-7951.97188399999</v>
      </c>
      <c r="AP134" s="455" t="n">
        <v>0.108694005725141</v>
      </c>
      <c r="AQ134" s="455" t="n">
        <v>0</v>
      </c>
      <c r="AR134" s="456" t="n">
        <v>0</v>
      </c>
      <c r="AS134" s="373" t="n">
        <v>0</v>
      </c>
      <c r="AT134" s="457" t="n">
        <v>0</v>
      </c>
      <c r="AU134" s="457" t="n">
        <v>0</v>
      </c>
      <c r="AV134" s="457" t="n">
        <v>0</v>
      </c>
      <c r="AW134" s="457" t="n">
        <v>0</v>
      </c>
      <c r="AX134" s="458"/>
      <c r="AY134" s="459" t="n">
        <v>0</v>
      </c>
      <c r="AZ134" s="460" t="n">
        <v>0</v>
      </c>
      <c r="BA134" s="461" t="n">
        <v>0</v>
      </c>
      <c r="BB134" s="414" t="s">
        <v>327</v>
      </c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462" t="n">
        <v>0</v>
      </c>
      <c r="BO134" s="463" t="n">
        <v>0</v>
      </c>
      <c r="BP134" s="464" t="n">
        <v>0</v>
      </c>
      <c r="BQ134" s="465" t="n">
        <v>0</v>
      </c>
      <c r="BR134" s="465" t="n">
        <v>0</v>
      </c>
      <c r="BS134" s="466" t="n">
        <v>0</v>
      </c>
      <c r="BT134" s="467" t="n">
        <v>0</v>
      </c>
      <c r="BU134" s="465" t="n">
        <v>0</v>
      </c>
      <c r="BV134" s="465" t="n">
        <v>0</v>
      </c>
      <c r="BW134" s="468" t="n">
        <v>0</v>
      </c>
      <c r="CG134" s="442" t="n">
        <v>123</v>
      </c>
    </row>
    <row r="135" s="441" customFormat="true" ht="21.95" hidden="false" customHeight="true" outlineLevel="0" collapsed="false">
      <c r="A135" s="414" t="n">
        <v>44</v>
      </c>
      <c r="B135" s="414" t="n">
        <v>0</v>
      </c>
      <c r="C135" s="415" t="n">
        <v>0</v>
      </c>
      <c r="D135" s="415" t="s">
        <v>298</v>
      </c>
      <c r="E135" s="443" t="s">
        <v>331</v>
      </c>
      <c r="F135" s="443" t="s">
        <v>2257</v>
      </c>
      <c r="G135" s="443" t="s">
        <v>1098</v>
      </c>
      <c r="H135" s="444" t="n">
        <v>65.56</v>
      </c>
      <c r="I135" s="445" t="n">
        <v>77.4787</v>
      </c>
      <c r="J135" s="446" t="n">
        <v>5079.5</v>
      </c>
      <c r="K135" s="447" t="n">
        <v>5079.5</v>
      </c>
      <c r="L135" s="447" t="n">
        <v>5427.26941480815</v>
      </c>
      <c r="M135" s="448" t="n">
        <v>0</v>
      </c>
      <c r="N135" s="448" t="n">
        <v>0</v>
      </c>
      <c r="O135" s="449" t="n">
        <v>0</v>
      </c>
      <c r="P135" s="449" t="n">
        <v>0</v>
      </c>
      <c r="Q135" s="448" t="n">
        <v>0.0416</v>
      </c>
      <c r="R135" s="448" t="n">
        <v>0.0416</v>
      </c>
      <c r="S135" s="449" t="n">
        <v>2.727296</v>
      </c>
      <c r="T135" s="449" t="n">
        <v>211.3072</v>
      </c>
      <c r="U135" s="450" t="n">
        <v>5345.9175655532</v>
      </c>
      <c r="V135" s="450" t="n">
        <v>222.390170727013</v>
      </c>
      <c r="W135" s="450" t="n">
        <v>5212.16441875668</v>
      </c>
      <c r="X135" s="450" t="n">
        <v>5434.55458948369</v>
      </c>
      <c r="Y135" s="450" t="n">
        <v>0</v>
      </c>
      <c r="Z135" s="448" t="n">
        <v>0</v>
      </c>
      <c r="AA135" s="448" t="n">
        <v>0</v>
      </c>
      <c r="AB135" s="448" t="n">
        <v>0.0416</v>
      </c>
      <c r="AC135" s="448" t="n">
        <v>0</v>
      </c>
      <c r="AD135" s="451" t="s">
        <v>2559</v>
      </c>
      <c r="AE135" s="79"/>
      <c r="AF135" s="449" t="n">
        <v>2.727296</v>
      </c>
      <c r="AG135" s="449" t="n">
        <v>0</v>
      </c>
      <c r="AH135" s="79"/>
      <c r="AI135" s="452" t="n">
        <v>0</v>
      </c>
      <c r="AJ135" s="453" t="n">
        <v>0</v>
      </c>
      <c r="AK135" s="452" t="n">
        <v>211.3072</v>
      </c>
      <c r="AL135" s="453" t="n">
        <v>44</v>
      </c>
      <c r="AM135" s="79"/>
      <c r="AN135" s="454" t="n">
        <v>211.3072</v>
      </c>
      <c r="AO135" s="455" t="n">
        <v>0</v>
      </c>
      <c r="AP135" s="455" t="n">
        <v>0</v>
      </c>
      <c r="AQ135" s="455" t="n">
        <v>211.3072</v>
      </c>
      <c r="AR135" s="456" t="n">
        <v>0.000420529779778573</v>
      </c>
      <c r="AS135" s="373" t="n">
        <v>0</v>
      </c>
      <c r="AT135" s="457" t="n">
        <v>0</v>
      </c>
      <c r="AU135" s="457" t="n">
        <v>0</v>
      </c>
      <c r="AV135" s="457" t="n">
        <v>0</v>
      </c>
      <c r="AW135" s="457" t="n">
        <v>0</v>
      </c>
      <c r="AX135" s="458"/>
      <c r="AY135" s="459" t="n">
        <v>0</v>
      </c>
      <c r="AZ135" s="460" t="n">
        <v>0</v>
      </c>
      <c r="BA135" s="461" t="n">
        <v>0</v>
      </c>
      <c r="BB135" s="414" t="s">
        <v>331</v>
      </c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462" t="n">
        <v>0</v>
      </c>
      <c r="BO135" s="463" t="n">
        <v>0</v>
      </c>
      <c r="BP135" s="464" t="n">
        <v>0</v>
      </c>
      <c r="BQ135" s="465" t="n">
        <v>0</v>
      </c>
      <c r="BR135" s="465" t="n">
        <v>0</v>
      </c>
      <c r="BS135" s="466" t="n">
        <v>0</v>
      </c>
      <c r="BT135" s="467" t="n">
        <v>0</v>
      </c>
      <c r="BU135" s="465" t="n">
        <v>0</v>
      </c>
      <c r="BV135" s="465" t="n">
        <v>0</v>
      </c>
      <c r="BW135" s="468" t="n">
        <v>0</v>
      </c>
      <c r="CG135" s="442" t="n">
        <v>124</v>
      </c>
    </row>
    <row r="136" s="441" customFormat="true" ht="21.95" hidden="false" customHeight="true" outlineLevel="0" collapsed="false">
      <c r="A136" s="414" t="n">
        <v>0</v>
      </c>
      <c r="B136" s="414" t="n">
        <v>0</v>
      </c>
      <c r="C136" s="415" t="n">
        <v>0</v>
      </c>
      <c r="D136" s="415" t="s">
        <v>298</v>
      </c>
      <c r="E136" s="469" t="s">
        <v>333</v>
      </c>
      <c r="F136" s="469" t="s">
        <v>2258</v>
      </c>
      <c r="G136" s="469"/>
      <c r="H136" s="470"/>
      <c r="I136" s="471"/>
      <c r="J136" s="472" t="n">
        <v>35157.99</v>
      </c>
      <c r="K136" s="473" t="n">
        <v>35157.99</v>
      </c>
      <c r="L136" s="473" t="n">
        <v>37669.5736842228</v>
      </c>
      <c r="M136" s="448" t="n">
        <v>0</v>
      </c>
      <c r="N136" s="448" t="n">
        <v>0</v>
      </c>
      <c r="O136" s="449" t="n">
        <v>0</v>
      </c>
      <c r="P136" s="449" t="n">
        <v>0</v>
      </c>
      <c r="Q136" s="448" t="n">
        <v>0</v>
      </c>
      <c r="R136" s="448" t="n">
        <v>0</v>
      </c>
      <c r="S136" s="449" t="n">
        <v>0</v>
      </c>
      <c r="T136" s="449" t="n">
        <v>0</v>
      </c>
      <c r="U136" s="449"/>
      <c r="V136" s="449"/>
      <c r="W136" s="449"/>
      <c r="X136" s="449"/>
      <c r="Y136" s="449" t="n">
        <v>0</v>
      </c>
      <c r="Z136" s="448" t="n">
        <v>0</v>
      </c>
      <c r="AA136" s="448" t="n">
        <v>0</v>
      </c>
      <c r="AB136" s="448" t="n">
        <v>0</v>
      </c>
      <c r="AC136" s="448" t="n">
        <v>0</v>
      </c>
      <c r="AD136" s="451" t="s">
        <v>2558</v>
      </c>
      <c r="AE136" s="79"/>
      <c r="AF136" s="449" t="n">
        <v>0</v>
      </c>
      <c r="AG136" s="449" t="n">
        <v>0</v>
      </c>
      <c r="AH136" s="79"/>
      <c r="AI136" s="452"/>
      <c r="AJ136" s="453"/>
      <c r="AK136" s="452"/>
      <c r="AL136" s="453"/>
      <c r="AM136" s="79"/>
      <c r="AN136" s="454"/>
      <c r="AO136" s="455"/>
      <c r="AP136" s="455"/>
      <c r="AQ136" s="455"/>
      <c r="AR136" s="456"/>
      <c r="AS136" s="373"/>
      <c r="AT136" s="457"/>
      <c r="AU136" s="457"/>
      <c r="AV136" s="457"/>
      <c r="AW136" s="457"/>
      <c r="AX136" s="458"/>
      <c r="AY136" s="459"/>
      <c r="AZ136" s="460"/>
      <c r="BA136" s="461"/>
      <c r="BB136" s="414" t="s">
        <v>333</v>
      </c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462" t="n">
        <v>0</v>
      </c>
      <c r="BO136" s="463" t="n">
        <v>0</v>
      </c>
      <c r="BP136" s="464" t="n">
        <v>0</v>
      </c>
      <c r="BQ136" s="465" t="n">
        <v>0</v>
      </c>
      <c r="BR136" s="465" t="n">
        <v>0</v>
      </c>
      <c r="BS136" s="466" t="n">
        <v>0</v>
      </c>
      <c r="BT136" s="467" t="n">
        <v>0</v>
      </c>
      <c r="BU136" s="465" t="n">
        <v>0</v>
      </c>
      <c r="BV136" s="465" t="n">
        <v>0</v>
      </c>
      <c r="BW136" s="468" t="n">
        <v>0</v>
      </c>
      <c r="CG136" s="442" t="n">
        <v>125</v>
      </c>
    </row>
    <row r="137" s="441" customFormat="true" ht="21.95" hidden="false" customHeight="true" outlineLevel="0" collapsed="false">
      <c r="A137" s="414" t="n">
        <v>20</v>
      </c>
      <c r="B137" s="414" t="n">
        <v>0</v>
      </c>
      <c r="C137" s="415" t="n">
        <v>0</v>
      </c>
      <c r="D137" s="415" t="s">
        <v>298</v>
      </c>
      <c r="E137" s="443" t="s">
        <v>336</v>
      </c>
      <c r="F137" s="443" t="s">
        <v>2259</v>
      </c>
      <c r="G137" s="443" t="s">
        <v>1098</v>
      </c>
      <c r="H137" s="444" t="n">
        <v>358.84</v>
      </c>
      <c r="I137" s="445" t="n">
        <v>19.5631</v>
      </c>
      <c r="J137" s="446" t="n">
        <v>7020.02</v>
      </c>
      <c r="K137" s="447" t="n">
        <v>7020.02</v>
      </c>
      <c r="L137" s="447" t="n">
        <v>7266.3015614594</v>
      </c>
      <c r="M137" s="448" t="n">
        <v>0</v>
      </c>
      <c r="N137" s="448" t="n">
        <v>0</v>
      </c>
      <c r="O137" s="449" t="n">
        <v>0</v>
      </c>
      <c r="P137" s="449" t="n">
        <v>0</v>
      </c>
      <c r="Q137" s="448" t="n">
        <v>0.4425</v>
      </c>
      <c r="R137" s="448" t="n">
        <v>0.5089</v>
      </c>
      <c r="S137" s="449" t="n">
        <v>182.613676</v>
      </c>
      <c r="T137" s="449" t="n">
        <v>3572.488178</v>
      </c>
      <c r="U137" s="450" t="n">
        <v>7356.42395888358</v>
      </c>
      <c r="V137" s="450" t="n">
        <v>3743.68415267585</v>
      </c>
      <c r="W137" s="450" t="n">
        <v>3675.24020485512</v>
      </c>
      <c r="X137" s="450" t="n">
        <v>7418.92435753097</v>
      </c>
      <c r="Y137" s="450" t="n">
        <v>0</v>
      </c>
      <c r="Z137" s="448" t="n">
        <v>0</v>
      </c>
      <c r="AA137" s="448" t="n">
        <v>0.0664</v>
      </c>
      <c r="AB137" s="448" t="n">
        <v>0.5089</v>
      </c>
      <c r="AC137" s="448" t="n">
        <v>0.0664</v>
      </c>
      <c r="AD137" s="451" t="s">
        <v>2559</v>
      </c>
      <c r="AE137" s="79"/>
      <c r="AF137" s="449" t="n">
        <v>158.7867</v>
      </c>
      <c r="AG137" s="449" t="n">
        <v>23.826976</v>
      </c>
      <c r="AH137" s="79"/>
      <c r="AI137" s="452" t="n">
        <v>0</v>
      </c>
      <c r="AJ137" s="453" t="n">
        <v>0</v>
      </c>
      <c r="AK137" s="452" t="n">
        <v>3572.488178</v>
      </c>
      <c r="AL137" s="453" t="n">
        <v>20</v>
      </c>
      <c r="AM137" s="79"/>
      <c r="AN137" s="454" t="n">
        <v>3572.488178</v>
      </c>
      <c r="AO137" s="455" t="n">
        <v>0</v>
      </c>
      <c r="AP137" s="455" t="n">
        <v>0</v>
      </c>
      <c r="AQ137" s="455" t="n">
        <v>3572.488178</v>
      </c>
      <c r="AR137" s="456" t="n">
        <v>0.00710973249731148</v>
      </c>
      <c r="AS137" s="373" t="n">
        <v>0</v>
      </c>
      <c r="AT137" s="457" t="n">
        <v>0</v>
      </c>
      <c r="AU137" s="457" t="n">
        <v>0</v>
      </c>
      <c r="AV137" s="457" t="n">
        <v>0</v>
      </c>
      <c r="AW137" s="457" t="n">
        <v>0</v>
      </c>
      <c r="AX137" s="458"/>
      <c r="AY137" s="459" t="n">
        <v>0</v>
      </c>
      <c r="AZ137" s="460" t="n">
        <v>0</v>
      </c>
      <c r="BA137" s="461" t="n">
        <v>0</v>
      </c>
      <c r="BB137" s="414" t="s">
        <v>336</v>
      </c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462" t="n">
        <v>0</v>
      </c>
      <c r="BO137" s="463" t="n">
        <v>0</v>
      </c>
      <c r="BP137" s="464" t="n">
        <v>0</v>
      </c>
      <c r="BQ137" s="465" t="n">
        <v>0</v>
      </c>
      <c r="BR137" s="465" t="n">
        <v>0</v>
      </c>
      <c r="BS137" s="466" t="n">
        <v>0</v>
      </c>
      <c r="BT137" s="467" t="n">
        <v>0</v>
      </c>
      <c r="BU137" s="465" t="n">
        <v>0</v>
      </c>
      <c r="BV137" s="465" t="n">
        <v>0</v>
      </c>
      <c r="BW137" s="468" t="n">
        <v>0</v>
      </c>
      <c r="CG137" s="442" t="n">
        <v>126</v>
      </c>
    </row>
    <row r="138" s="441" customFormat="true" ht="21.95" hidden="false" customHeight="true" outlineLevel="0" collapsed="false">
      <c r="A138" s="414" t="n">
        <v>0</v>
      </c>
      <c r="B138" s="414" t="n">
        <v>0</v>
      </c>
      <c r="C138" s="415" t="n">
        <v>0</v>
      </c>
      <c r="D138" s="415" t="s">
        <v>298</v>
      </c>
      <c r="E138" s="443" t="s">
        <v>338</v>
      </c>
      <c r="F138" s="443" t="s">
        <v>2085</v>
      </c>
      <c r="G138" s="443" t="s">
        <v>1098</v>
      </c>
      <c r="H138" s="444" t="n">
        <v>373.7</v>
      </c>
      <c r="I138" s="445" t="n">
        <v>7.35</v>
      </c>
      <c r="J138" s="446" t="n">
        <v>2746.7</v>
      </c>
      <c r="K138" s="447" t="n">
        <v>2746.7</v>
      </c>
      <c r="L138" s="447" t="n">
        <v>2746.7</v>
      </c>
      <c r="M138" s="448" t="n">
        <v>1</v>
      </c>
      <c r="N138" s="448" t="n">
        <v>1</v>
      </c>
      <c r="O138" s="449" t="n">
        <v>373.7</v>
      </c>
      <c r="P138" s="449" t="n">
        <v>2746.7</v>
      </c>
      <c r="Q138" s="448" t="n">
        <v>1</v>
      </c>
      <c r="R138" s="474" t="n">
        <v>1</v>
      </c>
      <c r="S138" s="449" t="n">
        <v>373.7</v>
      </c>
      <c r="T138" s="449" t="n">
        <v>2746.7</v>
      </c>
      <c r="U138" s="450" t="n">
        <v>2806.54895007011</v>
      </c>
      <c r="V138" s="450" t="n">
        <v>2806.54895007011</v>
      </c>
      <c r="W138" s="450" t="n">
        <v>0</v>
      </c>
      <c r="X138" s="450" t="n">
        <v>2806.54895007011</v>
      </c>
      <c r="Y138" s="450" t="n">
        <v>2806.54895007011</v>
      </c>
      <c r="Z138" s="448" t="n">
        <v>0</v>
      </c>
      <c r="AA138" s="448" t="n">
        <v>0</v>
      </c>
      <c r="AB138" s="448" t="n">
        <v>0</v>
      </c>
      <c r="AC138" s="448" t="n">
        <v>0</v>
      </c>
      <c r="AD138" s="451" t="n">
        <v>0</v>
      </c>
      <c r="AE138" s="79"/>
      <c r="AF138" s="449" t="n">
        <v>373.7</v>
      </c>
      <c r="AG138" s="449" t="n">
        <v>0</v>
      </c>
      <c r="AH138" s="79"/>
      <c r="AI138" s="452" t="n">
        <v>0</v>
      </c>
      <c r="AJ138" s="453" t="n">
        <v>0</v>
      </c>
      <c r="AK138" s="452" t="n">
        <v>0</v>
      </c>
      <c r="AL138" s="453" t="n">
        <v>0</v>
      </c>
      <c r="AM138" s="79"/>
      <c r="AN138" s="454" t="n">
        <v>2746.7</v>
      </c>
      <c r="AO138" s="455" t="n">
        <v>0</v>
      </c>
      <c r="AP138" s="455" t="n">
        <v>0</v>
      </c>
      <c r="AQ138" s="455" t="n">
        <v>0</v>
      </c>
      <c r="AR138" s="456" t="n">
        <v>0</v>
      </c>
      <c r="AS138" s="373" t="n">
        <v>0</v>
      </c>
      <c r="AT138" s="457" t="n">
        <v>0</v>
      </c>
      <c r="AU138" s="457" t="n">
        <v>0</v>
      </c>
      <c r="AV138" s="457" t="n">
        <v>0</v>
      </c>
      <c r="AW138" s="457" t="n">
        <v>0</v>
      </c>
      <c r="AX138" s="458"/>
      <c r="AY138" s="459" t="n">
        <v>0</v>
      </c>
      <c r="AZ138" s="460" t="n">
        <v>0</v>
      </c>
      <c r="BA138" s="461" t="n">
        <v>0</v>
      </c>
      <c r="BB138" s="414" t="s">
        <v>338</v>
      </c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462" t="n">
        <v>0</v>
      </c>
      <c r="BO138" s="463" t="n">
        <v>0</v>
      </c>
      <c r="BP138" s="464" t="n">
        <v>0</v>
      </c>
      <c r="BQ138" s="465" t="n">
        <v>0</v>
      </c>
      <c r="BR138" s="465" t="n">
        <v>0</v>
      </c>
      <c r="BS138" s="466" t="n">
        <v>0</v>
      </c>
      <c r="BT138" s="467" t="n">
        <v>0</v>
      </c>
      <c r="BU138" s="465" t="n">
        <v>0</v>
      </c>
      <c r="BV138" s="465" t="n">
        <v>0</v>
      </c>
      <c r="BW138" s="468" t="n">
        <v>0</v>
      </c>
      <c r="CG138" s="442" t="n">
        <v>127</v>
      </c>
    </row>
    <row r="139" s="441" customFormat="true" ht="21.95" hidden="false" customHeight="true" outlineLevel="0" collapsed="false">
      <c r="A139" s="414" t="n">
        <v>0</v>
      </c>
      <c r="B139" s="414" t="n">
        <v>10</v>
      </c>
      <c r="C139" s="415" t="n">
        <v>0</v>
      </c>
      <c r="D139" s="415" t="s">
        <v>298</v>
      </c>
      <c r="E139" s="443" t="s">
        <v>340</v>
      </c>
      <c r="F139" s="443" t="s">
        <v>1589</v>
      </c>
      <c r="G139" s="443" t="s">
        <v>1098</v>
      </c>
      <c r="H139" s="444" t="n">
        <v>540.01</v>
      </c>
      <c r="I139" s="445" t="n">
        <v>47.02</v>
      </c>
      <c r="J139" s="446" t="n">
        <v>25391.27</v>
      </c>
      <c r="K139" s="447" t="n">
        <v>25391.27</v>
      </c>
      <c r="L139" s="447" t="n">
        <v>25560.6861915677</v>
      </c>
      <c r="M139" s="448" t="n">
        <v>1</v>
      </c>
      <c r="N139" s="448" t="n">
        <v>1</v>
      </c>
      <c r="O139" s="449" t="n">
        <v>540.01</v>
      </c>
      <c r="P139" s="449" t="n">
        <v>25391.27</v>
      </c>
      <c r="Q139" s="448" t="n">
        <v>0.9066</v>
      </c>
      <c r="R139" s="448" t="n">
        <v>0.9066</v>
      </c>
      <c r="S139" s="449" t="n">
        <v>489.573066</v>
      </c>
      <c r="T139" s="449" t="n">
        <v>23019.725382</v>
      </c>
      <c r="U139" s="450" t="n">
        <v>25995.3412393831</v>
      </c>
      <c r="V139" s="450" t="n">
        <v>23567.3763676247</v>
      </c>
      <c r="W139" s="450" t="n">
        <v>2469.9686640398</v>
      </c>
      <c r="X139" s="450" t="n">
        <v>26037.3450316646</v>
      </c>
      <c r="Y139" s="450" t="n">
        <v>26037.3450316646</v>
      </c>
      <c r="Z139" s="448" t="n">
        <v>0</v>
      </c>
      <c r="AA139" s="448" t="n">
        <v>0</v>
      </c>
      <c r="AB139" s="448" t="n">
        <v>-0.0934</v>
      </c>
      <c r="AC139" s="448" t="n">
        <v>0</v>
      </c>
      <c r="AD139" s="451" t="s">
        <v>2560</v>
      </c>
      <c r="AE139" s="79"/>
      <c r="AF139" s="449" t="n">
        <v>489.573066</v>
      </c>
      <c r="AG139" s="449" t="n">
        <v>0</v>
      </c>
      <c r="AH139" s="79"/>
      <c r="AI139" s="452" t="n">
        <v>-2371.544618</v>
      </c>
      <c r="AJ139" s="453" t="n">
        <v>10</v>
      </c>
      <c r="AK139" s="452" t="n">
        <v>0</v>
      </c>
      <c r="AL139" s="453" t="n">
        <v>0</v>
      </c>
      <c r="AM139" s="79"/>
      <c r="AN139" s="454" t="n">
        <v>23019.725382</v>
      </c>
      <c r="AO139" s="455" t="n">
        <v>-2371.544618</v>
      </c>
      <c r="AP139" s="455" t="n">
        <v>0.0324161966423671</v>
      </c>
      <c r="AQ139" s="455" t="n">
        <v>0</v>
      </c>
      <c r="AR139" s="456" t="n">
        <v>0</v>
      </c>
      <c r="AS139" s="373" t="n">
        <v>0</v>
      </c>
      <c r="AT139" s="457" t="n">
        <v>0</v>
      </c>
      <c r="AU139" s="457" t="n">
        <v>0</v>
      </c>
      <c r="AV139" s="457" t="n">
        <v>0</v>
      </c>
      <c r="AW139" s="457" t="n">
        <v>0</v>
      </c>
      <c r="AX139" s="458"/>
      <c r="AY139" s="459" t="n">
        <v>0</v>
      </c>
      <c r="AZ139" s="460" t="n">
        <v>0</v>
      </c>
      <c r="BA139" s="461" t="n">
        <v>0</v>
      </c>
      <c r="BB139" s="414" t="s">
        <v>340</v>
      </c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462" t="n">
        <v>0</v>
      </c>
      <c r="BO139" s="463" t="n">
        <v>0</v>
      </c>
      <c r="BP139" s="464" t="n">
        <v>0</v>
      </c>
      <c r="BQ139" s="465" t="n">
        <v>0</v>
      </c>
      <c r="BR139" s="465" t="n">
        <v>0</v>
      </c>
      <c r="BS139" s="466" t="n">
        <v>0</v>
      </c>
      <c r="BT139" s="467" t="n">
        <v>0</v>
      </c>
      <c r="BU139" s="465" t="n">
        <v>0</v>
      </c>
      <c r="BV139" s="465" t="n">
        <v>0</v>
      </c>
      <c r="BW139" s="468" t="n">
        <v>0</v>
      </c>
      <c r="CG139" s="442" t="n">
        <v>128</v>
      </c>
    </row>
    <row r="140" s="441" customFormat="true" ht="21.95" hidden="false" customHeight="true" outlineLevel="0" collapsed="false">
      <c r="A140" s="414" t="n">
        <v>0</v>
      </c>
      <c r="B140" s="414" t="n">
        <v>0</v>
      </c>
      <c r="C140" s="415" t="n">
        <v>0</v>
      </c>
      <c r="D140" s="415" t="s">
        <v>298</v>
      </c>
      <c r="E140" s="469" t="s">
        <v>342</v>
      </c>
      <c r="F140" s="469" t="s">
        <v>2260</v>
      </c>
      <c r="G140" s="469"/>
      <c r="H140" s="470"/>
      <c r="I140" s="471"/>
      <c r="J140" s="472" t="n">
        <v>188107.82</v>
      </c>
      <c r="K140" s="473" t="n">
        <v>188107.82</v>
      </c>
      <c r="L140" s="473" t="n">
        <v>201545.690924553</v>
      </c>
      <c r="M140" s="448" t="n">
        <v>0</v>
      </c>
      <c r="N140" s="448" t="n">
        <v>0</v>
      </c>
      <c r="O140" s="449" t="n">
        <v>0</v>
      </c>
      <c r="P140" s="449" t="n">
        <v>0</v>
      </c>
      <c r="Q140" s="448" t="n">
        <v>0</v>
      </c>
      <c r="R140" s="448" t="n">
        <v>0</v>
      </c>
      <c r="S140" s="449" t="n">
        <v>0</v>
      </c>
      <c r="T140" s="449" t="n">
        <v>0</v>
      </c>
      <c r="U140" s="449"/>
      <c r="V140" s="449"/>
      <c r="W140" s="449"/>
      <c r="X140" s="449"/>
      <c r="Y140" s="449" t="n">
        <v>0</v>
      </c>
      <c r="Z140" s="448" t="n">
        <v>0</v>
      </c>
      <c r="AA140" s="448" t="n">
        <v>0</v>
      </c>
      <c r="AB140" s="448" t="n">
        <v>0</v>
      </c>
      <c r="AC140" s="448" t="n">
        <v>0</v>
      </c>
      <c r="AD140" s="451" t="s">
        <v>2558</v>
      </c>
      <c r="AE140" s="79"/>
      <c r="AF140" s="449" t="n">
        <v>0</v>
      </c>
      <c r="AG140" s="449" t="n">
        <v>0</v>
      </c>
      <c r="AH140" s="79"/>
      <c r="AI140" s="452"/>
      <c r="AJ140" s="453"/>
      <c r="AK140" s="452"/>
      <c r="AL140" s="453"/>
      <c r="AM140" s="79"/>
      <c r="AN140" s="454"/>
      <c r="AO140" s="455"/>
      <c r="AP140" s="455"/>
      <c r="AQ140" s="455"/>
      <c r="AR140" s="456"/>
      <c r="AS140" s="373"/>
      <c r="AT140" s="457"/>
      <c r="AU140" s="457"/>
      <c r="AV140" s="457"/>
      <c r="AW140" s="457"/>
      <c r="AX140" s="458"/>
      <c r="AY140" s="459"/>
      <c r="AZ140" s="460"/>
      <c r="BA140" s="461"/>
      <c r="BB140" s="414" t="s">
        <v>342</v>
      </c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462" t="n">
        <v>0</v>
      </c>
      <c r="BO140" s="463" t="n">
        <v>0</v>
      </c>
      <c r="BP140" s="464" t="n">
        <v>0</v>
      </c>
      <c r="BQ140" s="465" t="n">
        <v>0</v>
      </c>
      <c r="BR140" s="465" t="n">
        <v>0</v>
      </c>
      <c r="BS140" s="466" t="n">
        <v>0</v>
      </c>
      <c r="BT140" s="467" t="n">
        <v>0</v>
      </c>
      <c r="BU140" s="465" t="n">
        <v>0</v>
      </c>
      <c r="BV140" s="465" t="n">
        <v>0</v>
      </c>
      <c r="BW140" s="468" t="n">
        <v>0</v>
      </c>
      <c r="CG140" s="442" t="n">
        <v>129</v>
      </c>
    </row>
    <row r="141" s="441" customFormat="true" ht="21.95" hidden="false" customHeight="true" outlineLevel="0" collapsed="false">
      <c r="A141" s="414" t="n">
        <v>0</v>
      </c>
      <c r="B141" s="414" t="n">
        <v>0</v>
      </c>
      <c r="C141" s="415" t="n">
        <v>0</v>
      </c>
      <c r="D141" s="415" t="s">
        <v>298</v>
      </c>
      <c r="E141" s="469" t="s">
        <v>345</v>
      </c>
      <c r="F141" s="469" t="s">
        <v>2261</v>
      </c>
      <c r="G141" s="469"/>
      <c r="H141" s="470"/>
      <c r="I141" s="471"/>
      <c r="J141" s="472" t="n">
        <v>163936.64</v>
      </c>
      <c r="K141" s="473" t="n">
        <v>163936.64</v>
      </c>
      <c r="L141" s="473" t="n">
        <v>175647.792721481</v>
      </c>
      <c r="M141" s="448" t="n">
        <v>0</v>
      </c>
      <c r="N141" s="448" t="n">
        <v>0</v>
      </c>
      <c r="O141" s="449" t="n">
        <v>0</v>
      </c>
      <c r="P141" s="449" t="n">
        <v>0</v>
      </c>
      <c r="Q141" s="448" t="n">
        <v>0</v>
      </c>
      <c r="R141" s="448" t="n">
        <v>0</v>
      </c>
      <c r="S141" s="449" t="n">
        <v>0</v>
      </c>
      <c r="T141" s="449" t="n">
        <v>0</v>
      </c>
      <c r="U141" s="449"/>
      <c r="V141" s="449"/>
      <c r="W141" s="449"/>
      <c r="X141" s="449"/>
      <c r="Y141" s="449" t="n">
        <v>0</v>
      </c>
      <c r="Z141" s="448" t="n">
        <v>0</v>
      </c>
      <c r="AA141" s="448" t="n">
        <v>0</v>
      </c>
      <c r="AB141" s="448" t="n">
        <v>0</v>
      </c>
      <c r="AC141" s="448" t="n">
        <v>0</v>
      </c>
      <c r="AD141" s="451" t="s">
        <v>2558</v>
      </c>
      <c r="AE141" s="79"/>
      <c r="AF141" s="449" t="n">
        <v>0</v>
      </c>
      <c r="AG141" s="449" t="n">
        <v>0</v>
      </c>
      <c r="AH141" s="79"/>
      <c r="AI141" s="452"/>
      <c r="AJ141" s="453"/>
      <c r="AK141" s="452"/>
      <c r="AL141" s="453"/>
      <c r="AM141" s="79"/>
      <c r="AN141" s="454"/>
      <c r="AO141" s="455"/>
      <c r="AP141" s="455"/>
      <c r="AQ141" s="455"/>
      <c r="AR141" s="456"/>
      <c r="AS141" s="373"/>
      <c r="AT141" s="457"/>
      <c r="AU141" s="457"/>
      <c r="AV141" s="457"/>
      <c r="AW141" s="457"/>
      <c r="AX141" s="458"/>
      <c r="AY141" s="459"/>
      <c r="AZ141" s="460"/>
      <c r="BA141" s="461"/>
      <c r="BB141" s="414" t="s">
        <v>345</v>
      </c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462" t="n">
        <v>0</v>
      </c>
      <c r="BO141" s="463" t="n">
        <v>0</v>
      </c>
      <c r="BP141" s="464" t="n">
        <v>0</v>
      </c>
      <c r="BQ141" s="465" t="n">
        <v>0</v>
      </c>
      <c r="BR141" s="465" t="n">
        <v>0</v>
      </c>
      <c r="BS141" s="466" t="n">
        <v>0</v>
      </c>
      <c r="BT141" s="467" t="n">
        <v>0</v>
      </c>
      <c r="BU141" s="465" t="n">
        <v>0</v>
      </c>
      <c r="BV141" s="465" t="n">
        <v>0</v>
      </c>
      <c r="BW141" s="468" t="n">
        <v>0</v>
      </c>
      <c r="CG141" s="442" t="n">
        <v>130</v>
      </c>
    </row>
    <row r="142" s="441" customFormat="true" ht="21.95" hidden="false" customHeight="true" outlineLevel="0" collapsed="false">
      <c r="A142" s="414" t="n">
        <v>24</v>
      </c>
      <c r="B142" s="414" t="n">
        <v>0</v>
      </c>
      <c r="C142" s="415" t="n">
        <v>0</v>
      </c>
      <c r="D142" s="415" t="s">
        <v>298</v>
      </c>
      <c r="E142" s="443" t="s">
        <v>348</v>
      </c>
      <c r="F142" s="443" t="s">
        <v>2262</v>
      </c>
      <c r="G142" s="443" t="s">
        <v>1098</v>
      </c>
      <c r="H142" s="444" t="n">
        <v>757.58</v>
      </c>
      <c r="I142" s="445" t="n">
        <v>60.93</v>
      </c>
      <c r="J142" s="446" t="n">
        <v>46159.35</v>
      </c>
      <c r="K142" s="447" t="n">
        <v>46159.35</v>
      </c>
      <c r="L142" s="447" t="n">
        <v>49316.0358125579</v>
      </c>
      <c r="M142" s="448" t="n">
        <v>0</v>
      </c>
      <c r="N142" s="474"/>
      <c r="O142" s="449" t="n">
        <v>0</v>
      </c>
      <c r="P142" s="449" t="n">
        <v>0</v>
      </c>
      <c r="Q142" s="448" t="n">
        <v>0</v>
      </c>
      <c r="R142" s="448" t="n">
        <v>0.0427</v>
      </c>
      <c r="S142" s="449" t="n">
        <v>32.348666</v>
      </c>
      <c r="T142" s="449" t="n">
        <v>1971.004245</v>
      </c>
      <c r="U142" s="450" t="n">
        <v>48618.0309966087</v>
      </c>
      <c r="V142" s="450" t="n">
        <v>2075.98992355519</v>
      </c>
      <c r="W142" s="450" t="n">
        <v>47347.2183836174</v>
      </c>
      <c r="X142" s="450" t="n">
        <v>49423.2083071725</v>
      </c>
      <c r="Y142" s="450" t="n">
        <v>0</v>
      </c>
      <c r="Z142" s="448" t="n">
        <v>0</v>
      </c>
      <c r="AA142" s="448" t="n">
        <v>0.0427</v>
      </c>
      <c r="AB142" s="448" t="n">
        <v>0.0427</v>
      </c>
      <c r="AC142" s="448" t="n">
        <v>0.0427</v>
      </c>
      <c r="AD142" s="451" t="s">
        <v>2559</v>
      </c>
      <c r="AE142" s="79"/>
      <c r="AF142" s="449" t="n">
        <v>0</v>
      </c>
      <c r="AG142" s="449" t="n">
        <v>32.348666</v>
      </c>
      <c r="AH142" s="79"/>
      <c r="AI142" s="452" t="n">
        <v>0</v>
      </c>
      <c r="AJ142" s="453" t="n">
        <v>0</v>
      </c>
      <c r="AK142" s="452" t="n">
        <v>1971.004245</v>
      </c>
      <c r="AL142" s="453" t="n">
        <v>24</v>
      </c>
      <c r="AM142" s="79"/>
      <c r="AN142" s="454" t="n">
        <v>1971.004245</v>
      </c>
      <c r="AO142" s="455" t="n">
        <v>0</v>
      </c>
      <c r="AP142" s="455" t="n">
        <v>0</v>
      </c>
      <c r="AQ142" s="455" t="n">
        <v>1971.004245</v>
      </c>
      <c r="AR142" s="456" t="n">
        <v>0.00392256383640729</v>
      </c>
      <c r="AS142" s="373" t="n">
        <v>0</v>
      </c>
      <c r="AT142" s="457" t="n">
        <v>0</v>
      </c>
      <c r="AU142" s="457" t="n">
        <v>0</v>
      </c>
      <c r="AV142" s="457" t="n">
        <v>0</v>
      </c>
      <c r="AW142" s="457" t="n">
        <v>0</v>
      </c>
      <c r="AX142" s="458"/>
      <c r="AY142" s="459" t="n">
        <v>0</v>
      </c>
      <c r="AZ142" s="460" t="n">
        <v>0</v>
      </c>
      <c r="BA142" s="461" t="n">
        <v>0</v>
      </c>
      <c r="BB142" s="414" t="s">
        <v>348</v>
      </c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462" t="n">
        <v>0</v>
      </c>
      <c r="BO142" s="463" t="n">
        <v>0</v>
      </c>
      <c r="BP142" s="464" t="n">
        <v>0</v>
      </c>
      <c r="BQ142" s="465" t="n">
        <v>0</v>
      </c>
      <c r="BR142" s="465" t="n">
        <v>0</v>
      </c>
      <c r="BS142" s="466" t="n">
        <v>0</v>
      </c>
      <c r="BT142" s="467" t="n">
        <v>0</v>
      </c>
      <c r="BU142" s="465" t="n">
        <v>0</v>
      </c>
      <c r="BV142" s="465" t="n">
        <v>0</v>
      </c>
      <c r="BW142" s="468" t="n">
        <v>0</v>
      </c>
      <c r="CG142" s="442" t="n">
        <v>131</v>
      </c>
    </row>
    <row r="143" s="441" customFormat="true" ht="21.95" hidden="false" customHeight="true" outlineLevel="0" collapsed="false">
      <c r="A143" s="414" t="n">
        <v>0</v>
      </c>
      <c r="B143" s="414" t="n">
        <v>0</v>
      </c>
      <c r="C143" s="415" t="n">
        <v>0</v>
      </c>
      <c r="D143" s="415" t="s">
        <v>298</v>
      </c>
      <c r="E143" s="443" t="s">
        <v>350</v>
      </c>
      <c r="F143" s="443" t="s">
        <v>2263</v>
      </c>
      <c r="G143" s="443" t="s">
        <v>1098</v>
      </c>
      <c r="H143" s="444" t="n">
        <v>82.46</v>
      </c>
      <c r="I143" s="445" t="n">
        <v>60.93</v>
      </c>
      <c r="J143" s="446" t="n">
        <v>5024.29</v>
      </c>
      <c r="K143" s="447" t="n">
        <v>5024.29</v>
      </c>
      <c r="L143" s="447" t="n">
        <v>5383.21054092978</v>
      </c>
      <c r="M143" s="448" t="n">
        <v>0</v>
      </c>
      <c r="N143" s="448" t="n">
        <v>0</v>
      </c>
      <c r="O143" s="449" t="n">
        <v>0</v>
      </c>
      <c r="P143" s="449" t="n">
        <v>0</v>
      </c>
      <c r="Q143" s="448" t="n">
        <v>0</v>
      </c>
      <c r="R143" s="448" t="n">
        <v>0</v>
      </c>
      <c r="S143" s="449" t="n">
        <v>0</v>
      </c>
      <c r="T143" s="449" t="n">
        <v>0</v>
      </c>
      <c r="U143" s="450" t="n">
        <v>5291.90915721195</v>
      </c>
      <c r="V143" s="450" t="n">
        <v>0</v>
      </c>
      <c r="W143" s="450" t="n">
        <v>5383.45918563171</v>
      </c>
      <c r="X143" s="450" t="n">
        <v>5383.45918563171</v>
      </c>
      <c r="Y143" s="450" t="n">
        <v>0</v>
      </c>
      <c r="Z143" s="448" t="n">
        <v>0</v>
      </c>
      <c r="AA143" s="448" t="n">
        <v>0</v>
      </c>
      <c r="AB143" s="448" t="n">
        <v>0</v>
      </c>
      <c r="AC143" s="448" t="n">
        <v>0</v>
      </c>
      <c r="AD143" s="451" t="s">
        <v>2558</v>
      </c>
      <c r="AE143" s="79"/>
      <c r="AF143" s="449" t="n">
        <v>0</v>
      </c>
      <c r="AG143" s="449" t="n">
        <v>0</v>
      </c>
      <c r="AH143" s="79"/>
      <c r="AI143" s="452" t="n">
        <v>0</v>
      </c>
      <c r="AJ143" s="453" t="n">
        <v>0</v>
      </c>
      <c r="AK143" s="452" t="n">
        <v>0</v>
      </c>
      <c r="AL143" s="453" t="n">
        <v>0</v>
      </c>
      <c r="AM143" s="79"/>
      <c r="AN143" s="454" t="n">
        <v>0</v>
      </c>
      <c r="AO143" s="455" t="n">
        <v>0</v>
      </c>
      <c r="AP143" s="455" t="n">
        <v>0</v>
      </c>
      <c r="AQ143" s="455" t="n">
        <v>0</v>
      </c>
      <c r="AR143" s="456" t="n">
        <v>0</v>
      </c>
      <c r="AS143" s="373" t="n">
        <v>31</v>
      </c>
      <c r="AT143" s="457" t="n">
        <v>0</v>
      </c>
      <c r="AU143" s="457" t="n">
        <v>0</v>
      </c>
      <c r="AV143" s="457" t="n">
        <v>0</v>
      </c>
      <c r="AW143" s="457" t="n">
        <v>0.8799</v>
      </c>
      <c r="AX143" s="458"/>
      <c r="AY143" s="459" t="n">
        <v>4420.872771</v>
      </c>
      <c r="AZ143" s="460" t="n">
        <v>0.00900432819497835</v>
      </c>
      <c r="BA143" s="461" t="n">
        <v>31</v>
      </c>
      <c r="BB143" s="414" t="s">
        <v>350</v>
      </c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462" t="n">
        <v>0</v>
      </c>
      <c r="BO143" s="463" t="n">
        <v>0</v>
      </c>
      <c r="BP143" s="464" t="n">
        <v>0</v>
      </c>
      <c r="BQ143" s="465" t="n">
        <v>0</v>
      </c>
      <c r="BR143" s="465" t="n">
        <v>0</v>
      </c>
      <c r="BS143" s="466" t="n">
        <v>0</v>
      </c>
      <c r="BT143" s="467" t="n">
        <v>0</v>
      </c>
      <c r="BU143" s="465" t="n">
        <v>0</v>
      </c>
      <c r="BV143" s="465" t="n">
        <v>0</v>
      </c>
      <c r="BW143" s="468" t="n">
        <v>0</v>
      </c>
      <c r="CG143" s="442" t="n">
        <v>132</v>
      </c>
    </row>
    <row r="144" s="441" customFormat="true" ht="21.95" hidden="false" customHeight="true" outlineLevel="0" collapsed="false">
      <c r="A144" s="414" t="n">
        <v>0</v>
      </c>
      <c r="B144" s="414" t="n">
        <v>18</v>
      </c>
      <c r="C144" s="415" t="n">
        <v>0</v>
      </c>
      <c r="D144" s="415" t="s">
        <v>298</v>
      </c>
      <c r="E144" s="443" t="s">
        <v>353</v>
      </c>
      <c r="F144" s="443" t="s">
        <v>2264</v>
      </c>
      <c r="G144" s="443" t="s">
        <v>1098</v>
      </c>
      <c r="H144" s="444" t="n">
        <v>164.51</v>
      </c>
      <c r="I144" s="445" t="n">
        <v>31.656</v>
      </c>
      <c r="J144" s="446" t="n">
        <v>5207.73</v>
      </c>
      <c r="K144" s="447" t="n">
        <v>5207.73</v>
      </c>
      <c r="L144" s="447" t="n">
        <v>5565.72961562517</v>
      </c>
      <c r="M144" s="448" t="n">
        <v>0</v>
      </c>
      <c r="N144" s="448" t="n">
        <v>0.1874</v>
      </c>
      <c r="O144" s="449" t="n">
        <v>30.829174</v>
      </c>
      <c r="P144" s="449" t="n">
        <v>975.928602</v>
      </c>
      <c r="Q144" s="448" t="n">
        <v>0</v>
      </c>
      <c r="R144" s="448" t="n">
        <v>0.0377</v>
      </c>
      <c r="S144" s="449" t="n">
        <v>6.202027</v>
      </c>
      <c r="T144" s="449" t="n">
        <v>196.331421</v>
      </c>
      <c r="U144" s="450" t="n">
        <v>5485.12010160388</v>
      </c>
      <c r="V144" s="450" t="n">
        <v>206.789027830466</v>
      </c>
      <c r="W144" s="450" t="n">
        <v>5369.64620134969</v>
      </c>
      <c r="X144" s="450" t="n">
        <v>5576.43522918016</v>
      </c>
      <c r="Y144" s="450" t="n">
        <v>1045.02396194836</v>
      </c>
      <c r="Z144" s="448" t="n">
        <v>0.1874</v>
      </c>
      <c r="AA144" s="448" t="n">
        <v>0.0377</v>
      </c>
      <c r="AB144" s="448" t="n">
        <v>-0.1497</v>
      </c>
      <c r="AC144" s="448" t="n">
        <v>-0.1497</v>
      </c>
      <c r="AD144" s="451" t="s">
        <v>2560</v>
      </c>
      <c r="AE144" s="79"/>
      <c r="AF144" s="449" t="n">
        <v>0</v>
      </c>
      <c r="AG144" s="449" t="n">
        <v>6.202027</v>
      </c>
      <c r="AH144" s="79"/>
      <c r="AI144" s="452" t="n">
        <v>-779.597181</v>
      </c>
      <c r="AJ144" s="453" t="n">
        <v>18</v>
      </c>
      <c r="AK144" s="452" t="n">
        <v>0</v>
      </c>
      <c r="AL144" s="453" t="n">
        <v>0</v>
      </c>
      <c r="AM144" s="79"/>
      <c r="AN144" s="454" t="n">
        <v>196.331421</v>
      </c>
      <c r="AO144" s="455" t="n">
        <v>-779.597181</v>
      </c>
      <c r="AP144" s="455" t="n">
        <v>0.0106561670100238</v>
      </c>
      <c r="AQ144" s="455" t="n">
        <v>0</v>
      </c>
      <c r="AR144" s="456" t="n">
        <v>0</v>
      </c>
      <c r="AS144" s="373" t="n">
        <v>0</v>
      </c>
      <c r="AT144" s="457" t="n">
        <v>0</v>
      </c>
      <c r="AU144" s="457" t="n">
        <v>0</v>
      </c>
      <c r="AV144" s="457" t="n">
        <v>0</v>
      </c>
      <c r="AW144" s="457" t="n">
        <v>0</v>
      </c>
      <c r="AX144" s="458"/>
      <c r="AY144" s="459" t="n">
        <v>0</v>
      </c>
      <c r="AZ144" s="460" t="n">
        <v>0</v>
      </c>
      <c r="BA144" s="461" t="n">
        <v>0</v>
      </c>
      <c r="BB144" s="414" t="s">
        <v>353</v>
      </c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462" t="n">
        <v>0</v>
      </c>
      <c r="BO144" s="463" t="n">
        <v>0</v>
      </c>
      <c r="BP144" s="464" t="n">
        <v>0</v>
      </c>
      <c r="BQ144" s="465" t="n">
        <v>0</v>
      </c>
      <c r="BR144" s="465" t="n">
        <v>0</v>
      </c>
      <c r="BS144" s="466" t="n">
        <v>0</v>
      </c>
      <c r="BT144" s="467" t="n">
        <v>0</v>
      </c>
      <c r="BU144" s="465" t="n">
        <v>0</v>
      </c>
      <c r="BV144" s="465" t="n">
        <v>0</v>
      </c>
      <c r="BW144" s="468" t="n">
        <v>0</v>
      </c>
      <c r="CG144" s="442" t="n">
        <v>133</v>
      </c>
    </row>
    <row r="145" s="441" customFormat="true" ht="21.95" hidden="false" customHeight="true" outlineLevel="0" collapsed="false">
      <c r="A145" s="414" t="n">
        <v>0</v>
      </c>
      <c r="B145" s="414" t="n">
        <v>0</v>
      </c>
      <c r="C145" s="415" t="n">
        <v>0</v>
      </c>
      <c r="D145" s="415" t="s">
        <v>298</v>
      </c>
      <c r="E145" s="443" t="s">
        <v>356</v>
      </c>
      <c r="F145" s="443" t="s">
        <v>2265</v>
      </c>
      <c r="G145" s="443" t="s">
        <v>1098</v>
      </c>
      <c r="H145" s="444" t="n">
        <v>183.33</v>
      </c>
      <c r="I145" s="445" t="n">
        <v>73.068</v>
      </c>
      <c r="J145" s="446" t="n">
        <v>13395.56</v>
      </c>
      <c r="K145" s="447" t="n">
        <v>13395.56</v>
      </c>
      <c r="L145" s="447" t="n">
        <v>14352.4995160823</v>
      </c>
      <c r="M145" s="448" t="n">
        <v>0</v>
      </c>
      <c r="N145" s="448" t="n">
        <v>0</v>
      </c>
      <c r="O145" s="449" t="n">
        <v>0</v>
      </c>
      <c r="P145" s="449" t="n">
        <v>0</v>
      </c>
      <c r="Q145" s="448" t="n">
        <v>0</v>
      </c>
      <c r="R145" s="448" t="n">
        <v>0</v>
      </c>
      <c r="S145" s="449" t="n">
        <v>0</v>
      </c>
      <c r="T145" s="449" t="n">
        <v>0</v>
      </c>
      <c r="U145" s="450" t="n">
        <v>14109.0754375209</v>
      </c>
      <c r="V145" s="450" t="n">
        <v>0</v>
      </c>
      <c r="W145" s="450" t="n">
        <v>14353.1624425901</v>
      </c>
      <c r="X145" s="450" t="n">
        <v>14353.1624425901</v>
      </c>
      <c r="Y145" s="450" t="n">
        <v>0</v>
      </c>
      <c r="Z145" s="448" t="n">
        <v>0</v>
      </c>
      <c r="AA145" s="448" t="n">
        <v>0</v>
      </c>
      <c r="AB145" s="448" t="n">
        <v>0</v>
      </c>
      <c r="AC145" s="448" t="n">
        <v>0</v>
      </c>
      <c r="AD145" s="451" t="s">
        <v>2558</v>
      </c>
      <c r="AE145" s="79"/>
      <c r="AF145" s="449" t="n">
        <v>0</v>
      </c>
      <c r="AG145" s="449" t="n">
        <v>0</v>
      </c>
      <c r="AH145" s="79"/>
      <c r="AI145" s="452" t="n">
        <v>0</v>
      </c>
      <c r="AJ145" s="453" t="n">
        <v>0</v>
      </c>
      <c r="AK145" s="452" t="n">
        <v>0</v>
      </c>
      <c r="AL145" s="453" t="n">
        <v>0</v>
      </c>
      <c r="AM145" s="79"/>
      <c r="AN145" s="454" t="n">
        <v>0</v>
      </c>
      <c r="AO145" s="455" t="n">
        <v>0</v>
      </c>
      <c r="AP145" s="455" t="n">
        <v>0</v>
      </c>
      <c r="AQ145" s="455" t="n">
        <v>0</v>
      </c>
      <c r="AR145" s="456" t="n">
        <v>0</v>
      </c>
      <c r="AS145" s="373" t="n">
        <v>13</v>
      </c>
      <c r="AT145" s="457" t="n">
        <v>0.2567</v>
      </c>
      <c r="AU145" s="457" t="n">
        <v>1</v>
      </c>
      <c r="AV145" s="457" t="n">
        <v>1</v>
      </c>
      <c r="AW145" s="457" t="n">
        <v>1</v>
      </c>
      <c r="AX145" s="458"/>
      <c r="AY145" s="459" t="n">
        <v>13395.56</v>
      </c>
      <c r="AZ145" s="460" t="n">
        <v>0.0272837570415401</v>
      </c>
      <c r="BA145" s="461" t="n">
        <v>13</v>
      </c>
      <c r="BB145" s="414" t="s">
        <v>356</v>
      </c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462" t="n">
        <v>0</v>
      </c>
      <c r="BO145" s="463" t="n">
        <v>0</v>
      </c>
      <c r="BP145" s="464" t="n">
        <v>0</v>
      </c>
      <c r="BQ145" s="465" t="n">
        <v>0</v>
      </c>
      <c r="BR145" s="465" t="n">
        <v>0</v>
      </c>
      <c r="BS145" s="466" t="n">
        <v>0</v>
      </c>
      <c r="BT145" s="467" t="n">
        <v>0</v>
      </c>
      <c r="BU145" s="465" t="n">
        <v>0</v>
      </c>
      <c r="BV145" s="465" t="n">
        <v>0</v>
      </c>
      <c r="BW145" s="468" t="n">
        <v>0</v>
      </c>
      <c r="CG145" s="442" t="n">
        <v>134</v>
      </c>
    </row>
    <row r="146" s="441" customFormat="true" ht="21.95" hidden="false" customHeight="true" outlineLevel="0" collapsed="false">
      <c r="A146" s="414" t="n">
        <v>0</v>
      </c>
      <c r="B146" s="414" t="n">
        <v>0</v>
      </c>
      <c r="C146" s="415" t="n">
        <v>0</v>
      </c>
      <c r="D146" s="415" t="s">
        <v>298</v>
      </c>
      <c r="E146" s="443" t="s">
        <v>358</v>
      </c>
      <c r="F146" s="443" t="s">
        <v>2266</v>
      </c>
      <c r="G146" s="443" t="s">
        <v>1098</v>
      </c>
      <c r="H146" s="444" t="n">
        <v>17.88</v>
      </c>
      <c r="I146" s="445" t="n">
        <v>266.814</v>
      </c>
      <c r="J146" s="446" t="n">
        <v>4770.63</v>
      </c>
      <c r="K146" s="447" t="n">
        <v>4770.63</v>
      </c>
      <c r="L146" s="447" t="n">
        <v>5111.42981453615</v>
      </c>
      <c r="M146" s="448" t="n">
        <v>0</v>
      </c>
      <c r="N146" s="448" t="n">
        <v>0</v>
      </c>
      <c r="O146" s="449" t="n">
        <v>0</v>
      </c>
      <c r="P146" s="449" t="n">
        <v>0</v>
      </c>
      <c r="Q146" s="448" t="n">
        <v>0</v>
      </c>
      <c r="R146" s="448" t="n">
        <v>0</v>
      </c>
      <c r="S146" s="449" t="n">
        <v>0</v>
      </c>
      <c r="T146" s="449" t="n">
        <v>0</v>
      </c>
      <c r="U146" s="450" t="n">
        <v>5024.73793962332</v>
      </c>
      <c r="V146" s="450" t="n">
        <v>0</v>
      </c>
      <c r="W146" s="450" t="n">
        <v>5111.6659059788</v>
      </c>
      <c r="X146" s="450" t="n">
        <v>5111.6659059788</v>
      </c>
      <c r="Y146" s="450" t="n">
        <v>0</v>
      </c>
      <c r="Z146" s="448" t="n">
        <v>0</v>
      </c>
      <c r="AA146" s="448" t="n">
        <v>0</v>
      </c>
      <c r="AB146" s="448" t="n">
        <v>0</v>
      </c>
      <c r="AC146" s="448" t="n">
        <v>0</v>
      </c>
      <c r="AD146" s="451" t="s">
        <v>2558</v>
      </c>
      <c r="AE146" s="79"/>
      <c r="AF146" s="449" t="n">
        <v>0</v>
      </c>
      <c r="AG146" s="449" t="n">
        <v>0</v>
      </c>
      <c r="AH146" s="79"/>
      <c r="AI146" s="452" t="n">
        <v>0</v>
      </c>
      <c r="AJ146" s="453" t="n">
        <v>0</v>
      </c>
      <c r="AK146" s="452" t="n">
        <v>0</v>
      </c>
      <c r="AL146" s="453" t="n">
        <v>0</v>
      </c>
      <c r="AM146" s="79"/>
      <c r="AN146" s="454" t="n">
        <v>0</v>
      </c>
      <c r="AO146" s="455" t="n">
        <v>0</v>
      </c>
      <c r="AP146" s="455" t="n">
        <v>0</v>
      </c>
      <c r="AQ146" s="455" t="n">
        <v>0</v>
      </c>
      <c r="AR146" s="456" t="n">
        <v>0</v>
      </c>
      <c r="AS146" s="373" t="n">
        <v>27</v>
      </c>
      <c r="AT146" s="457" t="n">
        <v>0</v>
      </c>
      <c r="AU146" s="457" t="n">
        <v>1</v>
      </c>
      <c r="AV146" s="457" t="n">
        <v>1</v>
      </c>
      <c r="AW146" s="457" t="n">
        <v>1</v>
      </c>
      <c r="AX146" s="458"/>
      <c r="AY146" s="459" t="n">
        <v>4770.63</v>
      </c>
      <c r="AZ146" s="460" t="n">
        <v>0.00971670537514539</v>
      </c>
      <c r="BA146" s="461" t="n">
        <v>27</v>
      </c>
      <c r="BB146" s="414" t="s">
        <v>358</v>
      </c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462" t="n">
        <v>0</v>
      </c>
      <c r="BO146" s="463" t="n">
        <v>0</v>
      </c>
      <c r="BP146" s="464" t="n">
        <v>0</v>
      </c>
      <c r="BQ146" s="465" t="n">
        <v>0</v>
      </c>
      <c r="BR146" s="465" t="n">
        <v>0</v>
      </c>
      <c r="BS146" s="466" t="n">
        <v>0</v>
      </c>
      <c r="BT146" s="467" t="n">
        <v>0</v>
      </c>
      <c r="BU146" s="465" t="n">
        <v>0</v>
      </c>
      <c r="BV146" s="465" t="n">
        <v>0</v>
      </c>
      <c r="BW146" s="468" t="n">
        <v>0</v>
      </c>
      <c r="CG146" s="442" t="n">
        <v>135</v>
      </c>
    </row>
    <row r="147" s="441" customFormat="true" ht="21.95" hidden="false" customHeight="true" outlineLevel="0" collapsed="false">
      <c r="A147" s="414" t="n">
        <v>0</v>
      </c>
      <c r="B147" s="414" t="n">
        <v>0</v>
      </c>
      <c r="C147" s="415" t="n">
        <v>0</v>
      </c>
      <c r="D147" s="415" t="s">
        <v>298</v>
      </c>
      <c r="E147" s="443" t="s">
        <v>361</v>
      </c>
      <c r="F147" s="443" t="s">
        <v>2267</v>
      </c>
      <c r="G147" s="443" t="s">
        <v>1098</v>
      </c>
      <c r="H147" s="444" t="n">
        <v>14.9</v>
      </c>
      <c r="I147" s="445" t="n">
        <v>301.548</v>
      </c>
      <c r="J147" s="446" t="n">
        <v>4493.07</v>
      </c>
      <c r="K147" s="447" t="n">
        <v>4493.07</v>
      </c>
      <c r="L147" s="447" t="n">
        <v>4814.04174224325</v>
      </c>
      <c r="M147" s="448" t="n">
        <v>0</v>
      </c>
      <c r="N147" s="448" t="n">
        <v>0</v>
      </c>
      <c r="O147" s="449" t="n">
        <v>0</v>
      </c>
      <c r="P147" s="449" t="n">
        <v>0</v>
      </c>
      <c r="Q147" s="448" t="n">
        <v>0</v>
      </c>
      <c r="R147" s="448" t="n">
        <v>0</v>
      </c>
      <c r="S147" s="449" t="n">
        <v>0</v>
      </c>
      <c r="T147" s="449" t="n">
        <v>0</v>
      </c>
      <c r="U147" s="450" t="n">
        <v>4732.39368686805</v>
      </c>
      <c r="V147" s="450" t="n">
        <v>0</v>
      </c>
      <c r="W147" s="450" t="n">
        <v>4814.26409765087</v>
      </c>
      <c r="X147" s="450" t="n">
        <v>4814.26409765087</v>
      </c>
      <c r="Y147" s="450" t="n">
        <v>0</v>
      </c>
      <c r="Z147" s="448" t="n">
        <v>0</v>
      </c>
      <c r="AA147" s="448" t="n">
        <v>0</v>
      </c>
      <c r="AB147" s="448" t="n">
        <v>0</v>
      </c>
      <c r="AC147" s="448" t="n">
        <v>0</v>
      </c>
      <c r="AD147" s="451" t="s">
        <v>2558</v>
      </c>
      <c r="AE147" s="79"/>
      <c r="AF147" s="449" t="n">
        <v>0</v>
      </c>
      <c r="AG147" s="449" t="n">
        <v>0</v>
      </c>
      <c r="AH147" s="79"/>
      <c r="AI147" s="452" t="n">
        <v>0</v>
      </c>
      <c r="AJ147" s="453" t="n">
        <v>0</v>
      </c>
      <c r="AK147" s="452" t="n">
        <v>0</v>
      </c>
      <c r="AL147" s="453" t="n">
        <v>0</v>
      </c>
      <c r="AM147" s="79"/>
      <c r="AN147" s="454" t="n">
        <v>0</v>
      </c>
      <c r="AO147" s="455" t="n">
        <v>0</v>
      </c>
      <c r="AP147" s="455" t="n">
        <v>0</v>
      </c>
      <c r="AQ147" s="455" t="n">
        <v>0</v>
      </c>
      <c r="AR147" s="456" t="n">
        <v>0</v>
      </c>
      <c r="AS147" s="373" t="n">
        <v>30</v>
      </c>
      <c r="AT147" s="457" t="n">
        <v>0</v>
      </c>
      <c r="AU147" s="457" t="n">
        <v>1</v>
      </c>
      <c r="AV147" s="457" t="n">
        <v>1</v>
      </c>
      <c r="AW147" s="457" t="n">
        <v>1</v>
      </c>
      <c r="AX147" s="458"/>
      <c r="AY147" s="459" t="n">
        <v>4493.07</v>
      </c>
      <c r="AZ147" s="460" t="n">
        <v>0.00915137778865778</v>
      </c>
      <c r="BA147" s="461" t="n">
        <v>30</v>
      </c>
      <c r="BB147" s="414" t="s">
        <v>361</v>
      </c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462" t="n">
        <v>0</v>
      </c>
      <c r="BO147" s="463" t="n">
        <v>0</v>
      </c>
      <c r="BP147" s="464" t="n">
        <v>0</v>
      </c>
      <c r="BQ147" s="465" t="n">
        <v>0</v>
      </c>
      <c r="BR147" s="465" t="n">
        <v>0</v>
      </c>
      <c r="BS147" s="466" t="n">
        <v>0</v>
      </c>
      <c r="BT147" s="467" t="n">
        <v>0</v>
      </c>
      <c r="BU147" s="465" t="n">
        <v>0</v>
      </c>
      <c r="BV147" s="465" t="n">
        <v>0</v>
      </c>
      <c r="BW147" s="468" t="n">
        <v>0</v>
      </c>
      <c r="CG147" s="442" t="n">
        <v>136</v>
      </c>
    </row>
    <row r="148" s="441" customFormat="true" ht="21.95" hidden="false" customHeight="true" outlineLevel="0" collapsed="false">
      <c r="A148" s="414" t="n">
        <v>0</v>
      </c>
      <c r="B148" s="414" t="n">
        <v>0</v>
      </c>
      <c r="C148" s="415" t="n">
        <v>0</v>
      </c>
      <c r="D148" s="415" t="s">
        <v>298</v>
      </c>
      <c r="E148" s="443" t="s">
        <v>363</v>
      </c>
      <c r="F148" s="443" t="s">
        <v>2268</v>
      </c>
      <c r="G148" s="443" t="s">
        <v>1098</v>
      </c>
      <c r="H148" s="444" t="n">
        <v>171.53</v>
      </c>
      <c r="I148" s="445" t="n">
        <v>301.464</v>
      </c>
      <c r="J148" s="446" t="n">
        <v>51710.12</v>
      </c>
      <c r="K148" s="447" t="n">
        <v>51710.12</v>
      </c>
      <c r="L148" s="447" t="n">
        <v>55404.1393026166</v>
      </c>
      <c r="M148" s="448" t="n">
        <v>0</v>
      </c>
      <c r="N148" s="448" t="n">
        <v>0</v>
      </c>
      <c r="O148" s="449" t="n">
        <v>0</v>
      </c>
      <c r="P148" s="449" t="n">
        <v>0</v>
      </c>
      <c r="Q148" s="448" t="n">
        <v>0</v>
      </c>
      <c r="R148" s="448" t="n">
        <v>0</v>
      </c>
      <c r="S148" s="449" t="n">
        <v>0</v>
      </c>
      <c r="T148" s="449" t="n">
        <v>0</v>
      </c>
      <c r="U148" s="450" t="n">
        <v>54464.463147734</v>
      </c>
      <c r="V148" s="450" t="n">
        <v>0</v>
      </c>
      <c r="W148" s="450" t="n">
        <v>55406.6983601899</v>
      </c>
      <c r="X148" s="450" t="n">
        <v>55406.6983601899</v>
      </c>
      <c r="Y148" s="450" t="n">
        <v>0</v>
      </c>
      <c r="Z148" s="448" t="n">
        <v>0</v>
      </c>
      <c r="AA148" s="448" t="n">
        <v>0</v>
      </c>
      <c r="AB148" s="448" t="n">
        <v>0</v>
      </c>
      <c r="AC148" s="448" t="n">
        <v>0</v>
      </c>
      <c r="AD148" s="451" t="s">
        <v>2558</v>
      </c>
      <c r="AE148" s="79"/>
      <c r="AF148" s="449" t="n">
        <v>0</v>
      </c>
      <c r="AG148" s="449" t="n">
        <v>0</v>
      </c>
      <c r="AH148" s="79"/>
      <c r="AI148" s="452" t="n">
        <v>0</v>
      </c>
      <c r="AJ148" s="453" t="n">
        <v>0</v>
      </c>
      <c r="AK148" s="452" t="n">
        <v>0</v>
      </c>
      <c r="AL148" s="453" t="n">
        <v>0</v>
      </c>
      <c r="AM148" s="79"/>
      <c r="AN148" s="454" t="n">
        <v>0</v>
      </c>
      <c r="AO148" s="455" t="n">
        <v>0</v>
      </c>
      <c r="AP148" s="455" t="n">
        <v>0</v>
      </c>
      <c r="AQ148" s="455" t="n">
        <v>0</v>
      </c>
      <c r="AR148" s="456" t="n">
        <v>0</v>
      </c>
      <c r="AS148" s="373" t="n">
        <v>1</v>
      </c>
      <c r="AT148" s="457" t="n">
        <v>0.8</v>
      </c>
      <c r="AU148" s="457" t="n">
        <v>1</v>
      </c>
      <c r="AV148" s="457" t="n">
        <v>1</v>
      </c>
      <c r="AW148" s="457" t="n">
        <v>1</v>
      </c>
      <c r="AX148" s="458"/>
      <c r="AY148" s="459" t="n">
        <v>51710.12</v>
      </c>
      <c r="AZ148" s="460" t="n">
        <v>0.105321938811732</v>
      </c>
      <c r="BA148" s="461" t="n">
        <v>1</v>
      </c>
      <c r="BB148" s="414" t="s">
        <v>363</v>
      </c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462" t="n">
        <v>0</v>
      </c>
      <c r="BO148" s="463" t="n">
        <v>0</v>
      </c>
      <c r="BP148" s="464" t="n">
        <v>0</v>
      </c>
      <c r="BQ148" s="465" t="n">
        <v>0</v>
      </c>
      <c r="BR148" s="465" t="n">
        <v>0</v>
      </c>
      <c r="BS148" s="466" t="n">
        <v>0</v>
      </c>
      <c r="BT148" s="467" t="n">
        <v>0</v>
      </c>
      <c r="BU148" s="465" t="n">
        <v>0</v>
      </c>
      <c r="BV148" s="465" t="n">
        <v>0</v>
      </c>
      <c r="BW148" s="468" t="n">
        <v>0</v>
      </c>
      <c r="CG148" s="442" t="n">
        <v>137</v>
      </c>
    </row>
    <row r="149" s="441" customFormat="true" ht="21.95" hidden="false" customHeight="true" outlineLevel="0" collapsed="false">
      <c r="A149" s="414" t="n">
        <v>0</v>
      </c>
      <c r="B149" s="414" t="n">
        <v>5</v>
      </c>
      <c r="C149" s="415" t="n">
        <v>0</v>
      </c>
      <c r="D149" s="415" t="s">
        <v>298</v>
      </c>
      <c r="E149" s="443" t="s">
        <v>365</v>
      </c>
      <c r="F149" s="443" t="s">
        <v>2090</v>
      </c>
      <c r="G149" s="443" t="s">
        <v>1098</v>
      </c>
      <c r="H149" s="444" t="n">
        <v>1392.19</v>
      </c>
      <c r="I149" s="445" t="n">
        <v>23.83</v>
      </c>
      <c r="J149" s="446" t="n">
        <v>33175.89</v>
      </c>
      <c r="K149" s="447" t="n">
        <v>33175.89</v>
      </c>
      <c r="L149" s="447" t="n">
        <v>35480.229598704</v>
      </c>
      <c r="M149" s="448" t="n">
        <v>0</v>
      </c>
      <c r="N149" s="448" t="n">
        <v>0.2273</v>
      </c>
      <c r="O149" s="449" t="n">
        <v>316.444787</v>
      </c>
      <c r="P149" s="449" t="n">
        <v>7540.879797</v>
      </c>
      <c r="Q149" s="448" t="n">
        <v>0</v>
      </c>
      <c r="R149" s="448" t="n">
        <v>0.0277</v>
      </c>
      <c r="S149" s="449" t="n">
        <v>38.563663</v>
      </c>
      <c r="T149" s="449" t="n">
        <v>918.972153</v>
      </c>
      <c r="U149" s="450" t="n">
        <v>34943.006094325</v>
      </c>
      <c r="V149" s="450" t="n">
        <v>967.921268812803</v>
      </c>
      <c r="W149" s="450" t="n">
        <v>34562.8537929936</v>
      </c>
      <c r="X149" s="450" t="n">
        <v>35530.7750618064</v>
      </c>
      <c r="Y149" s="450" t="n">
        <v>8076.14517154859</v>
      </c>
      <c r="Z149" s="448" t="n">
        <v>0.2273</v>
      </c>
      <c r="AA149" s="448" t="n">
        <v>0.0277</v>
      </c>
      <c r="AB149" s="448" t="n">
        <v>-0.1996</v>
      </c>
      <c r="AC149" s="448" t="n">
        <v>-0.1996</v>
      </c>
      <c r="AD149" s="451" t="s">
        <v>2560</v>
      </c>
      <c r="AE149" s="79"/>
      <c r="AF149" s="449" t="n">
        <v>0</v>
      </c>
      <c r="AG149" s="449" t="n">
        <v>38.563663</v>
      </c>
      <c r="AH149" s="79"/>
      <c r="AI149" s="452" t="n">
        <v>-6621.907644</v>
      </c>
      <c r="AJ149" s="453" t="n">
        <v>5</v>
      </c>
      <c r="AK149" s="452" t="n">
        <v>0</v>
      </c>
      <c r="AL149" s="453" t="n">
        <v>0</v>
      </c>
      <c r="AM149" s="79"/>
      <c r="AN149" s="454" t="n">
        <v>918.972153</v>
      </c>
      <c r="AO149" s="455" t="n">
        <v>-6621.907644</v>
      </c>
      <c r="AP149" s="455" t="n">
        <v>0.0905136081801933</v>
      </c>
      <c r="AQ149" s="455" t="n">
        <v>0</v>
      </c>
      <c r="AR149" s="456" t="n">
        <v>0</v>
      </c>
      <c r="AS149" s="373" t="n">
        <v>0</v>
      </c>
      <c r="AT149" s="457" t="n">
        <v>0</v>
      </c>
      <c r="AU149" s="457" t="n">
        <v>0</v>
      </c>
      <c r="AV149" s="457" t="n">
        <v>0</v>
      </c>
      <c r="AW149" s="457" t="n">
        <v>0</v>
      </c>
      <c r="AX149" s="458"/>
      <c r="AY149" s="459" t="n">
        <v>0</v>
      </c>
      <c r="AZ149" s="460" t="n">
        <v>0</v>
      </c>
      <c r="BA149" s="461" t="n">
        <v>0</v>
      </c>
      <c r="BB149" s="414" t="s">
        <v>365</v>
      </c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462" t="n">
        <v>0</v>
      </c>
      <c r="BO149" s="463" t="n">
        <v>0</v>
      </c>
      <c r="BP149" s="464" t="n">
        <v>0</v>
      </c>
      <c r="BQ149" s="465" t="n">
        <v>0</v>
      </c>
      <c r="BR149" s="465" t="n">
        <v>0</v>
      </c>
      <c r="BS149" s="466" t="n">
        <v>0</v>
      </c>
      <c r="BT149" s="467" t="n">
        <v>0</v>
      </c>
      <c r="BU149" s="465" t="n">
        <v>0</v>
      </c>
      <c r="BV149" s="465" t="n">
        <v>0</v>
      </c>
      <c r="BW149" s="468" t="n">
        <v>0</v>
      </c>
      <c r="CG149" s="442" t="n">
        <v>138</v>
      </c>
    </row>
    <row r="150" s="441" customFormat="true" ht="21.95" hidden="false" customHeight="true" outlineLevel="0" collapsed="false">
      <c r="A150" s="414" t="n">
        <v>0</v>
      </c>
      <c r="B150" s="414" t="n">
        <v>0</v>
      </c>
      <c r="C150" s="415" t="n">
        <v>0</v>
      </c>
      <c r="D150" s="415" t="s">
        <v>298</v>
      </c>
      <c r="E150" s="469" t="s">
        <v>367</v>
      </c>
      <c r="F150" s="469" t="s">
        <v>2269</v>
      </c>
      <c r="G150" s="469"/>
      <c r="H150" s="470"/>
      <c r="I150" s="471"/>
      <c r="J150" s="472" t="n">
        <v>17010.77</v>
      </c>
      <c r="K150" s="473" t="n">
        <v>17010.77</v>
      </c>
      <c r="L150" s="473" t="n">
        <v>18225.9695147637</v>
      </c>
      <c r="M150" s="448" t="n">
        <v>0</v>
      </c>
      <c r="N150" s="448" t="n">
        <v>0</v>
      </c>
      <c r="O150" s="449" t="n">
        <v>0</v>
      </c>
      <c r="P150" s="449" t="n">
        <v>0</v>
      </c>
      <c r="Q150" s="448" t="n">
        <v>0</v>
      </c>
      <c r="R150" s="448" t="n">
        <v>0</v>
      </c>
      <c r="S150" s="449" t="n">
        <v>0</v>
      </c>
      <c r="T150" s="449" t="n">
        <v>0</v>
      </c>
      <c r="U150" s="449"/>
      <c r="V150" s="449"/>
      <c r="W150" s="449"/>
      <c r="X150" s="449"/>
      <c r="Y150" s="449" t="n">
        <v>0</v>
      </c>
      <c r="Z150" s="448" t="n">
        <v>0</v>
      </c>
      <c r="AA150" s="448" t="n">
        <v>0</v>
      </c>
      <c r="AB150" s="448" t="n">
        <v>0</v>
      </c>
      <c r="AC150" s="448" t="n">
        <v>0</v>
      </c>
      <c r="AD150" s="451" t="s">
        <v>2558</v>
      </c>
      <c r="AE150" s="79"/>
      <c r="AF150" s="449" t="n">
        <v>0</v>
      </c>
      <c r="AG150" s="449" t="n">
        <v>0</v>
      </c>
      <c r="AH150" s="79"/>
      <c r="AI150" s="452"/>
      <c r="AJ150" s="453"/>
      <c r="AK150" s="452"/>
      <c r="AL150" s="453"/>
      <c r="AM150" s="79"/>
      <c r="AN150" s="454"/>
      <c r="AO150" s="455"/>
      <c r="AP150" s="455"/>
      <c r="AQ150" s="455"/>
      <c r="AR150" s="456"/>
      <c r="AS150" s="373"/>
      <c r="AT150" s="457"/>
      <c r="AU150" s="457"/>
      <c r="AV150" s="457"/>
      <c r="AW150" s="457"/>
      <c r="AX150" s="458"/>
      <c r="AY150" s="459"/>
      <c r="AZ150" s="460"/>
      <c r="BA150" s="461"/>
      <c r="BB150" s="414" t="s">
        <v>367</v>
      </c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462" t="n">
        <v>0</v>
      </c>
      <c r="BO150" s="463" t="n">
        <v>0</v>
      </c>
      <c r="BP150" s="464" t="n">
        <v>0</v>
      </c>
      <c r="BQ150" s="465" t="n">
        <v>0</v>
      </c>
      <c r="BR150" s="465" t="n">
        <v>0</v>
      </c>
      <c r="BS150" s="466" t="n">
        <v>0</v>
      </c>
      <c r="BT150" s="467" t="n">
        <v>0</v>
      </c>
      <c r="BU150" s="465" t="n">
        <v>0</v>
      </c>
      <c r="BV150" s="465" t="n">
        <v>0</v>
      </c>
      <c r="BW150" s="468" t="n">
        <v>0</v>
      </c>
      <c r="CG150" s="442" t="n">
        <v>139</v>
      </c>
    </row>
    <row r="151" s="441" customFormat="true" ht="21.95" hidden="false" customHeight="true" outlineLevel="0" collapsed="false">
      <c r="A151" s="414" t="n">
        <v>0</v>
      </c>
      <c r="B151" s="414" t="n">
        <v>14</v>
      </c>
      <c r="C151" s="415" t="n">
        <v>0</v>
      </c>
      <c r="D151" s="415" t="s">
        <v>298</v>
      </c>
      <c r="E151" s="443" t="s">
        <v>369</v>
      </c>
      <c r="F151" s="443" t="s">
        <v>2270</v>
      </c>
      <c r="G151" s="443" t="s">
        <v>1101</v>
      </c>
      <c r="H151" s="444" t="n">
        <v>513.26</v>
      </c>
      <c r="I151" s="445" t="n">
        <v>8.7574</v>
      </c>
      <c r="J151" s="446" t="n">
        <v>4494.82</v>
      </c>
      <c r="K151" s="447" t="n">
        <v>4494.82</v>
      </c>
      <c r="L151" s="447" t="n">
        <v>4802.39858363601</v>
      </c>
      <c r="M151" s="448" t="n">
        <v>0</v>
      </c>
      <c r="N151" s="448" t="n">
        <v>0.3339</v>
      </c>
      <c r="O151" s="449" t="n">
        <v>171.377514</v>
      </c>
      <c r="P151" s="449" t="n">
        <v>1500.820398</v>
      </c>
      <c r="Q151" s="448" t="n">
        <v>0</v>
      </c>
      <c r="R151" s="448" t="n">
        <v>0.0421</v>
      </c>
      <c r="S151" s="449" t="n">
        <v>21.608246</v>
      </c>
      <c r="T151" s="449" t="n">
        <v>189.231922</v>
      </c>
      <c r="U151" s="450" t="n">
        <v>4734.23690074008</v>
      </c>
      <c r="V151" s="450" t="n">
        <v>199.311373521158</v>
      </c>
      <c r="W151" s="450" t="n">
        <v>4613.37973883982</v>
      </c>
      <c r="X151" s="450" t="n">
        <v>4812.69111236097</v>
      </c>
      <c r="Y151" s="450" t="n">
        <v>1606.95756241733</v>
      </c>
      <c r="Z151" s="448" t="n">
        <v>0.3339</v>
      </c>
      <c r="AA151" s="448" t="n">
        <v>0.0421</v>
      </c>
      <c r="AB151" s="448" t="n">
        <v>-0.2918</v>
      </c>
      <c r="AC151" s="448" t="n">
        <v>-0.2918</v>
      </c>
      <c r="AD151" s="451" t="s">
        <v>2560</v>
      </c>
      <c r="AE151" s="79"/>
      <c r="AF151" s="449" t="n">
        <v>0</v>
      </c>
      <c r="AG151" s="449" t="n">
        <v>21.608246</v>
      </c>
      <c r="AH151" s="79"/>
      <c r="AI151" s="452" t="n">
        <v>-1311.588476</v>
      </c>
      <c r="AJ151" s="453" t="n">
        <v>14</v>
      </c>
      <c r="AK151" s="452" t="n">
        <v>0</v>
      </c>
      <c r="AL151" s="453" t="n">
        <v>0</v>
      </c>
      <c r="AM151" s="79"/>
      <c r="AN151" s="454" t="n">
        <v>189.231922</v>
      </c>
      <c r="AO151" s="455" t="n">
        <v>-1311.588476</v>
      </c>
      <c r="AP151" s="455" t="n">
        <v>0.0179278558072141</v>
      </c>
      <c r="AQ151" s="455" t="n">
        <v>0</v>
      </c>
      <c r="AR151" s="456" t="n">
        <v>0</v>
      </c>
      <c r="AS151" s="373" t="n">
        <v>0</v>
      </c>
      <c r="AT151" s="457" t="n">
        <v>0</v>
      </c>
      <c r="AU151" s="457" t="n">
        <v>0</v>
      </c>
      <c r="AV151" s="457" t="n">
        <v>0</v>
      </c>
      <c r="AW151" s="457" t="n">
        <v>0</v>
      </c>
      <c r="AX151" s="458"/>
      <c r="AY151" s="459" t="n">
        <v>0</v>
      </c>
      <c r="AZ151" s="460" t="n">
        <v>0</v>
      </c>
      <c r="BA151" s="461" t="n">
        <v>0</v>
      </c>
      <c r="BB151" s="414" t="s">
        <v>369</v>
      </c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462" t="n">
        <v>0</v>
      </c>
      <c r="BO151" s="463" t="n">
        <v>0</v>
      </c>
      <c r="BP151" s="464" t="n">
        <v>0</v>
      </c>
      <c r="BQ151" s="465" t="n">
        <v>0</v>
      </c>
      <c r="BR151" s="465" t="n">
        <v>0</v>
      </c>
      <c r="BS151" s="466" t="n">
        <v>0</v>
      </c>
      <c r="BT151" s="467" t="n">
        <v>0</v>
      </c>
      <c r="BU151" s="465" t="n">
        <v>0</v>
      </c>
      <c r="BV151" s="465" t="n">
        <v>0</v>
      </c>
      <c r="BW151" s="468" t="n">
        <v>0</v>
      </c>
      <c r="CG151" s="442" t="n">
        <v>140</v>
      </c>
    </row>
    <row r="152" s="441" customFormat="true" ht="21.95" hidden="false" customHeight="true" outlineLevel="0" collapsed="false">
      <c r="A152" s="414" t="n">
        <v>0</v>
      </c>
      <c r="B152" s="414" t="n">
        <v>0</v>
      </c>
      <c r="C152" s="415" t="n">
        <v>0</v>
      </c>
      <c r="D152" s="415" t="s">
        <v>298</v>
      </c>
      <c r="E152" s="443" t="s">
        <v>371</v>
      </c>
      <c r="F152" s="443" t="s">
        <v>2271</v>
      </c>
      <c r="G152" s="443" t="s">
        <v>1101</v>
      </c>
      <c r="H152" s="444" t="n">
        <v>102.08</v>
      </c>
      <c r="I152" s="445" t="n">
        <v>8.7574</v>
      </c>
      <c r="J152" s="446" t="n">
        <v>893.96</v>
      </c>
      <c r="K152" s="447" t="n">
        <v>893.96</v>
      </c>
      <c r="L152" s="447" t="n">
        <v>957.821880339228</v>
      </c>
      <c r="M152" s="448" t="n">
        <v>0</v>
      </c>
      <c r="N152" s="448" t="n">
        <v>0</v>
      </c>
      <c r="O152" s="449" t="n">
        <v>0</v>
      </c>
      <c r="P152" s="449" t="n">
        <v>0</v>
      </c>
      <c r="Q152" s="448" t="n">
        <v>0</v>
      </c>
      <c r="R152" s="448" t="n">
        <v>0</v>
      </c>
      <c r="S152" s="449" t="n">
        <v>0</v>
      </c>
      <c r="T152" s="449" t="n">
        <v>0</v>
      </c>
      <c r="U152" s="450" t="n">
        <v>941.57684173907</v>
      </c>
      <c r="V152" s="450" t="n">
        <v>0</v>
      </c>
      <c r="W152" s="450" t="n">
        <v>957.866121101156</v>
      </c>
      <c r="X152" s="450" t="n">
        <v>957.866121101156</v>
      </c>
      <c r="Y152" s="450" t="n">
        <v>0</v>
      </c>
      <c r="Z152" s="448" t="n">
        <v>0</v>
      </c>
      <c r="AA152" s="448" t="n">
        <v>0</v>
      </c>
      <c r="AB152" s="448" t="n">
        <v>0</v>
      </c>
      <c r="AC152" s="448" t="n">
        <v>0</v>
      </c>
      <c r="AD152" s="451" t="s">
        <v>2558</v>
      </c>
      <c r="AE152" s="79"/>
      <c r="AF152" s="449" t="n">
        <v>0</v>
      </c>
      <c r="AG152" s="449" t="n">
        <v>0</v>
      </c>
      <c r="AH152" s="79"/>
      <c r="AI152" s="452" t="n">
        <v>0</v>
      </c>
      <c r="AJ152" s="453" t="n">
        <v>0</v>
      </c>
      <c r="AK152" s="452" t="n">
        <v>0</v>
      </c>
      <c r="AL152" s="453" t="n">
        <v>0</v>
      </c>
      <c r="AM152" s="79"/>
      <c r="AN152" s="454" t="n">
        <v>0</v>
      </c>
      <c r="AO152" s="455" t="n">
        <v>0</v>
      </c>
      <c r="AP152" s="455" t="n">
        <v>0</v>
      </c>
      <c r="AQ152" s="455" t="n">
        <v>0</v>
      </c>
      <c r="AR152" s="456" t="n">
        <v>0</v>
      </c>
      <c r="AS152" s="373" t="n">
        <v>50</v>
      </c>
      <c r="AT152" s="457" t="n">
        <v>0</v>
      </c>
      <c r="AU152" s="457" t="n">
        <v>0</v>
      </c>
      <c r="AV152" s="457" t="n">
        <v>0</v>
      </c>
      <c r="AW152" s="457" t="n">
        <v>0.8799</v>
      </c>
      <c r="AX152" s="458"/>
      <c r="AY152" s="459" t="n">
        <v>786.595404</v>
      </c>
      <c r="AZ152" s="460" t="n">
        <v>0.00160211875373094</v>
      </c>
      <c r="BA152" s="461" t="n">
        <v>50</v>
      </c>
      <c r="BB152" s="414" t="s">
        <v>371</v>
      </c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462" t="n">
        <v>0</v>
      </c>
      <c r="BO152" s="463" t="n">
        <v>0</v>
      </c>
      <c r="BP152" s="464" t="n">
        <v>0</v>
      </c>
      <c r="BQ152" s="465" t="n">
        <v>0</v>
      </c>
      <c r="BR152" s="465" t="n">
        <v>0</v>
      </c>
      <c r="BS152" s="466" t="n">
        <v>0</v>
      </c>
      <c r="BT152" s="467" t="n">
        <v>0</v>
      </c>
      <c r="BU152" s="465" t="n">
        <v>0</v>
      </c>
      <c r="BV152" s="465" t="n">
        <v>0</v>
      </c>
      <c r="BW152" s="468" t="n">
        <v>0</v>
      </c>
      <c r="CG152" s="442" t="n">
        <v>141</v>
      </c>
    </row>
    <row r="153" s="441" customFormat="true" ht="21.95" hidden="false" customHeight="true" outlineLevel="0" collapsed="false">
      <c r="A153" s="414" t="n">
        <v>0</v>
      </c>
      <c r="B153" s="414" t="n">
        <v>0</v>
      </c>
      <c r="C153" s="415" t="n">
        <v>0</v>
      </c>
      <c r="D153" s="415" t="s">
        <v>298</v>
      </c>
      <c r="E153" s="443" t="s">
        <v>373</v>
      </c>
      <c r="F153" s="443" t="s">
        <v>2272</v>
      </c>
      <c r="G153" s="443" t="s">
        <v>1101</v>
      </c>
      <c r="H153" s="444" t="n">
        <v>145.99</v>
      </c>
      <c r="I153" s="445" t="n">
        <v>4.3316</v>
      </c>
      <c r="J153" s="446" t="n">
        <v>632.37</v>
      </c>
      <c r="K153" s="447" t="n">
        <v>632.37</v>
      </c>
      <c r="L153" s="447" t="n">
        <v>677.544658004964</v>
      </c>
      <c r="M153" s="448" t="n">
        <v>0</v>
      </c>
      <c r="N153" s="448" t="n">
        <v>0</v>
      </c>
      <c r="O153" s="449" t="n">
        <v>0</v>
      </c>
      <c r="P153" s="449" t="n">
        <v>0</v>
      </c>
      <c r="Q153" s="448" t="n">
        <v>0</v>
      </c>
      <c r="R153" s="448" t="n">
        <v>0</v>
      </c>
      <c r="S153" s="449" t="n">
        <v>0</v>
      </c>
      <c r="T153" s="449" t="n">
        <v>0</v>
      </c>
      <c r="U153" s="450" t="n">
        <v>666.053232147451</v>
      </c>
      <c r="V153" s="450" t="n">
        <v>0</v>
      </c>
      <c r="W153" s="450" t="n">
        <v>677.575953063602</v>
      </c>
      <c r="X153" s="450" t="n">
        <v>677.575953063602</v>
      </c>
      <c r="Y153" s="450" t="n">
        <v>0</v>
      </c>
      <c r="Z153" s="448" t="n">
        <v>0</v>
      </c>
      <c r="AA153" s="448" t="n">
        <v>0</v>
      </c>
      <c r="AB153" s="448" t="n">
        <v>0</v>
      </c>
      <c r="AC153" s="448" t="n">
        <v>0</v>
      </c>
      <c r="AD153" s="451" t="s">
        <v>2558</v>
      </c>
      <c r="AE153" s="79"/>
      <c r="AF153" s="449" t="n">
        <v>0</v>
      </c>
      <c r="AG153" s="449" t="n">
        <v>0</v>
      </c>
      <c r="AH153" s="79"/>
      <c r="AI153" s="452" t="n">
        <v>0</v>
      </c>
      <c r="AJ153" s="453" t="n">
        <v>0</v>
      </c>
      <c r="AK153" s="452" t="n">
        <v>0</v>
      </c>
      <c r="AL153" s="453" t="n">
        <v>0</v>
      </c>
      <c r="AM153" s="79"/>
      <c r="AN153" s="454" t="n">
        <v>0</v>
      </c>
      <c r="AO153" s="455" t="n">
        <v>0</v>
      </c>
      <c r="AP153" s="455" t="n">
        <v>0</v>
      </c>
      <c r="AQ153" s="455" t="n">
        <v>0</v>
      </c>
      <c r="AR153" s="456" t="n">
        <v>0</v>
      </c>
      <c r="AS153" s="373" t="n">
        <v>52</v>
      </c>
      <c r="AT153" s="457" t="n">
        <v>0.2976</v>
      </c>
      <c r="AU153" s="457" t="n">
        <v>1</v>
      </c>
      <c r="AV153" s="457" t="n">
        <v>1</v>
      </c>
      <c r="AW153" s="457" t="n">
        <v>1</v>
      </c>
      <c r="AX153" s="458"/>
      <c r="AY153" s="459" t="n">
        <v>632.37</v>
      </c>
      <c r="AZ153" s="460" t="n">
        <v>0.00128799613008778</v>
      </c>
      <c r="BA153" s="461" t="n">
        <v>52</v>
      </c>
      <c r="BB153" s="414" t="s">
        <v>373</v>
      </c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462" t="n">
        <v>0</v>
      </c>
      <c r="BO153" s="463" t="n">
        <v>0</v>
      </c>
      <c r="BP153" s="464" t="n">
        <v>0</v>
      </c>
      <c r="BQ153" s="465" t="n">
        <v>0</v>
      </c>
      <c r="BR153" s="465" t="n">
        <v>0</v>
      </c>
      <c r="BS153" s="466" t="n">
        <v>0</v>
      </c>
      <c r="BT153" s="467" t="n">
        <v>0</v>
      </c>
      <c r="BU153" s="465" t="n">
        <v>0</v>
      </c>
      <c r="BV153" s="465" t="n">
        <v>0</v>
      </c>
      <c r="BW153" s="468" t="n">
        <v>0</v>
      </c>
      <c r="CG153" s="442" t="n">
        <v>142</v>
      </c>
    </row>
    <row r="154" s="441" customFormat="true" ht="21.95" hidden="false" customHeight="true" outlineLevel="0" collapsed="false">
      <c r="A154" s="414" t="n">
        <v>0</v>
      </c>
      <c r="B154" s="414" t="n">
        <v>0</v>
      </c>
      <c r="C154" s="415" t="n">
        <v>0</v>
      </c>
      <c r="D154" s="415" t="s">
        <v>298</v>
      </c>
      <c r="E154" s="443" t="s">
        <v>375</v>
      </c>
      <c r="F154" s="443" t="s">
        <v>2273</v>
      </c>
      <c r="G154" s="443" t="s">
        <v>1101</v>
      </c>
      <c r="H154" s="444" t="n">
        <v>34.93</v>
      </c>
      <c r="I154" s="445" t="n">
        <v>43.1194</v>
      </c>
      <c r="J154" s="446" t="n">
        <v>1506.16</v>
      </c>
      <c r="K154" s="447" t="n">
        <v>1506.16</v>
      </c>
      <c r="L154" s="447" t="n">
        <v>1613.75565270452</v>
      </c>
      <c r="M154" s="448" t="n">
        <v>0</v>
      </c>
      <c r="N154" s="448" t="n">
        <v>0</v>
      </c>
      <c r="O154" s="449" t="n">
        <v>0</v>
      </c>
      <c r="P154" s="449" t="n">
        <v>0</v>
      </c>
      <c r="Q154" s="448" t="n">
        <v>0</v>
      </c>
      <c r="R154" s="448" t="n">
        <v>0</v>
      </c>
      <c r="S154" s="449" t="n">
        <v>0</v>
      </c>
      <c r="T154" s="449" t="n">
        <v>0</v>
      </c>
      <c r="U154" s="450" t="n">
        <v>1586.38571742999</v>
      </c>
      <c r="V154" s="450" t="n">
        <v>0</v>
      </c>
      <c r="W154" s="450" t="n">
        <v>1613.83019034153</v>
      </c>
      <c r="X154" s="450" t="n">
        <v>1613.83019034153</v>
      </c>
      <c r="Y154" s="450" t="n">
        <v>0</v>
      </c>
      <c r="Z154" s="448" t="n">
        <v>0</v>
      </c>
      <c r="AA154" s="448" t="n">
        <v>0</v>
      </c>
      <c r="AB154" s="448" t="n">
        <v>0</v>
      </c>
      <c r="AC154" s="448" t="n">
        <v>0</v>
      </c>
      <c r="AD154" s="451" t="s">
        <v>2558</v>
      </c>
      <c r="AE154" s="79"/>
      <c r="AF154" s="449" t="n">
        <v>0</v>
      </c>
      <c r="AG154" s="449" t="n">
        <v>0</v>
      </c>
      <c r="AH154" s="79"/>
      <c r="AI154" s="452" t="n">
        <v>0</v>
      </c>
      <c r="AJ154" s="453" t="n">
        <v>0</v>
      </c>
      <c r="AK154" s="452" t="n">
        <v>0</v>
      </c>
      <c r="AL154" s="453" t="n">
        <v>0</v>
      </c>
      <c r="AM154" s="79"/>
      <c r="AN154" s="454" t="n">
        <v>0</v>
      </c>
      <c r="AO154" s="455" t="n">
        <v>0</v>
      </c>
      <c r="AP154" s="455" t="n">
        <v>0</v>
      </c>
      <c r="AQ154" s="455" t="n">
        <v>0</v>
      </c>
      <c r="AR154" s="456" t="n">
        <v>0</v>
      </c>
      <c r="AS154" s="373" t="n">
        <v>44</v>
      </c>
      <c r="AT154" s="457" t="n">
        <v>0</v>
      </c>
      <c r="AU154" s="457" t="n">
        <v>1</v>
      </c>
      <c r="AV154" s="457" t="n">
        <v>1</v>
      </c>
      <c r="AW154" s="457" t="n">
        <v>1</v>
      </c>
      <c r="AX154" s="458"/>
      <c r="AY154" s="459" t="n">
        <v>1506.16</v>
      </c>
      <c r="AZ154" s="460" t="n">
        <v>0.00306771075682436</v>
      </c>
      <c r="BA154" s="461" t="n">
        <v>44</v>
      </c>
      <c r="BB154" s="414" t="s">
        <v>375</v>
      </c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462" t="n">
        <v>0</v>
      </c>
      <c r="BO154" s="463" t="n">
        <v>0</v>
      </c>
      <c r="BP154" s="464" t="n">
        <v>0</v>
      </c>
      <c r="BQ154" s="465" t="n">
        <v>0</v>
      </c>
      <c r="BR154" s="465" t="n">
        <v>0</v>
      </c>
      <c r="BS154" s="466" t="n">
        <v>0</v>
      </c>
      <c r="BT154" s="467" t="n">
        <v>0</v>
      </c>
      <c r="BU154" s="465" t="n">
        <v>0</v>
      </c>
      <c r="BV154" s="465" t="n">
        <v>0</v>
      </c>
      <c r="BW154" s="468" t="n">
        <v>0</v>
      </c>
      <c r="CG154" s="442" t="n">
        <v>143</v>
      </c>
    </row>
    <row r="155" s="441" customFormat="true" ht="21.95" hidden="false" customHeight="true" outlineLevel="0" collapsed="false">
      <c r="A155" s="414" t="n">
        <v>0</v>
      </c>
      <c r="B155" s="414" t="n">
        <v>11</v>
      </c>
      <c r="C155" s="415" t="n">
        <v>0</v>
      </c>
      <c r="D155" s="415" t="s">
        <v>298</v>
      </c>
      <c r="E155" s="443" t="s">
        <v>377</v>
      </c>
      <c r="F155" s="443" t="s">
        <v>1669</v>
      </c>
      <c r="G155" s="443" t="s">
        <v>1101</v>
      </c>
      <c r="H155" s="444" t="n">
        <v>796.26</v>
      </c>
      <c r="I155" s="445" t="n">
        <v>11.91</v>
      </c>
      <c r="J155" s="446" t="n">
        <v>9483.46</v>
      </c>
      <c r="K155" s="447" t="n">
        <v>9483.46</v>
      </c>
      <c r="L155" s="447" t="n">
        <v>10142.5711142496</v>
      </c>
      <c r="M155" s="448" t="n">
        <v>0</v>
      </c>
      <c r="N155" s="448" t="n">
        <v>0.2385</v>
      </c>
      <c r="O155" s="449" t="n">
        <v>189.90801</v>
      </c>
      <c r="P155" s="449" t="n">
        <v>2261.80521</v>
      </c>
      <c r="Q155" s="448" t="n">
        <v>0</v>
      </c>
      <c r="R155" s="448" t="n">
        <v>0.0271</v>
      </c>
      <c r="S155" s="449" t="n">
        <v>21.578646</v>
      </c>
      <c r="T155" s="449" t="n">
        <v>257.001766</v>
      </c>
      <c r="U155" s="450" t="n">
        <v>9988.59715821602</v>
      </c>
      <c r="V155" s="450" t="n">
        <v>270.690982987654</v>
      </c>
      <c r="W155" s="450" t="n">
        <v>9886.02595205982</v>
      </c>
      <c r="X155" s="450" t="n">
        <v>10156.7169350475</v>
      </c>
      <c r="Y155" s="450" t="n">
        <v>2422.37698900882</v>
      </c>
      <c r="Z155" s="448" t="n">
        <v>0.2385</v>
      </c>
      <c r="AA155" s="448" t="n">
        <v>0.0271</v>
      </c>
      <c r="AB155" s="448" t="n">
        <v>-0.2114</v>
      </c>
      <c r="AC155" s="448" t="n">
        <v>-0.2114</v>
      </c>
      <c r="AD155" s="451" t="s">
        <v>2560</v>
      </c>
      <c r="AE155" s="79"/>
      <c r="AF155" s="449" t="n">
        <v>0</v>
      </c>
      <c r="AG155" s="449" t="n">
        <v>21.578646</v>
      </c>
      <c r="AH155" s="79"/>
      <c r="AI155" s="452" t="n">
        <v>-2004.803444</v>
      </c>
      <c r="AJ155" s="453" t="n">
        <v>11</v>
      </c>
      <c r="AK155" s="452" t="n">
        <v>0</v>
      </c>
      <c r="AL155" s="453" t="n">
        <v>0</v>
      </c>
      <c r="AM155" s="79"/>
      <c r="AN155" s="454" t="n">
        <v>257.001766</v>
      </c>
      <c r="AO155" s="455" t="n">
        <v>-2004.803444</v>
      </c>
      <c r="AP155" s="455" t="n">
        <v>0.0274032806200397</v>
      </c>
      <c r="AQ155" s="455" t="n">
        <v>0</v>
      </c>
      <c r="AR155" s="456" t="n">
        <v>0</v>
      </c>
      <c r="AS155" s="373" t="n">
        <v>0</v>
      </c>
      <c r="AT155" s="457" t="n">
        <v>0</v>
      </c>
      <c r="AU155" s="457" t="n">
        <v>0</v>
      </c>
      <c r="AV155" s="457" t="n">
        <v>0</v>
      </c>
      <c r="AW155" s="457" t="n">
        <v>0</v>
      </c>
      <c r="AX155" s="458"/>
      <c r="AY155" s="459" t="n">
        <v>0</v>
      </c>
      <c r="AZ155" s="460" t="n">
        <v>0</v>
      </c>
      <c r="BA155" s="461" t="n">
        <v>0</v>
      </c>
      <c r="BB155" s="414" t="s">
        <v>377</v>
      </c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462" t="n">
        <v>0</v>
      </c>
      <c r="BO155" s="463" t="n">
        <v>0</v>
      </c>
      <c r="BP155" s="464" t="n">
        <v>0</v>
      </c>
      <c r="BQ155" s="465" t="n">
        <v>0</v>
      </c>
      <c r="BR155" s="465" t="n">
        <v>0</v>
      </c>
      <c r="BS155" s="466" t="n">
        <v>0</v>
      </c>
      <c r="BT155" s="467" t="n">
        <v>0</v>
      </c>
      <c r="BU155" s="465" t="n">
        <v>0</v>
      </c>
      <c r="BV155" s="465" t="n">
        <v>0</v>
      </c>
      <c r="BW155" s="468" t="n">
        <v>0</v>
      </c>
      <c r="CG155" s="442" t="n">
        <v>144</v>
      </c>
    </row>
    <row r="156" s="441" customFormat="true" ht="21.95" hidden="false" customHeight="true" outlineLevel="0" collapsed="false">
      <c r="A156" s="414" t="n">
        <v>0</v>
      </c>
      <c r="B156" s="414" t="n">
        <v>0</v>
      </c>
      <c r="C156" s="415" t="n">
        <v>0</v>
      </c>
      <c r="D156" s="415" t="s">
        <v>298</v>
      </c>
      <c r="E156" s="469" t="s">
        <v>379</v>
      </c>
      <c r="F156" s="469" t="s">
        <v>2274</v>
      </c>
      <c r="G156" s="469"/>
      <c r="H156" s="470"/>
      <c r="I156" s="471"/>
      <c r="J156" s="472" t="n">
        <v>7160.41</v>
      </c>
      <c r="K156" s="473" t="n">
        <v>7160.41</v>
      </c>
      <c r="L156" s="473" t="n">
        <v>7671.928688308</v>
      </c>
      <c r="M156" s="448" t="n">
        <v>0</v>
      </c>
      <c r="N156" s="448" t="n">
        <v>0</v>
      </c>
      <c r="O156" s="449" t="n">
        <v>0</v>
      </c>
      <c r="P156" s="449" t="n">
        <v>0</v>
      </c>
      <c r="Q156" s="448" t="n">
        <v>0</v>
      </c>
      <c r="R156" s="448" t="n">
        <v>0</v>
      </c>
      <c r="S156" s="449" t="n">
        <v>0</v>
      </c>
      <c r="T156" s="449" t="n">
        <v>0</v>
      </c>
      <c r="U156" s="449"/>
      <c r="V156" s="449"/>
      <c r="W156" s="449"/>
      <c r="X156" s="449"/>
      <c r="Y156" s="449" t="n">
        <v>0</v>
      </c>
      <c r="Z156" s="448" t="n">
        <v>0</v>
      </c>
      <c r="AA156" s="448" t="n">
        <v>0</v>
      </c>
      <c r="AB156" s="448" t="n">
        <v>0</v>
      </c>
      <c r="AC156" s="448" t="n">
        <v>0</v>
      </c>
      <c r="AD156" s="451" t="s">
        <v>2558</v>
      </c>
      <c r="AE156" s="79"/>
      <c r="AF156" s="449" t="n">
        <v>0</v>
      </c>
      <c r="AG156" s="449" t="n">
        <v>0</v>
      </c>
      <c r="AH156" s="79"/>
      <c r="AI156" s="452"/>
      <c r="AJ156" s="453"/>
      <c r="AK156" s="452"/>
      <c r="AL156" s="453"/>
      <c r="AM156" s="79"/>
      <c r="AN156" s="454"/>
      <c r="AO156" s="455"/>
      <c r="AP156" s="455"/>
      <c r="AQ156" s="455"/>
      <c r="AR156" s="456"/>
      <c r="AS156" s="373"/>
      <c r="AT156" s="457"/>
      <c r="AU156" s="457"/>
      <c r="AV156" s="457"/>
      <c r="AW156" s="457"/>
      <c r="AX156" s="458"/>
      <c r="AY156" s="459"/>
      <c r="AZ156" s="460"/>
      <c r="BA156" s="461"/>
      <c r="BB156" s="414" t="s">
        <v>379</v>
      </c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462" t="n">
        <v>0</v>
      </c>
      <c r="BO156" s="463" t="n">
        <v>0</v>
      </c>
      <c r="BP156" s="464" t="n">
        <v>0</v>
      </c>
      <c r="BQ156" s="465" t="n">
        <v>0</v>
      </c>
      <c r="BR156" s="465" t="n">
        <v>0</v>
      </c>
      <c r="BS156" s="466" t="n">
        <v>0</v>
      </c>
      <c r="BT156" s="467" t="n">
        <v>0</v>
      </c>
      <c r="BU156" s="465" t="n">
        <v>0</v>
      </c>
      <c r="BV156" s="465" t="n">
        <v>0</v>
      </c>
      <c r="BW156" s="468" t="n">
        <v>0</v>
      </c>
      <c r="CG156" s="442" t="n">
        <v>145</v>
      </c>
    </row>
    <row r="157" s="441" customFormat="true" ht="21.95" hidden="false" customHeight="true" outlineLevel="0" collapsed="false">
      <c r="A157" s="414" t="n">
        <v>0</v>
      </c>
      <c r="B157" s="414" t="n">
        <v>0</v>
      </c>
      <c r="C157" s="415" t="n">
        <v>0</v>
      </c>
      <c r="D157" s="415" t="s">
        <v>298</v>
      </c>
      <c r="E157" s="443" t="s">
        <v>381</v>
      </c>
      <c r="F157" s="443" t="s">
        <v>2275</v>
      </c>
      <c r="G157" s="443" t="s">
        <v>1098</v>
      </c>
      <c r="H157" s="444" t="n">
        <v>840.04</v>
      </c>
      <c r="I157" s="445" t="n">
        <v>5.106</v>
      </c>
      <c r="J157" s="446" t="n">
        <v>4289.25</v>
      </c>
      <c r="K157" s="447" t="n">
        <v>4289.25</v>
      </c>
      <c r="L157" s="447" t="n">
        <v>4595.66143926466</v>
      </c>
      <c r="M157" s="448" t="n">
        <v>0</v>
      </c>
      <c r="N157" s="448" t="n">
        <v>0</v>
      </c>
      <c r="O157" s="449" t="n">
        <v>0</v>
      </c>
      <c r="P157" s="449" t="n">
        <v>0</v>
      </c>
      <c r="Q157" s="448" t="n">
        <v>0</v>
      </c>
      <c r="R157" s="448" t="n">
        <v>0</v>
      </c>
      <c r="S157" s="449" t="n">
        <v>0</v>
      </c>
      <c r="T157" s="449" t="n">
        <v>0</v>
      </c>
      <c r="U157" s="450" t="n">
        <v>4517.71720035494</v>
      </c>
      <c r="V157" s="450" t="n">
        <v>0</v>
      </c>
      <c r="W157" s="450" t="n">
        <v>4595.87370792109</v>
      </c>
      <c r="X157" s="450" t="n">
        <v>4595.87370792109</v>
      </c>
      <c r="Y157" s="450" t="n">
        <v>0</v>
      </c>
      <c r="Z157" s="448" t="n">
        <v>0</v>
      </c>
      <c r="AA157" s="448" t="n">
        <v>0</v>
      </c>
      <c r="AB157" s="448" t="n">
        <v>0</v>
      </c>
      <c r="AC157" s="448" t="n">
        <v>0</v>
      </c>
      <c r="AD157" s="451" t="s">
        <v>2558</v>
      </c>
      <c r="AE157" s="79"/>
      <c r="AF157" s="449" t="n">
        <v>0</v>
      </c>
      <c r="AG157" s="449" t="n">
        <v>0</v>
      </c>
      <c r="AH157" s="79"/>
      <c r="AI157" s="452" t="n">
        <v>0</v>
      </c>
      <c r="AJ157" s="453" t="n">
        <v>0</v>
      </c>
      <c r="AK157" s="452" t="n">
        <v>0</v>
      </c>
      <c r="AL157" s="453" t="n">
        <v>0</v>
      </c>
      <c r="AM157" s="79"/>
      <c r="AN157" s="454" t="n">
        <v>0</v>
      </c>
      <c r="AO157" s="455" t="n">
        <v>0</v>
      </c>
      <c r="AP157" s="455" t="n">
        <v>0</v>
      </c>
      <c r="AQ157" s="455" t="n">
        <v>0</v>
      </c>
      <c r="AR157" s="456" t="n">
        <v>0</v>
      </c>
      <c r="AS157" s="373" t="n">
        <v>32</v>
      </c>
      <c r="AT157" s="457" t="n">
        <v>0</v>
      </c>
      <c r="AU157" s="457" t="n">
        <v>0.3317</v>
      </c>
      <c r="AV157" s="457" t="n">
        <v>0.7965</v>
      </c>
      <c r="AW157" s="457" t="n">
        <v>0.9809</v>
      </c>
      <c r="AX157" s="458"/>
      <c r="AY157" s="459" t="n">
        <v>4207.325325</v>
      </c>
      <c r="AZ157" s="460" t="n">
        <v>0.008569379851385</v>
      </c>
      <c r="BA157" s="461" t="n">
        <v>32</v>
      </c>
      <c r="BB157" s="414" t="s">
        <v>381</v>
      </c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462" t="n">
        <v>0</v>
      </c>
      <c r="BO157" s="463" t="n">
        <v>0</v>
      </c>
      <c r="BP157" s="464" t="n">
        <v>0</v>
      </c>
      <c r="BQ157" s="465" t="n">
        <v>0</v>
      </c>
      <c r="BR157" s="465" t="n">
        <v>0</v>
      </c>
      <c r="BS157" s="466" t="n">
        <v>0</v>
      </c>
      <c r="BT157" s="467" t="n">
        <v>0</v>
      </c>
      <c r="BU157" s="465" t="n">
        <v>0</v>
      </c>
      <c r="BV157" s="465" t="n">
        <v>0</v>
      </c>
      <c r="BW157" s="468" t="n">
        <v>0</v>
      </c>
      <c r="CG157" s="442" t="n">
        <v>146</v>
      </c>
    </row>
    <row r="158" s="441" customFormat="true" ht="21.95" hidden="false" customHeight="true" outlineLevel="0" collapsed="false">
      <c r="A158" s="414" t="n">
        <v>0</v>
      </c>
      <c r="B158" s="414" t="n">
        <v>0</v>
      </c>
      <c r="C158" s="415" t="n">
        <v>0</v>
      </c>
      <c r="D158" s="415" t="s">
        <v>298</v>
      </c>
      <c r="E158" s="443" t="s">
        <v>384</v>
      </c>
      <c r="F158" s="443" t="s">
        <v>2276</v>
      </c>
      <c r="G158" s="443" t="s">
        <v>1098</v>
      </c>
      <c r="H158" s="444" t="n">
        <v>347.84</v>
      </c>
      <c r="I158" s="445" t="n">
        <v>5.2</v>
      </c>
      <c r="J158" s="446" t="n">
        <v>1808.76</v>
      </c>
      <c r="K158" s="447" t="n">
        <v>1808.76</v>
      </c>
      <c r="L158" s="447" t="n">
        <v>1937.97250915296</v>
      </c>
      <c r="M158" s="448" t="n">
        <v>0</v>
      </c>
      <c r="N158" s="448" t="n">
        <v>0</v>
      </c>
      <c r="O158" s="449" t="n">
        <v>0</v>
      </c>
      <c r="P158" s="449" t="n">
        <v>0</v>
      </c>
      <c r="Q158" s="448" t="n">
        <v>0</v>
      </c>
      <c r="R158" s="448" t="n">
        <v>0</v>
      </c>
      <c r="S158" s="449" t="n">
        <v>0</v>
      </c>
      <c r="T158" s="449" t="n">
        <v>0</v>
      </c>
      <c r="U158" s="450" t="n">
        <v>1905.10372753139</v>
      </c>
      <c r="V158" s="450" t="n">
        <v>0</v>
      </c>
      <c r="W158" s="450" t="n">
        <v>1938.06202201768</v>
      </c>
      <c r="X158" s="450" t="n">
        <v>1938.06202201768</v>
      </c>
      <c r="Y158" s="450" t="n">
        <v>0</v>
      </c>
      <c r="Z158" s="448" t="n">
        <v>0</v>
      </c>
      <c r="AA158" s="448" t="n">
        <v>0</v>
      </c>
      <c r="AB158" s="448" t="n">
        <v>0</v>
      </c>
      <c r="AC158" s="448" t="n">
        <v>0</v>
      </c>
      <c r="AD158" s="451" t="s">
        <v>2558</v>
      </c>
      <c r="AE158" s="79"/>
      <c r="AF158" s="449" t="n">
        <v>0</v>
      </c>
      <c r="AG158" s="449" t="n">
        <v>0</v>
      </c>
      <c r="AH158" s="79"/>
      <c r="AI158" s="452" t="n">
        <v>0</v>
      </c>
      <c r="AJ158" s="453" t="n">
        <v>0</v>
      </c>
      <c r="AK158" s="452" t="n">
        <v>0</v>
      </c>
      <c r="AL158" s="453" t="n">
        <v>0</v>
      </c>
      <c r="AM158" s="79"/>
      <c r="AN158" s="454" t="n">
        <v>0</v>
      </c>
      <c r="AO158" s="455" t="n">
        <v>0</v>
      </c>
      <c r="AP158" s="455" t="n">
        <v>0</v>
      </c>
      <c r="AQ158" s="455" t="n">
        <v>0</v>
      </c>
      <c r="AR158" s="456" t="n">
        <v>0</v>
      </c>
      <c r="AS158" s="373" t="n">
        <v>41</v>
      </c>
      <c r="AT158" s="457" t="n">
        <v>0</v>
      </c>
      <c r="AU158" s="457" t="n">
        <v>0.2002</v>
      </c>
      <c r="AV158" s="457" t="n">
        <v>0.4806</v>
      </c>
      <c r="AW158" s="457" t="n">
        <v>1</v>
      </c>
      <c r="AX158" s="458"/>
      <c r="AY158" s="459" t="n">
        <v>1808.76</v>
      </c>
      <c r="AZ158" s="460" t="n">
        <v>0.00368403921795402</v>
      </c>
      <c r="BA158" s="461" t="n">
        <v>41</v>
      </c>
      <c r="BB158" s="414" t="s">
        <v>384</v>
      </c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462" t="n">
        <v>0</v>
      </c>
      <c r="BO158" s="463" t="n">
        <v>0</v>
      </c>
      <c r="BP158" s="464" t="n">
        <v>0</v>
      </c>
      <c r="BQ158" s="465" t="n">
        <v>0</v>
      </c>
      <c r="BR158" s="465" t="n">
        <v>0</v>
      </c>
      <c r="BS158" s="466" t="n">
        <v>0</v>
      </c>
      <c r="BT158" s="467" t="n">
        <v>0</v>
      </c>
      <c r="BU158" s="465" t="n">
        <v>0</v>
      </c>
      <c r="BV158" s="465" t="n">
        <v>0</v>
      </c>
      <c r="BW158" s="468" t="n">
        <v>0</v>
      </c>
      <c r="CG158" s="442" t="n">
        <v>146</v>
      </c>
    </row>
    <row r="159" s="441" customFormat="true" ht="21.95" hidden="false" customHeight="true" outlineLevel="0" collapsed="false">
      <c r="A159" s="414" t="n">
        <v>0</v>
      </c>
      <c r="B159" s="414" t="n">
        <v>0</v>
      </c>
      <c r="C159" s="415" t="n">
        <v>0</v>
      </c>
      <c r="D159" s="415" t="s">
        <v>298</v>
      </c>
      <c r="E159" s="443" t="s">
        <v>387</v>
      </c>
      <c r="F159" s="443" t="s">
        <v>2277</v>
      </c>
      <c r="G159" s="443" t="s">
        <v>1098</v>
      </c>
      <c r="H159" s="444" t="n">
        <v>17.88</v>
      </c>
      <c r="I159" s="445" t="n">
        <v>5.2</v>
      </c>
      <c r="J159" s="446" t="n">
        <v>92.97</v>
      </c>
      <c r="K159" s="447" t="n">
        <v>92.97</v>
      </c>
      <c r="L159" s="447" t="n">
        <v>99.6115041110766</v>
      </c>
      <c r="M159" s="448" t="n">
        <v>0</v>
      </c>
      <c r="N159" s="448" t="n">
        <v>0</v>
      </c>
      <c r="O159" s="449" t="n">
        <v>0</v>
      </c>
      <c r="P159" s="449" t="n">
        <v>0</v>
      </c>
      <c r="Q159" s="448" t="n">
        <v>0</v>
      </c>
      <c r="R159" s="448" t="n">
        <v>0</v>
      </c>
      <c r="S159" s="449" t="n">
        <v>0</v>
      </c>
      <c r="T159" s="449" t="n">
        <v>0</v>
      </c>
      <c r="U159" s="450" t="n">
        <v>97.922053533135</v>
      </c>
      <c r="V159" s="450" t="n">
        <v>0</v>
      </c>
      <c r="W159" s="450" t="n">
        <v>99.6161050592582</v>
      </c>
      <c r="X159" s="450" t="n">
        <v>99.6161050592582</v>
      </c>
      <c r="Y159" s="450" t="n">
        <v>0</v>
      </c>
      <c r="Z159" s="448" t="n">
        <v>0</v>
      </c>
      <c r="AA159" s="448" t="n">
        <v>0</v>
      </c>
      <c r="AB159" s="448" t="n">
        <v>0</v>
      </c>
      <c r="AC159" s="448" t="n">
        <v>0</v>
      </c>
      <c r="AD159" s="451" t="s">
        <v>2558</v>
      </c>
      <c r="AE159" s="79"/>
      <c r="AF159" s="449" t="n">
        <v>0</v>
      </c>
      <c r="AG159" s="449" t="n">
        <v>0</v>
      </c>
      <c r="AH159" s="79"/>
      <c r="AI159" s="452" t="n">
        <v>0</v>
      </c>
      <c r="AJ159" s="453" t="n">
        <v>0</v>
      </c>
      <c r="AK159" s="452" t="n">
        <v>0</v>
      </c>
      <c r="AL159" s="453" t="n">
        <v>0</v>
      </c>
      <c r="AM159" s="79"/>
      <c r="AN159" s="454" t="n">
        <v>0</v>
      </c>
      <c r="AO159" s="455" t="n">
        <v>0</v>
      </c>
      <c r="AP159" s="455" t="n">
        <v>0</v>
      </c>
      <c r="AQ159" s="455" t="n">
        <v>0</v>
      </c>
      <c r="AR159" s="456" t="n">
        <v>0</v>
      </c>
      <c r="AS159" s="373" t="n">
        <v>68</v>
      </c>
      <c r="AT159" s="457" t="n">
        <v>0</v>
      </c>
      <c r="AU159" s="457" t="n">
        <v>0</v>
      </c>
      <c r="AV159" s="457" t="n">
        <v>1</v>
      </c>
      <c r="AW159" s="457" t="n">
        <v>1</v>
      </c>
      <c r="AX159" s="458"/>
      <c r="AY159" s="459" t="n">
        <v>92.97</v>
      </c>
      <c r="AZ159" s="460" t="n">
        <v>0.000189359078093935</v>
      </c>
      <c r="BA159" s="461" t="n">
        <v>68</v>
      </c>
      <c r="BB159" s="414" t="s">
        <v>387</v>
      </c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462" t="n">
        <v>0</v>
      </c>
      <c r="BO159" s="463" t="n">
        <v>0</v>
      </c>
      <c r="BP159" s="464" t="n">
        <v>0</v>
      </c>
      <c r="BQ159" s="465" t="n">
        <v>0</v>
      </c>
      <c r="BR159" s="465" t="n">
        <v>0</v>
      </c>
      <c r="BS159" s="466" t="n">
        <v>0</v>
      </c>
      <c r="BT159" s="467" t="n">
        <v>0</v>
      </c>
      <c r="BU159" s="465" t="n">
        <v>0</v>
      </c>
      <c r="BV159" s="465" t="n">
        <v>0</v>
      </c>
      <c r="BW159" s="468" t="n">
        <v>0</v>
      </c>
      <c r="CG159" s="442" t="n">
        <v>147</v>
      </c>
    </row>
    <row r="160" s="441" customFormat="true" ht="21.95" hidden="false" customHeight="true" outlineLevel="0" collapsed="false">
      <c r="A160" s="414" t="n">
        <v>0</v>
      </c>
      <c r="B160" s="414" t="n">
        <v>0</v>
      </c>
      <c r="C160" s="415" t="n">
        <v>0</v>
      </c>
      <c r="D160" s="415" t="s">
        <v>298</v>
      </c>
      <c r="E160" s="443" t="s">
        <v>389</v>
      </c>
      <c r="F160" s="443" t="s">
        <v>2278</v>
      </c>
      <c r="G160" s="443" t="s">
        <v>1098</v>
      </c>
      <c r="H160" s="444" t="n">
        <v>186.43</v>
      </c>
      <c r="I160" s="445" t="n">
        <v>5.2</v>
      </c>
      <c r="J160" s="446" t="n">
        <v>969.43</v>
      </c>
      <c r="K160" s="447" t="n">
        <v>969.43</v>
      </c>
      <c r="L160" s="447" t="n">
        <v>1038.68323577929</v>
      </c>
      <c r="M160" s="448" t="n">
        <v>0</v>
      </c>
      <c r="N160" s="448" t="n">
        <v>0</v>
      </c>
      <c r="O160" s="449" t="n">
        <v>0</v>
      </c>
      <c r="P160" s="449" t="n">
        <v>0</v>
      </c>
      <c r="Q160" s="448" t="n">
        <v>0</v>
      </c>
      <c r="R160" s="448" t="n">
        <v>0</v>
      </c>
      <c r="S160" s="449" t="n">
        <v>0</v>
      </c>
      <c r="T160" s="449" t="n">
        <v>0</v>
      </c>
      <c r="U160" s="450" t="n">
        <v>1021.06675655187</v>
      </c>
      <c r="V160" s="450" t="n">
        <v>0</v>
      </c>
      <c r="W160" s="450" t="n">
        <v>1038.73121144021</v>
      </c>
      <c r="X160" s="450" t="n">
        <v>1038.73121144021</v>
      </c>
      <c r="Y160" s="450" t="n">
        <v>0</v>
      </c>
      <c r="Z160" s="448" t="n">
        <v>0</v>
      </c>
      <c r="AA160" s="448" t="n">
        <v>0</v>
      </c>
      <c r="AB160" s="448" t="n">
        <v>0</v>
      </c>
      <c r="AC160" s="448" t="n">
        <v>0</v>
      </c>
      <c r="AD160" s="451" t="s">
        <v>2558</v>
      </c>
      <c r="AE160" s="79"/>
      <c r="AF160" s="449" t="n">
        <v>0</v>
      </c>
      <c r="AG160" s="449" t="n">
        <v>0</v>
      </c>
      <c r="AH160" s="79"/>
      <c r="AI160" s="452" t="n">
        <v>0</v>
      </c>
      <c r="AJ160" s="453" t="n">
        <v>0</v>
      </c>
      <c r="AK160" s="452" t="n">
        <v>0</v>
      </c>
      <c r="AL160" s="453" t="n">
        <v>0</v>
      </c>
      <c r="AM160" s="79"/>
      <c r="AN160" s="454" t="n">
        <v>0</v>
      </c>
      <c r="AO160" s="455" t="n">
        <v>0</v>
      </c>
      <c r="AP160" s="455" t="n">
        <v>0</v>
      </c>
      <c r="AQ160" s="455" t="n">
        <v>0</v>
      </c>
      <c r="AR160" s="456" t="n">
        <v>0</v>
      </c>
      <c r="AS160" s="373" t="n">
        <v>48</v>
      </c>
      <c r="AT160" s="457" t="n">
        <v>0</v>
      </c>
      <c r="AU160" s="457" t="n">
        <v>0.276</v>
      </c>
      <c r="AV160" s="457" t="n">
        <v>0.3559</v>
      </c>
      <c r="AW160" s="457" t="n">
        <v>1</v>
      </c>
      <c r="AX160" s="458"/>
      <c r="AY160" s="459" t="n">
        <v>969.43</v>
      </c>
      <c r="AZ160" s="460" t="n">
        <v>0.00197451189713459</v>
      </c>
      <c r="BA160" s="461" t="n">
        <v>48</v>
      </c>
      <c r="BB160" s="414" t="s">
        <v>389</v>
      </c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462" t="n">
        <v>0</v>
      </c>
      <c r="BO160" s="463" t="n">
        <v>0</v>
      </c>
      <c r="BP160" s="464" t="n">
        <v>0</v>
      </c>
      <c r="BQ160" s="465" t="n">
        <v>0</v>
      </c>
      <c r="BR160" s="465" t="n">
        <v>0</v>
      </c>
      <c r="BS160" s="466" t="n">
        <v>0</v>
      </c>
      <c r="BT160" s="467" t="n">
        <v>0</v>
      </c>
      <c r="BU160" s="465" t="n">
        <v>0</v>
      </c>
      <c r="BV160" s="465" t="n">
        <v>0</v>
      </c>
      <c r="BW160" s="468" t="n">
        <v>0</v>
      </c>
      <c r="CG160" s="442" t="n">
        <v>148</v>
      </c>
    </row>
    <row r="161" s="441" customFormat="true" ht="21.95" hidden="false" customHeight="true" outlineLevel="0" collapsed="false">
      <c r="A161" s="414" t="n">
        <v>0</v>
      </c>
      <c r="B161" s="414" t="n">
        <v>0</v>
      </c>
      <c r="C161" s="415" t="n">
        <v>0</v>
      </c>
      <c r="D161" s="415" t="s">
        <v>298</v>
      </c>
      <c r="E161" s="469" t="s">
        <v>392</v>
      </c>
      <c r="F161" s="469" t="s">
        <v>2279</v>
      </c>
      <c r="G161" s="469"/>
      <c r="H161" s="470"/>
      <c r="I161" s="471"/>
      <c r="J161" s="472" t="n">
        <v>86675.93</v>
      </c>
      <c r="K161" s="473" t="n">
        <v>86675.93</v>
      </c>
      <c r="L161" s="473" t="n">
        <v>92867.8042113197</v>
      </c>
      <c r="M161" s="448" t="n">
        <v>0</v>
      </c>
      <c r="N161" s="448" t="n">
        <v>0</v>
      </c>
      <c r="O161" s="449" t="n">
        <v>0</v>
      </c>
      <c r="P161" s="449" t="n">
        <v>0</v>
      </c>
      <c r="Q161" s="448" t="n">
        <v>0</v>
      </c>
      <c r="R161" s="448" t="n">
        <v>0</v>
      </c>
      <c r="S161" s="449" t="n">
        <v>0</v>
      </c>
      <c r="T161" s="449" t="n">
        <v>0</v>
      </c>
      <c r="U161" s="449"/>
      <c r="V161" s="449"/>
      <c r="W161" s="449"/>
      <c r="X161" s="449"/>
      <c r="Y161" s="449" t="n">
        <v>0</v>
      </c>
      <c r="Z161" s="448" t="n">
        <v>0</v>
      </c>
      <c r="AA161" s="448" t="n">
        <v>0</v>
      </c>
      <c r="AB161" s="448" t="n">
        <v>0</v>
      </c>
      <c r="AC161" s="448" t="n">
        <v>0</v>
      </c>
      <c r="AD161" s="451" t="s">
        <v>2558</v>
      </c>
      <c r="AE161" s="79"/>
      <c r="AF161" s="449" t="n">
        <v>0</v>
      </c>
      <c r="AG161" s="449" t="n">
        <v>0</v>
      </c>
      <c r="AH161" s="79"/>
      <c r="AI161" s="452"/>
      <c r="AJ161" s="453"/>
      <c r="AK161" s="452"/>
      <c r="AL161" s="453"/>
      <c r="AM161" s="79"/>
      <c r="AN161" s="454"/>
      <c r="AO161" s="455"/>
      <c r="AP161" s="455"/>
      <c r="AQ161" s="455"/>
      <c r="AR161" s="456"/>
      <c r="AS161" s="373"/>
      <c r="AT161" s="457"/>
      <c r="AU161" s="457"/>
      <c r="AV161" s="457"/>
      <c r="AW161" s="457"/>
      <c r="AX161" s="458"/>
      <c r="AY161" s="459"/>
      <c r="AZ161" s="460"/>
      <c r="BA161" s="461"/>
      <c r="BB161" s="414" t="s">
        <v>392</v>
      </c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462" t="n">
        <v>0</v>
      </c>
      <c r="BO161" s="463" t="n">
        <v>0</v>
      </c>
      <c r="BP161" s="464" t="n">
        <v>0</v>
      </c>
      <c r="BQ161" s="465" t="n">
        <v>0</v>
      </c>
      <c r="BR161" s="465" t="n">
        <v>0</v>
      </c>
      <c r="BS161" s="466" t="n">
        <v>0</v>
      </c>
      <c r="BT161" s="467" t="n">
        <v>0</v>
      </c>
      <c r="BU161" s="465" t="n">
        <v>0</v>
      </c>
      <c r="BV161" s="465" t="n">
        <v>0</v>
      </c>
      <c r="BW161" s="468" t="n">
        <v>0</v>
      </c>
      <c r="CG161" s="442" t="n">
        <v>149</v>
      </c>
    </row>
    <row r="162" s="441" customFormat="true" ht="21.95" hidden="false" customHeight="true" outlineLevel="0" collapsed="false">
      <c r="A162" s="414" t="n">
        <v>0</v>
      </c>
      <c r="B162" s="414" t="n">
        <v>0</v>
      </c>
      <c r="C162" s="415" t="n">
        <v>0</v>
      </c>
      <c r="D162" s="415" t="s">
        <v>298</v>
      </c>
      <c r="E162" s="469" t="s">
        <v>395</v>
      </c>
      <c r="F162" s="469" t="s">
        <v>2280</v>
      </c>
      <c r="G162" s="469"/>
      <c r="H162" s="470"/>
      <c r="I162" s="471"/>
      <c r="J162" s="472" t="n">
        <v>12542.78</v>
      </c>
      <c r="K162" s="473" t="n">
        <v>12542.78</v>
      </c>
      <c r="L162" s="473" t="n">
        <v>13438.7994141587</v>
      </c>
      <c r="M162" s="448" t="n">
        <v>0</v>
      </c>
      <c r="N162" s="448" t="n">
        <v>0</v>
      </c>
      <c r="O162" s="449" t="n">
        <v>0</v>
      </c>
      <c r="P162" s="449" t="n">
        <v>0</v>
      </c>
      <c r="Q162" s="448" t="n">
        <v>0</v>
      </c>
      <c r="R162" s="448" t="n">
        <v>0</v>
      </c>
      <c r="S162" s="449" t="n">
        <v>0</v>
      </c>
      <c r="T162" s="449" t="n">
        <v>0</v>
      </c>
      <c r="U162" s="449"/>
      <c r="V162" s="449"/>
      <c r="W162" s="449"/>
      <c r="X162" s="449"/>
      <c r="Y162" s="449" t="n">
        <v>0</v>
      </c>
      <c r="Z162" s="448" t="n">
        <v>0</v>
      </c>
      <c r="AA162" s="448" t="n">
        <v>0</v>
      </c>
      <c r="AB162" s="448" t="n">
        <v>0</v>
      </c>
      <c r="AC162" s="448" t="n">
        <v>0</v>
      </c>
      <c r="AD162" s="451" t="s">
        <v>2558</v>
      </c>
      <c r="AE162" s="79"/>
      <c r="AF162" s="449" t="n">
        <v>0</v>
      </c>
      <c r="AG162" s="449" t="n">
        <v>0</v>
      </c>
      <c r="AH162" s="79"/>
      <c r="AI162" s="452"/>
      <c r="AJ162" s="453"/>
      <c r="AK162" s="452"/>
      <c r="AL162" s="453"/>
      <c r="AM162" s="79"/>
      <c r="AN162" s="454"/>
      <c r="AO162" s="455"/>
      <c r="AP162" s="455"/>
      <c r="AQ162" s="455"/>
      <c r="AR162" s="456"/>
      <c r="AS162" s="373"/>
      <c r="AT162" s="457"/>
      <c r="AU162" s="457"/>
      <c r="AV162" s="457"/>
      <c r="AW162" s="457"/>
      <c r="AX162" s="458"/>
      <c r="AY162" s="459"/>
      <c r="AZ162" s="460"/>
      <c r="BA162" s="461"/>
      <c r="BB162" s="414" t="s">
        <v>395</v>
      </c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462" t="n">
        <v>0</v>
      </c>
      <c r="BO162" s="463" t="n">
        <v>0</v>
      </c>
      <c r="BP162" s="464" t="n">
        <v>0</v>
      </c>
      <c r="BQ162" s="465" t="n">
        <v>0</v>
      </c>
      <c r="BR162" s="465" t="n">
        <v>0</v>
      </c>
      <c r="BS162" s="466" t="n">
        <v>0</v>
      </c>
      <c r="BT162" s="467" t="n">
        <v>0</v>
      </c>
      <c r="BU162" s="465" t="n">
        <v>0</v>
      </c>
      <c r="BV162" s="465" t="n">
        <v>0</v>
      </c>
      <c r="BW162" s="468" t="n">
        <v>0</v>
      </c>
      <c r="CG162" s="442" t="n">
        <v>150</v>
      </c>
    </row>
    <row r="163" s="441" customFormat="true" ht="21.95" hidden="false" customHeight="true" outlineLevel="0" collapsed="false">
      <c r="A163" s="414" t="n">
        <v>0</v>
      </c>
      <c r="B163" s="414" t="n">
        <v>15</v>
      </c>
      <c r="C163" s="415" t="n">
        <v>0</v>
      </c>
      <c r="D163" s="415" t="s">
        <v>298</v>
      </c>
      <c r="E163" s="443" t="s">
        <v>398</v>
      </c>
      <c r="F163" s="443" t="s">
        <v>1614</v>
      </c>
      <c r="G163" s="443" t="s">
        <v>1098</v>
      </c>
      <c r="H163" s="444" t="n">
        <v>5.44</v>
      </c>
      <c r="I163" s="445" t="n">
        <v>357.627</v>
      </c>
      <c r="J163" s="446" t="n">
        <v>1945.49</v>
      </c>
      <c r="K163" s="447" t="n">
        <v>1945.49</v>
      </c>
      <c r="L163" s="447" t="n">
        <v>2084.47009931223</v>
      </c>
      <c r="M163" s="448" t="n">
        <v>0</v>
      </c>
      <c r="N163" s="448" t="n">
        <v>0.5</v>
      </c>
      <c r="O163" s="449" t="n">
        <v>2.72</v>
      </c>
      <c r="P163" s="449" t="n">
        <v>972.745</v>
      </c>
      <c r="Q163" s="448" t="n">
        <v>0</v>
      </c>
      <c r="R163" s="448" t="n">
        <v>0</v>
      </c>
      <c r="S163" s="449" t="n">
        <v>0</v>
      </c>
      <c r="T163" s="449" t="n">
        <v>0</v>
      </c>
      <c r="U163" s="450" t="n">
        <v>2049.11666051607</v>
      </c>
      <c r="V163" s="450" t="n">
        <v>0</v>
      </c>
      <c r="W163" s="450" t="n">
        <v>2084.566378743</v>
      </c>
      <c r="X163" s="450" t="n">
        <v>2084.566378743</v>
      </c>
      <c r="Y163" s="450" t="n">
        <v>1042.2831893715</v>
      </c>
      <c r="Z163" s="448" t="n">
        <v>0.5</v>
      </c>
      <c r="AA163" s="448" t="n">
        <v>0</v>
      </c>
      <c r="AB163" s="448" t="n">
        <v>-0.5</v>
      </c>
      <c r="AC163" s="448" t="n">
        <v>-0.5</v>
      </c>
      <c r="AD163" s="451" t="s">
        <v>2560</v>
      </c>
      <c r="AE163" s="79"/>
      <c r="AF163" s="449" t="n">
        <v>0</v>
      </c>
      <c r="AG163" s="449" t="n">
        <v>0</v>
      </c>
      <c r="AH163" s="79"/>
      <c r="AI163" s="452" t="n">
        <v>-972.745</v>
      </c>
      <c r="AJ163" s="453" t="n">
        <v>15</v>
      </c>
      <c r="AK163" s="452" t="n">
        <v>0</v>
      </c>
      <c r="AL163" s="453" t="n">
        <v>0</v>
      </c>
      <c r="AM163" s="79"/>
      <c r="AN163" s="454" t="n">
        <v>0</v>
      </c>
      <c r="AO163" s="455" t="n">
        <v>-972.745</v>
      </c>
      <c r="AP163" s="455" t="n">
        <v>0.0132962681636038</v>
      </c>
      <c r="AQ163" s="455" t="n">
        <v>0</v>
      </c>
      <c r="AR163" s="456" t="n">
        <v>0</v>
      </c>
      <c r="AS163" s="373" t="n">
        <v>0</v>
      </c>
      <c r="AT163" s="457" t="n">
        <v>0</v>
      </c>
      <c r="AU163" s="457" t="n">
        <v>0</v>
      </c>
      <c r="AV163" s="457" t="n">
        <v>0</v>
      </c>
      <c r="AW163" s="457" t="n">
        <v>0</v>
      </c>
      <c r="AX163" s="458"/>
      <c r="AY163" s="459" t="n">
        <v>0</v>
      </c>
      <c r="AZ163" s="460" t="n">
        <v>0</v>
      </c>
      <c r="BA163" s="461" t="n">
        <v>0</v>
      </c>
      <c r="BB163" s="414" t="s">
        <v>398</v>
      </c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462" t="n">
        <v>0</v>
      </c>
      <c r="BO163" s="463" t="n">
        <v>0</v>
      </c>
      <c r="BP163" s="464" t="n">
        <v>0</v>
      </c>
      <c r="BQ163" s="465" t="n">
        <v>0</v>
      </c>
      <c r="BR163" s="465" t="n">
        <v>0</v>
      </c>
      <c r="BS163" s="466" t="n">
        <v>0</v>
      </c>
      <c r="BT163" s="467" t="n">
        <v>0</v>
      </c>
      <c r="BU163" s="465" t="n">
        <v>0</v>
      </c>
      <c r="BV163" s="465" t="n">
        <v>0</v>
      </c>
      <c r="BW163" s="468" t="n">
        <v>0</v>
      </c>
      <c r="CG163" s="442" t="n">
        <v>151</v>
      </c>
    </row>
    <row r="164" s="441" customFormat="true" ht="21.95" hidden="false" customHeight="true" outlineLevel="0" collapsed="false">
      <c r="A164" s="414" t="n">
        <v>0</v>
      </c>
      <c r="B164" s="414" t="n">
        <v>0</v>
      </c>
      <c r="C164" s="415" t="n">
        <v>0</v>
      </c>
      <c r="D164" s="415" t="s">
        <v>298</v>
      </c>
      <c r="E164" s="443" t="s">
        <v>400</v>
      </c>
      <c r="F164" s="443" t="s">
        <v>1617</v>
      </c>
      <c r="G164" s="443" t="s">
        <v>1098</v>
      </c>
      <c r="H164" s="444" t="n">
        <v>9.98</v>
      </c>
      <c r="I164" s="445" t="n">
        <v>350.377</v>
      </c>
      <c r="J164" s="446" t="n">
        <v>3496.76</v>
      </c>
      <c r="K164" s="447" t="n">
        <v>3496.76</v>
      </c>
      <c r="L164" s="447" t="n">
        <v>3746.55827810529</v>
      </c>
      <c r="M164" s="448" t="n">
        <v>0</v>
      </c>
      <c r="N164" s="448" t="n">
        <v>0</v>
      </c>
      <c r="O164" s="449" t="n">
        <v>0</v>
      </c>
      <c r="P164" s="449" t="n">
        <v>0</v>
      </c>
      <c r="Q164" s="448" t="n">
        <v>0</v>
      </c>
      <c r="R164" s="448" t="n">
        <v>0</v>
      </c>
      <c r="S164" s="449" t="n">
        <v>0</v>
      </c>
      <c r="T164" s="449" t="n">
        <v>0</v>
      </c>
      <c r="U164" s="450" t="n">
        <v>3683.01516524175</v>
      </c>
      <c r="V164" s="450" t="n">
        <v>0</v>
      </c>
      <c r="W164" s="450" t="n">
        <v>3746.73132760043</v>
      </c>
      <c r="X164" s="450" t="n">
        <v>3746.73132760043</v>
      </c>
      <c r="Y164" s="450" t="n">
        <v>0</v>
      </c>
      <c r="Z164" s="448" t="n">
        <v>0</v>
      </c>
      <c r="AA164" s="448" t="n">
        <v>0</v>
      </c>
      <c r="AB164" s="448" t="n">
        <v>0</v>
      </c>
      <c r="AC164" s="448" t="n">
        <v>0</v>
      </c>
      <c r="AD164" s="451" t="s">
        <v>2558</v>
      </c>
      <c r="AE164" s="79"/>
      <c r="AF164" s="449" t="n">
        <v>0</v>
      </c>
      <c r="AG164" s="449" t="n">
        <v>0</v>
      </c>
      <c r="AH164" s="79"/>
      <c r="AI164" s="452" t="n">
        <v>0</v>
      </c>
      <c r="AJ164" s="453" t="n">
        <v>0</v>
      </c>
      <c r="AK164" s="452" t="n">
        <v>0</v>
      </c>
      <c r="AL164" s="453" t="n">
        <v>0</v>
      </c>
      <c r="AM164" s="79"/>
      <c r="AN164" s="454" t="n">
        <v>0</v>
      </c>
      <c r="AO164" s="455" t="n">
        <v>0</v>
      </c>
      <c r="AP164" s="455" t="n">
        <v>0</v>
      </c>
      <c r="AQ164" s="455" t="n">
        <v>0</v>
      </c>
      <c r="AR164" s="456" t="n">
        <v>0</v>
      </c>
      <c r="AS164" s="373" t="n">
        <v>0</v>
      </c>
      <c r="AT164" s="457" t="n">
        <v>0</v>
      </c>
      <c r="AU164" s="457" t="n">
        <v>0</v>
      </c>
      <c r="AV164" s="457" t="n">
        <v>0</v>
      </c>
      <c r="AW164" s="457" t="n">
        <v>0</v>
      </c>
      <c r="AX164" s="458"/>
      <c r="AY164" s="459" t="n">
        <v>0</v>
      </c>
      <c r="AZ164" s="460" t="n">
        <v>0</v>
      </c>
      <c r="BA164" s="461" t="n">
        <v>0</v>
      </c>
      <c r="BB164" s="414" t="s">
        <v>400</v>
      </c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462" t="n">
        <v>0</v>
      </c>
      <c r="BO164" s="463" t="n">
        <v>0</v>
      </c>
      <c r="BP164" s="464" t="n">
        <v>0</v>
      </c>
      <c r="BQ164" s="465" t="n">
        <v>0</v>
      </c>
      <c r="BR164" s="465" t="n">
        <v>0</v>
      </c>
      <c r="BS164" s="466" t="n">
        <v>0</v>
      </c>
      <c r="BT164" s="467" t="n">
        <v>0</v>
      </c>
      <c r="BU164" s="465" t="n">
        <v>0</v>
      </c>
      <c r="BV164" s="465" t="n">
        <v>0</v>
      </c>
      <c r="BW164" s="468" t="n">
        <v>0</v>
      </c>
      <c r="CG164" s="442" t="n">
        <v>152</v>
      </c>
    </row>
    <row r="165" s="441" customFormat="true" ht="21.95" hidden="false" customHeight="true" outlineLevel="0" collapsed="false">
      <c r="A165" s="414" t="n">
        <v>0</v>
      </c>
      <c r="B165" s="414" t="n">
        <v>0</v>
      </c>
      <c r="C165" s="415" t="n">
        <v>0</v>
      </c>
      <c r="D165" s="415" t="s">
        <v>298</v>
      </c>
      <c r="E165" s="443" t="s">
        <v>403</v>
      </c>
      <c r="F165" s="443" t="s">
        <v>1577</v>
      </c>
      <c r="G165" s="443" t="s">
        <v>1098</v>
      </c>
      <c r="H165" s="444" t="n">
        <v>11.8</v>
      </c>
      <c r="I165" s="445" t="n">
        <v>601.74</v>
      </c>
      <c r="J165" s="446" t="n">
        <v>7100.53</v>
      </c>
      <c r="K165" s="447" t="n">
        <v>7100.53</v>
      </c>
      <c r="L165" s="447" t="n">
        <v>7607.77103674113</v>
      </c>
      <c r="M165" s="448" t="n">
        <v>0</v>
      </c>
      <c r="N165" s="448" t="n">
        <v>0</v>
      </c>
      <c r="O165" s="449" t="n">
        <v>0</v>
      </c>
      <c r="P165" s="449" t="n">
        <v>0</v>
      </c>
      <c r="Q165" s="448" t="n">
        <v>0</v>
      </c>
      <c r="R165" s="448" t="n">
        <v>0</v>
      </c>
      <c r="S165" s="449" t="n">
        <v>0</v>
      </c>
      <c r="T165" s="449" t="n">
        <v>0</v>
      </c>
      <c r="U165" s="450" t="n">
        <v>7478.74022559568</v>
      </c>
      <c r="V165" s="450" t="n">
        <v>0</v>
      </c>
      <c r="W165" s="450" t="n">
        <v>7608.12243149849</v>
      </c>
      <c r="X165" s="450" t="n">
        <v>7608.12243149849</v>
      </c>
      <c r="Y165" s="450" t="n">
        <v>0</v>
      </c>
      <c r="Z165" s="448" t="n">
        <v>0</v>
      </c>
      <c r="AA165" s="448" t="n">
        <v>0</v>
      </c>
      <c r="AB165" s="448" t="n">
        <v>0</v>
      </c>
      <c r="AC165" s="448" t="n">
        <v>0</v>
      </c>
      <c r="AD165" s="451" t="s">
        <v>2558</v>
      </c>
      <c r="AE165" s="79"/>
      <c r="AF165" s="449" t="n">
        <v>0</v>
      </c>
      <c r="AG165" s="449" t="n">
        <v>0</v>
      </c>
      <c r="AH165" s="79"/>
      <c r="AI165" s="452" t="n">
        <v>0</v>
      </c>
      <c r="AJ165" s="453" t="n">
        <v>0</v>
      </c>
      <c r="AK165" s="452" t="n">
        <v>0</v>
      </c>
      <c r="AL165" s="453" t="n">
        <v>0</v>
      </c>
      <c r="AM165" s="79"/>
      <c r="AN165" s="454" t="n">
        <v>0</v>
      </c>
      <c r="AO165" s="455" t="n">
        <v>0</v>
      </c>
      <c r="AP165" s="455" t="n">
        <v>0</v>
      </c>
      <c r="AQ165" s="455" t="n">
        <v>0</v>
      </c>
      <c r="AR165" s="456" t="n">
        <v>0</v>
      </c>
      <c r="AS165" s="373" t="n">
        <v>0</v>
      </c>
      <c r="AT165" s="457" t="n">
        <v>0</v>
      </c>
      <c r="AU165" s="457" t="n">
        <v>0</v>
      </c>
      <c r="AV165" s="457" t="n">
        <v>0</v>
      </c>
      <c r="AW165" s="457" t="n">
        <v>0</v>
      </c>
      <c r="AX165" s="458"/>
      <c r="AY165" s="459" t="n">
        <v>0</v>
      </c>
      <c r="AZ165" s="460" t="n">
        <v>0</v>
      </c>
      <c r="BA165" s="461" t="n">
        <v>0</v>
      </c>
      <c r="BB165" s="414" t="s">
        <v>403</v>
      </c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462" t="n">
        <v>0</v>
      </c>
      <c r="BO165" s="463" t="n">
        <v>0</v>
      </c>
      <c r="BP165" s="464" t="n">
        <v>0</v>
      </c>
      <c r="BQ165" s="465" t="n">
        <v>0</v>
      </c>
      <c r="BR165" s="465" t="n">
        <v>0</v>
      </c>
      <c r="BS165" s="466" t="n">
        <v>0</v>
      </c>
      <c r="BT165" s="467" t="n">
        <v>0</v>
      </c>
      <c r="BU165" s="465" t="n">
        <v>0</v>
      </c>
      <c r="BV165" s="465" t="n">
        <v>0</v>
      </c>
      <c r="BW165" s="468" t="n">
        <v>0</v>
      </c>
      <c r="CG165" s="442" t="n">
        <v>153</v>
      </c>
    </row>
    <row r="166" s="441" customFormat="true" ht="21.95" hidden="false" customHeight="true" outlineLevel="0" collapsed="false">
      <c r="A166" s="414" t="n">
        <v>0</v>
      </c>
      <c r="B166" s="414" t="n">
        <v>0</v>
      </c>
      <c r="C166" s="415" t="n">
        <v>0</v>
      </c>
      <c r="D166" s="415" t="s">
        <v>298</v>
      </c>
      <c r="E166" s="469" t="s">
        <v>407</v>
      </c>
      <c r="F166" s="469" t="s">
        <v>2281</v>
      </c>
      <c r="G166" s="469"/>
      <c r="H166" s="470"/>
      <c r="I166" s="471"/>
      <c r="J166" s="472" t="n">
        <v>10672.1</v>
      </c>
      <c r="K166" s="473" t="n">
        <v>10672.1</v>
      </c>
      <c r="L166" s="473" t="n">
        <v>11434.4835218223</v>
      </c>
      <c r="M166" s="448" t="n">
        <v>0</v>
      </c>
      <c r="N166" s="448" t="n">
        <v>0</v>
      </c>
      <c r="O166" s="449" t="n">
        <v>0</v>
      </c>
      <c r="P166" s="449" t="n">
        <v>0</v>
      </c>
      <c r="Q166" s="448" t="n">
        <v>0</v>
      </c>
      <c r="R166" s="448" t="n">
        <v>0</v>
      </c>
      <c r="S166" s="449" t="n">
        <v>0</v>
      </c>
      <c r="T166" s="449" t="n">
        <v>0</v>
      </c>
      <c r="U166" s="449"/>
      <c r="V166" s="449"/>
      <c r="W166" s="449"/>
      <c r="X166" s="449"/>
      <c r="Y166" s="449" t="n">
        <v>0</v>
      </c>
      <c r="Z166" s="448" t="n">
        <v>0</v>
      </c>
      <c r="AA166" s="448" t="n">
        <v>0</v>
      </c>
      <c r="AB166" s="448" t="n">
        <v>0</v>
      </c>
      <c r="AC166" s="448" t="n">
        <v>0</v>
      </c>
      <c r="AD166" s="451" t="s">
        <v>2558</v>
      </c>
      <c r="AE166" s="79"/>
      <c r="AF166" s="449" t="n">
        <v>0</v>
      </c>
      <c r="AG166" s="449" t="n">
        <v>0</v>
      </c>
      <c r="AH166" s="79"/>
      <c r="AI166" s="452"/>
      <c r="AJ166" s="453"/>
      <c r="AK166" s="452"/>
      <c r="AL166" s="453"/>
      <c r="AM166" s="79"/>
      <c r="AN166" s="454"/>
      <c r="AO166" s="455"/>
      <c r="AP166" s="455"/>
      <c r="AQ166" s="455"/>
      <c r="AR166" s="456"/>
      <c r="AS166" s="373"/>
      <c r="AT166" s="457"/>
      <c r="AU166" s="457"/>
      <c r="AV166" s="457"/>
      <c r="AW166" s="457"/>
      <c r="AX166" s="458"/>
      <c r="AY166" s="459"/>
      <c r="AZ166" s="460"/>
      <c r="BA166" s="461"/>
      <c r="BB166" s="414" t="s">
        <v>407</v>
      </c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462" t="n">
        <v>0</v>
      </c>
      <c r="BO166" s="463" t="n">
        <v>0</v>
      </c>
      <c r="BP166" s="464" t="n">
        <v>0</v>
      </c>
      <c r="BQ166" s="465" t="n">
        <v>0</v>
      </c>
      <c r="BR166" s="465" t="n">
        <v>0</v>
      </c>
      <c r="BS166" s="466" t="n">
        <v>0</v>
      </c>
      <c r="BT166" s="467" t="n">
        <v>0</v>
      </c>
      <c r="BU166" s="465" t="n">
        <v>0</v>
      </c>
      <c r="BV166" s="465" t="n">
        <v>0</v>
      </c>
      <c r="BW166" s="468" t="n">
        <v>0</v>
      </c>
      <c r="CG166" s="442" t="n">
        <v>154</v>
      </c>
    </row>
    <row r="167" s="441" customFormat="true" ht="21.95" hidden="false" customHeight="true" outlineLevel="0" collapsed="false">
      <c r="A167" s="414" t="n">
        <v>0</v>
      </c>
      <c r="B167" s="414" t="n">
        <v>0</v>
      </c>
      <c r="C167" s="415" t="n">
        <v>0</v>
      </c>
      <c r="D167" s="415" t="s">
        <v>298</v>
      </c>
      <c r="E167" s="443" t="s">
        <v>410</v>
      </c>
      <c r="F167" s="443" t="s">
        <v>2282</v>
      </c>
      <c r="G167" s="443" t="s">
        <v>1101</v>
      </c>
      <c r="H167" s="444" t="n">
        <v>31.66</v>
      </c>
      <c r="I167" s="445" t="n">
        <v>46.0605</v>
      </c>
      <c r="J167" s="446" t="n">
        <v>1458.28</v>
      </c>
      <c r="K167" s="447" t="n">
        <v>1458.28</v>
      </c>
      <c r="L167" s="447" t="n">
        <v>1562.45524594064</v>
      </c>
      <c r="M167" s="448" t="n">
        <v>0</v>
      </c>
      <c r="N167" s="448" t="n">
        <v>0</v>
      </c>
      <c r="O167" s="449" t="n">
        <v>0</v>
      </c>
      <c r="P167" s="449" t="n">
        <v>0</v>
      </c>
      <c r="Q167" s="448" t="n">
        <v>0</v>
      </c>
      <c r="R167" s="448" t="n">
        <v>0</v>
      </c>
      <c r="S167" s="449" t="n">
        <v>0</v>
      </c>
      <c r="T167" s="449" t="n">
        <v>0</v>
      </c>
      <c r="U167" s="450" t="n">
        <v>1535.95538589115</v>
      </c>
      <c r="V167" s="450" t="n">
        <v>0</v>
      </c>
      <c r="W167" s="450" t="n">
        <v>1562.52741406707</v>
      </c>
      <c r="X167" s="450" t="n">
        <v>1562.52741406707</v>
      </c>
      <c r="Y167" s="450" t="n">
        <v>0</v>
      </c>
      <c r="Z167" s="448" t="n">
        <v>0</v>
      </c>
      <c r="AA167" s="448" t="n">
        <v>0</v>
      </c>
      <c r="AB167" s="448" t="n">
        <v>0</v>
      </c>
      <c r="AC167" s="448" t="n">
        <v>0</v>
      </c>
      <c r="AD167" s="451" t="s">
        <v>2558</v>
      </c>
      <c r="AE167" s="79"/>
      <c r="AF167" s="449" t="n">
        <v>0</v>
      </c>
      <c r="AG167" s="449" t="n">
        <v>0</v>
      </c>
      <c r="AH167" s="79"/>
      <c r="AI167" s="452" t="n">
        <v>0</v>
      </c>
      <c r="AJ167" s="453" t="n">
        <v>0</v>
      </c>
      <c r="AK167" s="452" t="n">
        <v>0</v>
      </c>
      <c r="AL167" s="453" t="n">
        <v>0</v>
      </c>
      <c r="AM167" s="79"/>
      <c r="AN167" s="454" t="n">
        <v>0</v>
      </c>
      <c r="AO167" s="455" t="n">
        <v>0</v>
      </c>
      <c r="AP167" s="455" t="n">
        <v>0</v>
      </c>
      <c r="AQ167" s="455" t="n">
        <v>0</v>
      </c>
      <c r="AR167" s="456" t="n">
        <v>0</v>
      </c>
      <c r="AS167" s="373" t="n">
        <v>0</v>
      </c>
      <c r="AT167" s="457" t="n">
        <v>0</v>
      </c>
      <c r="AU167" s="457" t="n">
        <v>0</v>
      </c>
      <c r="AV167" s="457" t="n">
        <v>0</v>
      </c>
      <c r="AW167" s="457" t="n">
        <v>0</v>
      </c>
      <c r="AX167" s="458"/>
      <c r="AY167" s="459" t="n">
        <v>0</v>
      </c>
      <c r="AZ167" s="460" t="n">
        <v>0</v>
      </c>
      <c r="BA167" s="461" t="n">
        <v>0</v>
      </c>
      <c r="BB167" s="414" t="s">
        <v>410</v>
      </c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462" t="n">
        <v>0</v>
      </c>
      <c r="BO167" s="463" t="n">
        <v>0</v>
      </c>
      <c r="BP167" s="464" t="n">
        <v>0</v>
      </c>
      <c r="BQ167" s="465" t="n">
        <v>0</v>
      </c>
      <c r="BR167" s="465" t="n">
        <v>0</v>
      </c>
      <c r="BS167" s="466" t="n">
        <v>0</v>
      </c>
      <c r="BT167" s="467" t="n">
        <v>0</v>
      </c>
      <c r="BU167" s="465" t="n">
        <v>0</v>
      </c>
      <c r="BV167" s="465" t="n">
        <v>0</v>
      </c>
      <c r="BW167" s="468" t="n">
        <v>0</v>
      </c>
      <c r="CG167" s="442" t="n">
        <v>155</v>
      </c>
    </row>
    <row r="168" s="441" customFormat="true" ht="21.95" hidden="false" customHeight="true" outlineLevel="0" collapsed="false">
      <c r="A168" s="414" t="n">
        <v>41</v>
      </c>
      <c r="B168" s="414" t="n">
        <v>0</v>
      </c>
      <c r="C168" s="415" t="n">
        <v>0</v>
      </c>
      <c r="D168" s="415" t="s">
        <v>298</v>
      </c>
      <c r="E168" s="443" t="s">
        <v>412</v>
      </c>
      <c r="F168" s="443" t="s">
        <v>2283</v>
      </c>
      <c r="G168" s="443" t="s">
        <v>1098</v>
      </c>
      <c r="H168" s="444" t="n">
        <v>141.1</v>
      </c>
      <c r="I168" s="445" t="n">
        <v>49.2605</v>
      </c>
      <c r="J168" s="446" t="n">
        <v>6950.66</v>
      </c>
      <c r="K168" s="447" t="n">
        <v>6950.66</v>
      </c>
      <c r="L168" s="447" t="n">
        <v>7426.24099650194</v>
      </c>
      <c r="M168" s="448" t="n">
        <v>0</v>
      </c>
      <c r="N168" s="448" t="n">
        <v>0</v>
      </c>
      <c r="O168" s="449" t="n">
        <v>0</v>
      </c>
      <c r="P168" s="449" t="n">
        <v>0</v>
      </c>
      <c r="Q168" s="448" t="n">
        <v>0</v>
      </c>
      <c r="R168" s="448" t="n">
        <v>0.0422</v>
      </c>
      <c r="S168" s="449" t="n">
        <v>5.95442</v>
      </c>
      <c r="T168" s="449" t="n">
        <v>293.317852</v>
      </c>
      <c r="U168" s="450" t="n">
        <v>7320.88738959471</v>
      </c>
      <c r="V168" s="450" t="n">
        <v>308.941447840897</v>
      </c>
      <c r="W168" s="450" t="n">
        <v>7133.25260654615</v>
      </c>
      <c r="X168" s="450" t="n">
        <v>7442.19405438705</v>
      </c>
      <c r="Y168" s="450" t="n">
        <v>0</v>
      </c>
      <c r="Z168" s="448" t="n">
        <v>0</v>
      </c>
      <c r="AA168" s="448" t="n">
        <v>0.0422</v>
      </c>
      <c r="AB168" s="448" t="n">
        <v>0.0422</v>
      </c>
      <c r="AC168" s="448" t="n">
        <v>0.0422</v>
      </c>
      <c r="AD168" s="451" t="s">
        <v>2559</v>
      </c>
      <c r="AE168" s="79"/>
      <c r="AF168" s="449" t="n">
        <v>0</v>
      </c>
      <c r="AG168" s="449" t="n">
        <v>5.95442</v>
      </c>
      <c r="AH168" s="79"/>
      <c r="AI168" s="452" t="n">
        <v>0</v>
      </c>
      <c r="AJ168" s="453" t="n">
        <v>0</v>
      </c>
      <c r="AK168" s="452" t="n">
        <v>293.317852</v>
      </c>
      <c r="AL168" s="453" t="n">
        <v>41</v>
      </c>
      <c r="AM168" s="79"/>
      <c r="AN168" s="454" t="n">
        <v>293.317852</v>
      </c>
      <c r="AO168" s="455" t="n">
        <v>0</v>
      </c>
      <c r="AP168" s="455" t="n">
        <v>0</v>
      </c>
      <c r="AQ168" s="455" t="n">
        <v>293.317852</v>
      </c>
      <c r="AR168" s="456" t="n">
        <v>0.000583742019707251</v>
      </c>
      <c r="AS168" s="373" t="n">
        <v>0</v>
      </c>
      <c r="AT168" s="457" t="n">
        <v>0</v>
      </c>
      <c r="AU168" s="457" t="n">
        <v>0</v>
      </c>
      <c r="AV168" s="457" t="n">
        <v>0</v>
      </c>
      <c r="AW168" s="457" t="n">
        <v>0</v>
      </c>
      <c r="AX168" s="458"/>
      <c r="AY168" s="459" t="n">
        <v>0</v>
      </c>
      <c r="AZ168" s="460" t="n">
        <v>0</v>
      </c>
      <c r="BA168" s="461" t="n">
        <v>0</v>
      </c>
      <c r="BB168" s="414" t="s">
        <v>412</v>
      </c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462" t="n">
        <v>0</v>
      </c>
      <c r="BO168" s="463" t="n">
        <v>0</v>
      </c>
      <c r="BP168" s="464" t="n">
        <v>0</v>
      </c>
      <c r="BQ168" s="465" t="n">
        <v>0</v>
      </c>
      <c r="BR168" s="465" t="n">
        <v>0</v>
      </c>
      <c r="BS168" s="466" t="n">
        <v>0</v>
      </c>
      <c r="BT168" s="467" t="n">
        <v>0</v>
      </c>
      <c r="BU168" s="465" t="n">
        <v>0</v>
      </c>
      <c r="BV168" s="465" t="n">
        <v>0</v>
      </c>
      <c r="BW168" s="468" t="n">
        <v>0</v>
      </c>
      <c r="CG168" s="442" t="n">
        <v>156</v>
      </c>
    </row>
    <row r="169" s="441" customFormat="true" ht="21.95" hidden="false" customHeight="true" outlineLevel="0" collapsed="false">
      <c r="A169" s="414" t="n">
        <v>50</v>
      </c>
      <c r="B169" s="414" t="n">
        <v>0</v>
      </c>
      <c r="C169" s="415" t="n">
        <v>0</v>
      </c>
      <c r="D169" s="415" t="s">
        <v>298</v>
      </c>
      <c r="E169" s="443" t="s">
        <v>415</v>
      </c>
      <c r="F169" s="443" t="s">
        <v>1672</v>
      </c>
      <c r="G169" s="443" t="s">
        <v>1101</v>
      </c>
      <c r="H169" s="444" t="n">
        <v>172.76</v>
      </c>
      <c r="I169" s="445" t="n">
        <v>13.1</v>
      </c>
      <c r="J169" s="446" t="n">
        <v>2263.16</v>
      </c>
      <c r="K169" s="447" t="n">
        <v>2263.16</v>
      </c>
      <c r="L169" s="447" t="n">
        <v>2419.27194353393</v>
      </c>
      <c r="M169" s="448" t="n">
        <v>0</v>
      </c>
      <c r="N169" s="448" t="n">
        <v>0</v>
      </c>
      <c r="O169" s="449" t="n">
        <v>0</v>
      </c>
      <c r="P169" s="449" t="n">
        <v>0</v>
      </c>
      <c r="Q169" s="448" t="n">
        <v>0</v>
      </c>
      <c r="R169" s="448" t="n">
        <v>0.0344</v>
      </c>
      <c r="S169" s="449" t="n">
        <v>5.942944</v>
      </c>
      <c r="T169" s="449" t="n">
        <v>77.852704</v>
      </c>
      <c r="U169" s="450" t="n">
        <v>2383.70737521835</v>
      </c>
      <c r="V169" s="450" t="n">
        <v>81.9995337075111</v>
      </c>
      <c r="W169" s="450" t="n">
        <v>2341.52738716897</v>
      </c>
      <c r="X169" s="450" t="n">
        <v>2423.52692087648</v>
      </c>
      <c r="Y169" s="450" t="n">
        <v>0</v>
      </c>
      <c r="Z169" s="448" t="n">
        <v>0</v>
      </c>
      <c r="AA169" s="448" t="n">
        <v>0.0344</v>
      </c>
      <c r="AB169" s="448" t="n">
        <v>0.0344</v>
      </c>
      <c r="AC169" s="448" t="n">
        <v>0.0344</v>
      </c>
      <c r="AD169" s="451" t="s">
        <v>2559</v>
      </c>
      <c r="AE169" s="79"/>
      <c r="AF169" s="449" t="n">
        <v>0</v>
      </c>
      <c r="AG169" s="449" t="n">
        <v>5.942944</v>
      </c>
      <c r="AH169" s="79"/>
      <c r="AI169" s="452" t="n">
        <v>0</v>
      </c>
      <c r="AJ169" s="453" t="n">
        <v>0</v>
      </c>
      <c r="AK169" s="452" t="n">
        <v>77.852704</v>
      </c>
      <c r="AL169" s="453" t="n">
        <v>50</v>
      </c>
      <c r="AM169" s="79"/>
      <c r="AN169" s="454" t="n">
        <v>77.852704</v>
      </c>
      <c r="AO169" s="455" t="n">
        <v>0</v>
      </c>
      <c r="AP169" s="455" t="n">
        <v>0</v>
      </c>
      <c r="AQ169" s="455" t="n">
        <v>77.852704</v>
      </c>
      <c r="AR169" s="456" t="n">
        <v>0.000154937363555461</v>
      </c>
      <c r="AS169" s="373" t="n">
        <v>0</v>
      </c>
      <c r="AT169" s="457" t="n">
        <v>0</v>
      </c>
      <c r="AU169" s="457" t="n">
        <v>0</v>
      </c>
      <c r="AV169" s="457" t="n">
        <v>0</v>
      </c>
      <c r="AW169" s="457" t="n">
        <v>0</v>
      </c>
      <c r="AX169" s="458"/>
      <c r="AY169" s="459" t="n">
        <v>0</v>
      </c>
      <c r="AZ169" s="460" t="n">
        <v>0</v>
      </c>
      <c r="BA169" s="461" t="n">
        <v>0</v>
      </c>
      <c r="BB169" s="414" t="s">
        <v>415</v>
      </c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462" t="n">
        <v>0</v>
      </c>
      <c r="BO169" s="463" t="n">
        <v>0</v>
      </c>
      <c r="BP169" s="464" t="n">
        <v>0</v>
      </c>
      <c r="BQ169" s="465" t="n">
        <v>0</v>
      </c>
      <c r="BR169" s="465" t="n">
        <v>0</v>
      </c>
      <c r="BS169" s="466" t="n">
        <v>0</v>
      </c>
      <c r="BT169" s="467" t="n">
        <v>0</v>
      </c>
      <c r="BU169" s="465" t="n">
        <v>0</v>
      </c>
      <c r="BV169" s="465" t="n">
        <v>0</v>
      </c>
      <c r="BW169" s="468" t="n">
        <v>0</v>
      </c>
      <c r="CG169" s="442" t="n">
        <v>157</v>
      </c>
    </row>
    <row r="170" s="441" customFormat="true" ht="21.95" hidden="false" customHeight="true" outlineLevel="0" collapsed="false">
      <c r="A170" s="414" t="n">
        <v>0</v>
      </c>
      <c r="B170" s="414" t="n">
        <v>0</v>
      </c>
      <c r="C170" s="415" t="n">
        <v>0</v>
      </c>
      <c r="D170" s="415" t="s">
        <v>298</v>
      </c>
      <c r="E170" s="469" t="s">
        <v>417</v>
      </c>
      <c r="F170" s="469" t="s">
        <v>2284</v>
      </c>
      <c r="G170" s="469"/>
      <c r="H170" s="470"/>
      <c r="I170" s="471"/>
      <c r="J170" s="472" t="n">
        <v>74.64</v>
      </c>
      <c r="K170" s="473" t="n">
        <v>74.64</v>
      </c>
      <c r="L170" s="473" t="n">
        <v>79.9720626745268</v>
      </c>
      <c r="M170" s="448" t="n">
        <v>0</v>
      </c>
      <c r="N170" s="448" t="n">
        <v>0</v>
      </c>
      <c r="O170" s="449" t="n">
        <v>0</v>
      </c>
      <c r="P170" s="449" t="n">
        <v>0</v>
      </c>
      <c r="Q170" s="448" t="n">
        <v>0</v>
      </c>
      <c r="R170" s="448" t="n">
        <v>0</v>
      </c>
      <c r="S170" s="449" t="n">
        <v>0</v>
      </c>
      <c r="T170" s="449" t="n">
        <v>0</v>
      </c>
      <c r="U170" s="449"/>
      <c r="V170" s="449"/>
      <c r="W170" s="449"/>
      <c r="X170" s="449"/>
      <c r="Y170" s="449" t="n">
        <v>0</v>
      </c>
      <c r="Z170" s="448" t="n">
        <v>0</v>
      </c>
      <c r="AA170" s="448" t="n">
        <v>0</v>
      </c>
      <c r="AB170" s="448" t="n">
        <v>0</v>
      </c>
      <c r="AC170" s="448" t="n">
        <v>0</v>
      </c>
      <c r="AD170" s="451" t="s">
        <v>2558</v>
      </c>
      <c r="AE170" s="79"/>
      <c r="AF170" s="449" t="n">
        <v>0</v>
      </c>
      <c r="AG170" s="449" t="n">
        <v>0</v>
      </c>
      <c r="AH170" s="79"/>
      <c r="AI170" s="452"/>
      <c r="AJ170" s="453"/>
      <c r="AK170" s="452"/>
      <c r="AL170" s="453"/>
      <c r="AM170" s="79"/>
      <c r="AN170" s="454"/>
      <c r="AO170" s="455"/>
      <c r="AP170" s="455"/>
      <c r="AQ170" s="455"/>
      <c r="AR170" s="456"/>
      <c r="AS170" s="373"/>
      <c r="AT170" s="457"/>
      <c r="AU170" s="457"/>
      <c r="AV170" s="457"/>
      <c r="AW170" s="457"/>
      <c r="AX170" s="458"/>
      <c r="AY170" s="459"/>
      <c r="AZ170" s="460"/>
      <c r="BA170" s="461"/>
      <c r="BB170" s="414" t="s">
        <v>417</v>
      </c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462" t="n">
        <v>0</v>
      </c>
      <c r="BO170" s="463" t="n">
        <v>0</v>
      </c>
      <c r="BP170" s="464" t="n">
        <v>0</v>
      </c>
      <c r="BQ170" s="465" t="n">
        <v>0</v>
      </c>
      <c r="BR170" s="465" t="n">
        <v>0</v>
      </c>
      <c r="BS170" s="466" t="n">
        <v>0</v>
      </c>
      <c r="BT170" s="467" t="n">
        <v>0</v>
      </c>
      <c r="BU170" s="465" t="n">
        <v>0</v>
      </c>
      <c r="BV170" s="465" t="n">
        <v>0</v>
      </c>
      <c r="BW170" s="468" t="n">
        <v>0</v>
      </c>
      <c r="CG170" s="442" t="n">
        <v>158</v>
      </c>
    </row>
    <row r="171" s="441" customFormat="true" ht="21.95" hidden="false" customHeight="true" outlineLevel="0" collapsed="false">
      <c r="A171" s="414" t="n">
        <v>0</v>
      </c>
      <c r="B171" s="414" t="n">
        <v>0</v>
      </c>
      <c r="C171" s="415" t="n">
        <v>0</v>
      </c>
      <c r="D171" s="415" t="s">
        <v>298</v>
      </c>
      <c r="E171" s="443" t="s">
        <v>419</v>
      </c>
      <c r="F171" s="443" t="s">
        <v>2285</v>
      </c>
      <c r="G171" s="443" t="s">
        <v>1098</v>
      </c>
      <c r="H171" s="444" t="n">
        <v>15.42</v>
      </c>
      <c r="I171" s="445" t="n">
        <v>4.8405</v>
      </c>
      <c r="J171" s="446" t="n">
        <v>74.64</v>
      </c>
      <c r="K171" s="447" t="n">
        <v>74.64</v>
      </c>
      <c r="L171" s="447" t="n">
        <v>79.9720626745268</v>
      </c>
      <c r="M171" s="448" t="n">
        <v>0</v>
      </c>
      <c r="N171" s="448" t="n">
        <v>0</v>
      </c>
      <c r="O171" s="449" t="n">
        <v>0</v>
      </c>
      <c r="P171" s="449" t="n">
        <v>0</v>
      </c>
      <c r="Q171" s="448" t="n">
        <v>0</v>
      </c>
      <c r="R171" s="448" t="n">
        <v>0</v>
      </c>
      <c r="S171" s="449" t="n">
        <v>0</v>
      </c>
      <c r="T171" s="449" t="n">
        <v>0</v>
      </c>
      <c r="U171" s="450" t="n">
        <v>78.6157048049177</v>
      </c>
      <c r="V171" s="450" t="n">
        <v>0</v>
      </c>
      <c r="W171" s="450" t="n">
        <v>79.9757564980427</v>
      </c>
      <c r="X171" s="450" t="n">
        <v>79.9757564980427</v>
      </c>
      <c r="Y171" s="450" t="n">
        <v>0</v>
      </c>
      <c r="Z171" s="448" t="n">
        <v>0</v>
      </c>
      <c r="AA171" s="448" t="n">
        <v>0</v>
      </c>
      <c r="AB171" s="448" t="n">
        <v>0</v>
      </c>
      <c r="AC171" s="448" t="n">
        <v>0</v>
      </c>
      <c r="AD171" s="451" t="s">
        <v>2558</v>
      </c>
      <c r="AE171" s="79"/>
      <c r="AF171" s="449" t="n">
        <v>0</v>
      </c>
      <c r="AG171" s="449" t="n">
        <v>0</v>
      </c>
      <c r="AH171" s="79"/>
      <c r="AI171" s="452" t="n">
        <v>0</v>
      </c>
      <c r="AJ171" s="453" t="n">
        <v>0</v>
      </c>
      <c r="AK171" s="452" t="n">
        <v>0</v>
      </c>
      <c r="AL171" s="453" t="n">
        <v>0</v>
      </c>
      <c r="AM171" s="79"/>
      <c r="AN171" s="454" t="n">
        <v>0</v>
      </c>
      <c r="AO171" s="455" t="n">
        <v>0</v>
      </c>
      <c r="AP171" s="455" t="n">
        <v>0</v>
      </c>
      <c r="AQ171" s="455" t="n">
        <v>0</v>
      </c>
      <c r="AR171" s="456" t="n">
        <v>0</v>
      </c>
      <c r="AS171" s="373" t="n">
        <v>0</v>
      </c>
      <c r="AT171" s="457" t="n">
        <v>0</v>
      </c>
      <c r="AU171" s="457" t="n">
        <v>0</v>
      </c>
      <c r="AV171" s="457" t="n">
        <v>0</v>
      </c>
      <c r="AW171" s="457" t="n">
        <v>0</v>
      </c>
      <c r="AX171" s="458"/>
      <c r="AY171" s="459" t="n">
        <v>0</v>
      </c>
      <c r="AZ171" s="460" t="n">
        <v>0</v>
      </c>
      <c r="BA171" s="461" t="n">
        <v>0</v>
      </c>
      <c r="BB171" s="414" t="s">
        <v>419</v>
      </c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462" t="n">
        <v>0</v>
      </c>
      <c r="BO171" s="463" t="n">
        <v>0</v>
      </c>
      <c r="BP171" s="464" t="n">
        <v>0</v>
      </c>
      <c r="BQ171" s="465" t="n">
        <v>0</v>
      </c>
      <c r="BR171" s="465" t="n">
        <v>0</v>
      </c>
      <c r="BS171" s="466" t="n">
        <v>0</v>
      </c>
      <c r="BT171" s="467" t="n">
        <v>0</v>
      </c>
      <c r="BU171" s="465" t="n">
        <v>0</v>
      </c>
      <c r="BV171" s="465" t="n">
        <v>0</v>
      </c>
      <c r="BW171" s="468" t="n">
        <v>0</v>
      </c>
      <c r="CG171" s="442" t="n">
        <v>159</v>
      </c>
    </row>
    <row r="172" s="441" customFormat="true" ht="21.95" hidden="false" customHeight="true" outlineLevel="0" collapsed="false">
      <c r="A172" s="414" t="n">
        <v>0</v>
      </c>
      <c r="B172" s="414" t="n">
        <v>0</v>
      </c>
      <c r="C172" s="415" t="n">
        <v>0</v>
      </c>
      <c r="D172" s="415" t="s">
        <v>298</v>
      </c>
      <c r="E172" s="469" t="s">
        <v>421</v>
      </c>
      <c r="F172" s="469" t="s">
        <v>2286</v>
      </c>
      <c r="G172" s="469"/>
      <c r="H172" s="470"/>
      <c r="I172" s="471"/>
      <c r="J172" s="472" t="n">
        <v>63386.41</v>
      </c>
      <c r="K172" s="473" t="n">
        <v>63386.41</v>
      </c>
      <c r="L172" s="473" t="n">
        <v>67914.5492126642</v>
      </c>
      <c r="M172" s="448" t="n">
        <v>0</v>
      </c>
      <c r="N172" s="448" t="n">
        <v>0</v>
      </c>
      <c r="O172" s="449" t="n">
        <v>0</v>
      </c>
      <c r="P172" s="449" t="n">
        <v>0</v>
      </c>
      <c r="Q172" s="448" t="n">
        <v>0</v>
      </c>
      <c r="R172" s="448" t="n">
        <v>0</v>
      </c>
      <c r="S172" s="449" t="n">
        <v>0</v>
      </c>
      <c r="T172" s="449" t="n">
        <v>0</v>
      </c>
      <c r="U172" s="449"/>
      <c r="V172" s="449"/>
      <c r="W172" s="449"/>
      <c r="X172" s="449"/>
      <c r="Y172" s="449" t="n">
        <v>0</v>
      </c>
      <c r="Z172" s="448" t="n">
        <v>0</v>
      </c>
      <c r="AA172" s="448" t="n">
        <v>0</v>
      </c>
      <c r="AB172" s="448" t="n">
        <v>0</v>
      </c>
      <c r="AC172" s="448" t="n">
        <v>0</v>
      </c>
      <c r="AD172" s="451" t="s">
        <v>2558</v>
      </c>
      <c r="AE172" s="79"/>
      <c r="AF172" s="449" t="n">
        <v>0</v>
      </c>
      <c r="AG172" s="449" t="n">
        <v>0</v>
      </c>
      <c r="AH172" s="79"/>
      <c r="AI172" s="452"/>
      <c r="AJ172" s="453"/>
      <c r="AK172" s="452"/>
      <c r="AL172" s="453"/>
      <c r="AM172" s="79"/>
      <c r="AN172" s="454"/>
      <c r="AO172" s="455"/>
      <c r="AP172" s="455"/>
      <c r="AQ172" s="455"/>
      <c r="AR172" s="456"/>
      <c r="AS172" s="373"/>
      <c r="AT172" s="457"/>
      <c r="AU172" s="457"/>
      <c r="AV172" s="457"/>
      <c r="AW172" s="457"/>
      <c r="AX172" s="458"/>
      <c r="AY172" s="459"/>
      <c r="AZ172" s="460"/>
      <c r="BA172" s="461"/>
      <c r="BB172" s="414" t="s">
        <v>421</v>
      </c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462" t="n">
        <v>0</v>
      </c>
      <c r="BO172" s="463" t="n">
        <v>0</v>
      </c>
      <c r="BP172" s="464" t="n">
        <v>0</v>
      </c>
      <c r="BQ172" s="465" t="n">
        <v>0</v>
      </c>
      <c r="BR172" s="465" t="n">
        <v>0</v>
      </c>
      <c r="BS172" s="466" t="n">
        <v>0</v>
      </c>
      <c r="BT172" s="467" t="n">
        <v>0</v>
      </c>
      <c r="BU172" s="465" t="n">
        <v>0</v>
      </c>
      <c r="BV172" s="465" t="n">
        <v>0</v>
      </c>
      <c r="BW172" s="468" t="n">
        <v>0</v>
      </c>
      <c r="CG172" s="442" t="n">
        <v>160</v>
      </c>
    </row>
    <row r="173" s="441" customFormat="true" ht="21.95" hidden="false" customHeight="true" outlineLevel="0" collapsed="false">
      <c r="A173" s="414" t="n">
        <v>52</v>
      </c>
      <c r="B173" s="414" t="n">
        <v>0</v>
      </c>
      <c r="C173" s="415" t="n">
        <v>0</v>
      </c>
      <c r="D173" s="415" t="s">
        <v>298</v>
      </c>
      <c r="E173" s="443" t="s">
        <v>423</v>
      </c>
      <c r="F173" s="443" t="s">
        <v>1675</v>
      </c>
      <c r="G173" s="443" t="s">
        <v>1101</v>
      </c>
      <c r="H173" s="444" t="n">
        <v>165.55</v>
      </c>
      <c r="I173" s="445" t="n">
        <v>71.7724</v>
      </c>
      <c r="J173" s="446" t="n">
        <v>11881.92</v>
      </c>
      <c r="K173" s="447" t="n">
        <v>11881.92</v>
      </c>
      <c r="L173" s="447" t="n">
        <v>12727.6737998665</v>
      </c>
      <c r="M173" s="448" t="n">
        <v>0</v>
      </c>
      <c r="N173" s="448" t="n">
        <v>0</v>
      </c>
      <c r="O173" s="449" t="n">
        <v>0</v>
      </c>
      <c r="P173" s="449" t="n">
        <v>0</v>
      </c>
      <c r="Q173" s="448" t="n">
        <v>0</v>
      </c>
      <c r="R173" s="448" t="n">
        <v>0.0036</v>
      </c>
      <c r="S173" s="449" t="n">
        <v>0.59598</v>
      </c>
      <c r="T173" s="449" t="n">
        <v>42.774912</v>
      </c>
      <c r="U173" s="450" t="n">
        <v>12514.8112973693</v>
      </c>
      <c r="V173" s="450" t="n">
        <v>45.0533206705296</v>
      </c>
      <c r="W173" s="450" t="n">
        <v>12685.4847896957</v>
      </c>
      <c r="X173" s="450" t="n">
        <v>12730.5381103662</v>
      </c>
      <c r="Y173" s="450" t="n">
        <v>0</v>
      </c>
      <c r="Z173" s="448" t="n">
        <v>0</v>
      </c>
      <c r="AA173" s="448" t="n">
        <v>0.0036</v>
      </c>
      <c r="AB173" s="448" t="n">
        <v>0.0036</v>
      </c>
      <c r="AC173" s="448" t="n">
        <v>0.0036</v>
      </c>
      <c r="AD173" s="451" t="s">
        <v>2559</v>
      </c>
      <c r="AE173" s="79"/>
      <c r="AF173" s="449" t="n">
        <v>0</v>
      </c>
      <c r="AG173" s="449" t="n">
        <v>0.59598</v>
      </c>
      <c r="AH173" s="79"/>
      <c r="AI173" s="452" t="n">
        <v>0</v>
      </c>
      <c r="AJ173" s="453" t="n">
        <v>0</v>
      </c>
      <c r="AK173" s="452" t="n">
        <v>42.774912</v>
      </c>
      <c r="AL173" s="453" t="n">
        <v>52</v>
      </c>
      <c r="AM173" s="79"/>
      <c r="AN173" s="454" t="n">
        <v>42.774912</v>
      </c>
      <c r="AO173" s="455" t="n">
        <v>0</v>
      </c>
      <c r="AP173" s="455" t="n">
        <v>0</v>
      </c>
      <c r="AQ173" s="455" t="n">
        <v>42.774912</v>
      </c>
      <c r="AR173" s="456" t="n">
        <v>8.51278343729312E-005</v>
      </c>
      <c r="AS173" s="373" t="n">
        <v>0</v>
      </c>
      <c r="AT173" s="457" t="n">
        <v>0</v>
      </c>
      <c r="AU173" s="457" t="n">
        <v>0</v>
      </c>
      <c r="AV173" s="457" t="n">
        <v>0</v>
      </c>
      <c r="AW173" s="457" t="n">
        <v>0</v>
      </c>
      <c r="AX173" s="458"/>
      <c r="AY173" s="459" t="n">
        <v>0</v>
      </c>
      <c r="AZ173" s="460" t="n">
        <v>0</v>
      </c>
      <c r="BA173" s="461" t="n">
        <v>0</v>
      </c>
      <c r="BB173" s="414" t="s">
        <v>423</v>
      </c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462" t="n">
        <v>0</v>
      </c>
      <c r="BO173" s="463" t="n">
        <v>0</v>
      </c>
      <c r="BP173" s="464" t="n">
        <v>0</v>
      </c>
      <c r="BQ173" s="465" t="n">
        <v>0</v>
      </c>
      <c r="BR173" s="465" t="n">
        <v>0</v>
      </c>
      <c r="BS173" s="466" t="n">
        <v>0</v>
      </c>
      <c r="BT173" s="467" t="n">
        <v>0</v>
      </c>
      <c r="BU173" s="465" t="n">
        <v>0</v>
      </c>
      <c r="BV173" s="465" t="n">
        <v>0</v>
      </c>
      <c r="BW173" s="468" t="n">
        <v>0</v>
      </c>
      <c r="CG173" s="442" t="n">
        <v>161</v>
      </c>
    </row>
    <row r="174" s="441" customFormat="true" ht="21.95" hidden="false" customHeight="true" outlineLevel="0" collapsed="false">
      <c r="A174" s="414" t="n">
        <v>0</v>
      </c>
      <c r="B174" s="414" t="n">
        <v>0</v>
      </c>
      <c r="C174" s="415" t="n">
        <v>0</v>
      </c>
      <c r="D174" s="415" t="s">
        <v>298</v>
      </c>
      <c r="E174" s="443" t="s">
        <v>426</v>
      </c>
      <c r="F174" s="443" t="s">
        <v>2287</v>
      </c>
      <c r="G174" s="443" t="s">
        <v>1101</v>
      </c>
      <c r="H174" s="444" t="n">
        <v>147.6</v>
      </c>
      <c r="I174" s="445" t="n">
        <v>58.2693</v>
      </c>
      <c r="J174" s="446" t="n">
        <v>8600.55</v>
      </c>
      <c r="K174" s="447" t="n">
        <v>8600.55</v>
      </c>
      <c r="L174" s="447" t="n">
        <v>9214.94806585479</v>
      </c>
      <c r="M174" s="448" t="n">
        <v>0</v>
      </c>
      <c r="N174" s="448" t="n">
        <v>0</v>
      </c>
      <c r="O174" s="449" t="n">
        <v>0</v>
      </c>
      <c r="P174" s="449" t="n">
        <v>0</v>
      </c>
      <c r="Q174" s="448" t="n">
        <v>0</v>
      </c>
      <c r="R174" s="448" t="n">
        <v>0</v>
      </c>
      <c r="S174" s="449" t="n">
        <v>0</v>
      </c>
      <c r="T174" s="449" t="n">
        <v>0</v>
      </c>
      <c r="U174" s="450" t="n">
        <v>9058.65889549751</v>
      </c>
      <c r="V174" s="450" t="n">
        <v>0</v>
      </c>
      <c r="W174" s="450" t="n">
        <v>9215.37369438962</v>
      </c>
      <c r="X174" s="450" t="n">
        <v>9215.37369438962</v>
      </c>
      <c r="Y174" s="450" t="n">
        <v>0</v>
      </c>
      <c r="Z174" s="448" t="n">
        <v>0</v>
      </c>
      <c r="AA174" s="448" t="n">
        <v>0</v>
      </c>
      <c r="AB174" s="448" t="n">
        <v>0</v>
      </c>
      <c r="AC174" s="448" t="n">
        <v>0</v>
      </c>
      <c r="AD174" s="451" t="s">
        <v>2558</v>
      </c>
      <c r="AE174" s="79"/>
      <c r="AF174" s="449" t="n">
        <v>0</v>
      </c>
      <c r="AG174" s="449" t="n">
        <v>0</v>
      </c>
      <c r="AH174" s="79"/>
      <c r="AI174" s="452" t="n">
        <v>0</v>
      </c>
      <c r="AJ174" s="453" t="n">
        <v>0</v>
      </c>
      <c r="AK174" s="452" t="n">
        <v>0</v>
      </c>
      <c r="AL174" s="453" t="n">
        <v>0</v>
      </c>
      <c r="AM174" s="79"/>
      <c r="AN174" s="454" t="n">
        <v>0</v>
      </c>
      <c r="AO174" s="455" t="n">
        <v>0</v>
      </c>
      <c r="AP174" s="455" t="n">
        <v>0</v>
      </c>
      <c r="AQ174" s="455" t="n">
        <v>0</v>
      </c>
      <c r="AR174" s="456" t="n">
        <v>0</v>
      </c>
      <c r="AS174" s="373" t="n">
        <v>0</v>
      </c>
      <c r="AT174" s="457" t="n">
        <v>0</v>
      </c>
      <c r="AU174" s="457" t="n">
        <v>0</v>
      </c>
      <c r="AV174" s="457" t="n">
        <v>0</v>
      </c>
      <c r="AW174" s="457" t="n">
        <v>0</v>
      </c>
      <c r="AX174" s="458"/>
      <c r="AY174" s="459" t="n">
        <v>0</v>
      </c>
      <c r="AZ174" s="460" t="n">
        <v>0</v>
      </c>
      <c r="BA174" s="461" t="n">
        <v>0</v>
      </c>
      <c r="BB174" s="414" t="s">
        <v>426</v>
      </c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462" t="n">
        <v>0</v>
      </c>
      <c r="BO174" s="463" t="n">
        <v>0</v>
      </c>
      <c r="BP174" s="464" t="n">
        <v>0</v>
      </c>
      <c r="BQ174" s="465" t="n">
        <v>0</v>
      </c>
      <c r="BR174" s="465" t="n">
        <v>0</v>
      </c>
      <c r="BS174" s="466" t="n">
        <v>0</v>
      </c>
      <c r="BT174" s="467" t="n">
        <v>0</v>
      </c>
      <c r="BU174" s="465" t="n">
        <v>0</v>
      </c>
      <c r="BV174" s="465" t="n">
        <v>0</v>
      </c>
      <c r="BW174" s="468" t="n">
        <v>0</v>
      </c>
      <c r="CG174" s="442" t="n">
        <v>162</v>
      </c>
    </row>
    <row r="175" s="441" customFormat="true" ht="21.95" hidden="false" customHeight="true" outlineLevel="0" collapsed="false">
      <c r="A175" s="414" t="n">
        <v>0</v>
      </c>
      <c r="B175" s="414" t="n">
        <v>9</v>
      </c>
      <c r="C175" s="415" t="n">
        <v>0</v>
      </c>
      <c r="D175" s="415" t="s">
        <v>298</v>
      </c>
      <c r="E175" s="443" t="s">
        <v>429</v>
      </c>
      <c r="F175" s="443" t="s">
        <v>1678</v>
      </c>
      <c r="G175" s="443" t="s">
        <v>1101</v>
      </c>
      <c r="H175" s="444" t="n">
        <v>454.59</v>
      </c>
      <c r="I175" s="445" t="n">
        <v>61.5407</v>
      </c>
      <c r="J175" s="446" t="n">
        <v>27975.79</v>
      </c>
      <c r="K175" s="447" t="n">
        <v>27975.79</v>
      </c>
      <c r="L175" s="447" t="n">
        <v>29362.7548172653</v>
      </c>
      <c r="M175" s="448" t="n">
        <v>0.3124</v>
      </c>
      <c r="N175" s="448" t="n">
        <v>0.4065</v>
      </c>
      <c r="O175" s="449" t="n">
        <v>184.790835</v>
      </c>
      <c r="P175" s="449" t="n">
        <v>11372.158635</v>
      </c>
      <c r="Q175" s="448" t="n">
        <v>0.174</v>
      </c>
      <c r="R175" s="448" t="n">
        <v>0.306</v>
      </c>
      <c r="S175" s="449" t="n">
        <v>139.10454</v>
      </c>
      <c r="T175" s="449" t="n">
        <v>8560.59174</v>
      </c>
      <c r="U175" s="450" t="n">
        <v>29385.6040752464</v>
      </c>
      <c r="V175" s="450" t="n">
        <v>8991.9948470254</v>
      </c>
      <c r="W175" s="450" t="n">
        <v>20746.4186678692</v>
      </c>
      <c r="X175" s="450" t="n">
        <v>29738.4135148946</v>
      </c>
      <c r="Y175" s="450" t="n">
        <v>12088.6650938047</v>
      </c>
      <c r="Z175" s="448" t="n">
        <v>0.0941</v>
      </c>
      <c r="AA175" s="448" t="n">
        <v>0.132</v>
      </c>
      <c r="AB175" s="448" t="n">
        <v>-0.1005</v>
      </c>
      <c r="AC175" s="448" t="n">
        <v>0.0379</v>
      </c>
      <c r="AD175" s="451" t="s">
        <v>2560</v>
      </c>
      <c r="AE175" s="79"/>
      <c r="AF175" s="449" t="n">
        <v>79.09866</v>
      </c>
      <c r="AG175" s="449" t="n">
        <v>60.00588</v>
      </c>
      <c r="AH175" s="79"/>
      <c r="AI175" s="452" t="n">
        <v>-2811.566895</v>
      </c>
      <c r="AJ175" s="453" t="n">
        <v>9</v>
      </c>
      <c r="AK175" s="452" t="n">
        <v>0</v>
      </c>
      <c r="AL175" s="453" t="n">
        <v>0</v>
      </c>
      <c r="AM175" s="79"/>
      <c r="AN175" s="454" t="n">
        <v>8560.59174</v>
      </c>
      <c r="AO175" s="455" t="n">
        <v>-2811.566895</v>
      </c>
      <c r="AP175" s="455" t="n">
        <v>0.0384307782572318</v>
      </c>
      <c r="AQ175" s="455" t="n">
        <v>0</v>
      </c>
      <c r="AR175" s="456" t="n">
        <v>0</v>
      </c>
      <c r="AS175" s="373" t="n">
        <v>0</v>
      </c>
      <c r="AT175" s="457" t="n">
        <v>0</v>
      </c>
      <c r="AU175" s="457" t="n">
        <v>0</v>
      </c>
      <c r="AV175" s="457" t="n">
        <v>0</v>
      </c>
      <c r="AW175" s="457" t="n">
        <v>0</v>
      </c>
      <c r="AX175" s="458"/>
      <c r="AY175" s="459" t="n">
        <v>0</v>
      </c>
      <c r="AZ175" s="460" t="n">
        <v>0</v>
      </c>
      <c r="BA175" s="461" t="n">
        <v>0</v>
      </c>
      <c r="BB175" s="414" t="s">
        <v>429</v>
      </c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462" t="n">
        <v>0</v>
      </c>
      <c r="BO175" s="463" t="n">
        <v>0</v>
      </c>
      <c r="BP175" s="464" t="n">
        <v>0</v>
      </c>
      <c r="BQ175" s="465" t="n">
        <v>0</v>
      </c>
      <c r="BR175" s="465" t="n">
        <v>0</v>
      </c>
      <c r="BS175" s="466" t="n">
        <v>0</v>
      </c>
      <c r="BT175" s="467" t="n">
        <v>0</v>
      </c>
      <c r="BU175" s="465" t="n">
        <v>0</v>
      </c>
      <c r="BV175" s="465" t="n">
        <v>0</v>
      </c>
      <c r="BW175" s="468" t="n">
        <v>0</v>
      </c>
      <c r="CG175" s="442" t="n">
        <v>163</v>
      </c>
    </row>
    <row r="176" s="441" customFormat="true" ht="21.95" hidden="false" customHeight="true" outlineLevel="0" collapsed="false">
      <c r="A176" s="414" t="n">
        <v>0</v>
      </c>
      <c r="B176" s="414" t="n">
        <v>0</v>
      </c>
      <c r="C176" s="415" t="n">
        <v>0</v>
      </c>
      <c r="D176" s="415" t="s">
        <v>298</v>
      </c>
      <c r="E176" s="443" t="s">
        <v>432</v>
      </c>
      <c r="F176" s="443" t="s">
        <v>2288</v>
      </c>
      <c r="G176" s="443" t="s">
        <v>1101</v>
      </c>
      <c r="H176" s="444" t="n">
        <v>183.97</v>
      </c>
      <c r="I176" s="445" t="n">
        <v>79.4507</v>
      </c>
      <c r="J176" s="446" t="n">
        <v>14616.54</v>
      </c>
      <c r="K176" s="447" t="n">
        <v>14616.54</v>
      </c>
      <c r="L176" s="447" t="n">
        <v>15660.7027460441</v>
      </c>
      <c r="M176" s="448" t="n">
        <v>0</v>
      </c>
      <c r="N176" s="448" t="n">
        <v>0</v>
      </c>
      <c r="O176" s="449" t="n">
        <v>0</v>
      </c>
      <c r="P176" s="449" t="n">
        <v>0</v>
      </c>
      <c r="Q176" s="448" t="n">
        <v>0</v>
      </c>
      <c r="R176" s="448" t="n">
        <v>0</v>
      </c>
      <c r="S176" s="449" t="n">
        <v>0</v>
      </c>
      <c r="T176" s="449" t="n">
        <v>0</v>
      </c>
      <c r="U176" s="450" t="n">
        <v>15395.0910223643</v>
      </c>
      <c r="V176" s="450" t="n">
        <v>0</v>
      </c>
      <c r="W176" s="450" t="n">
        <v>15661.4260970512</v>
      </c>
      <c r="X176" s="450" t="n">
        <v>15661.4260970512</v>
      </c>
      <c r="Y176" s="450" t="n">
        <v>0</v>
      </c>
      <c r="Z176" s="448" t="n">
        <v>0</v>
      </c>
      <c r="AA176" s="448" t="n">
        <v>0</v>
      </c>
      <c r="AB176" s="448" t="n">
        <v>0</v>
      </c>
      <c r="AC176" s="448" t="n">
        <v>0</v>
      </c>
      <c r="AD176" s="451" t="s">
        <v>2558</v>
      </c>
      <c r="AE176" s="79"/>
      <c r="AF176" s="449" t="n">
        <v>0</v>
      </c>
      <c r="AG176" s="449" t="n">
        <v>0</v>
      </c>
      <c r="AH176" s="79"/>
      <c r="AI176" s="452" t="n">
        <v>0</v>
      </c>
      <c r="AJ176" s="453" t="n">
        <v>0</v>
      </c>
      <c r="AK176" s="452" t="n">
        <v>0</v>
      </c>
      <c r="AL176" s="453" t="n">
        <v>0</v>
      </c>
      <c r="AM176" s="79"/>
      <c r="AN176" s="454" t="n">
        <v>0</v>
      </c>
      <c r="AO176" s="455" t="n">
        <v>0</v>
      </c>
      <c r="AP176" s="455" t="n">
        <v>0</v>
      </c>
      <c r="AQ176" s="455" t="n">
        <v>0</v>
      </c>
      <c r="AR176" s="456" t="n">
        <v>0</v>
      </c>
      <c r="AS176" s="373" t="n">
        <v>8</v>
      </c>
      <c r="AT176" s="457" t="n">
        <v>0</v>
      </c>
      <c r="AU176" s="457" t="n">
        <v>0.8058</v>
      </c>
      <c r="AV176" s="457" t="n">
        <v>1</v>
      </c>
      <c r="AW176" s="457" t="n">
        <v>1</v>
      </c>
      <c r="AX176" s="458"/>
      <c r="AY176" s="459" t="n">
        <v>14616.54</v>
      </c>
      <c r="AZ176" s="460" t="n">
        <v>0.0297706199776607</v>
      </c>
      <c r="BA176" s="461" t="n">
        <v>8</v>
      </c>
      <c r="BB176" s="414" t="s">
        <v>432</v>
      </c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462" t="n">
        <v>0</v>
      </c>
      <c r="BO176" s="463" t="n">
        <v>0</v>
      </c>
      <c r="BP176" s="464" t="n">
        <v>0</v>
      </c>
      <c r="BQ176" s="465" t="n">
        <v>0</v>
      </c>
      <c r="BR176" s="465" t="n">
        <v>0</v>
      </c>
      <c r="BS176" s="466" t="n">
        <v>0</v>
      </c>
      <c r="BT176" s="467" t="n">
        <v>0</v>
      </c>
      <c r="BU176" s="465" t="n">
        <v>0</v>
      </c>
      <c r="BV176" s="465" t="n">
        <v>0</v>
      </c>
      <c r="BW176" s="468" t="n">
        <v>0</v>
      </c>
      <c r="CG176" s="442" t="n">
        <v>164</v>
      </c>
    </row>
    <row r="177" s="441" customFormat="true" ht="21.95" hidden="false" customHeight="true" outlineLevel="0" collapsed="false">
      <c r="A177" s="414" t="n">
        <v>0</v>
      </c>
      <c r="B177" s="414" t="n">
        <v>0</v>
      </c>
      <c r="C177" s="415" t="n">
        <v>0</v>
      </c>
      <c r="D177" s="415" t="s">
        <v>298</v>
      </c>
      <c r="E177" s="443" t="s">
        <v>436</v>
      </c>
      <c r="F177" s="443" t="s">
        <v>2289</v>
      </c>
      <c r="G177" s="443" t="s">
        <v>1101</v>
      </c>
      <c r="H177" s="444" t="n">
        <v>2.8</v>
      </c>
      <c r="I177" s="445" t="n">
        <v>111.2907</v>
      </c>
      <c r="J177" s="446" t="n">
        <v>311.61</v>
      </c>
      <c r="K177" s="447" t="n">
        <v>311.61</v>
      </c>
      <c r="L177" s="447" t="n">
        <v>333.870504421347</v>
      </c>
      <c r="M177" s="448" t="n">
        <v>0</v>
      </c>
      <c r="N177" s="448" t="n">
        <v>0</v>
      </c>
      <c r="O177" s="449" t="n">
        <v>0</v>
      </c>
      <c r="P177" s="449" t="n">
        <v>0</v>
      </c>
      <c r="Q177" s="448" t="n">
        <v>0</v>
      </c>
      <c r="R177" s="448" t="n">
        <v>0</v>
      </c>
      <c r="S177" s="449" t="n">
        <v>0</v>
      </c>
      <c r="T177" s="449" t="n">
        <v>0</v>
      </c>
      <c r="U177" s="450" t="n">
        <v>328.207928379694</v>
      </c>
      <c r="V177" s="450" t="n">
        <v>0</v>
      </c>
      <c r="W177" s="450" t="n">
        <v>333.885925540663</v>
      </c>
      <c r="X177" s="450" t="n">
        <v>333.885925540663</v>
      </c>
      <c r="Y177" s="450" t="n">
        <v>0</v>
      </c>
      <c r="Z177" s="448" t="n">
        <v>0</v>
      </c>
      <c r="AA177" s="448" t="n">
        <v>0</v>
      </c>
      <c r="AB177" s="448" t="n">
        <v>0</v>
      </c>
      <c r="AC177" s="448" t="n">
        <v>0</v>
      </c>
      <c r="AD177" s="451" t="s">
        <v>2558</v>
      </c>
      <c r="AE177" s="79"/>
      <c r="AF177" s="449" t="n">
        <v>0</v>
      </c>
      <c r="AG177" s="449" t="n">
        <v>0</v>
      </c>
      <c r="AH177" s="79"/>
      <c r="AI177" s="452" t="n">
        <v>0</v>
      </c>
      <c r="AJ177" s="453" t="n">
        <v>0</v>
      </c>
      <c r="AK177" s="452" t="n">
        <v>0</v>
      </c>
      <c r="AL177" s="453" t="n">
        <v>0</v>
      </c>
      <c r="AM177" s="79"/>
      <c r="AN177" s="454" t="n">
        <v>0</v>
      </c>
      <c r="AO177" s="455" t="n">
        <v>0</v>
      </c>
      <c r="AP177" s="455" t="n">
        <v>0</v>
      </c>
      <c r="AQ177" s="455" t="n">
        <v>0</v>
      </c>
      <c r="AR177" s="456" t="n">
        <v>0</v>
      </c>
      <c r="AS177" s="373" t="n">
        <v>0</v>
      </c>
      <c r="AT177" s="457" t="n">
        <v>0</v>
      </c>
      <c r="AU177" s="457" t="n">
        <v>0</v>
      </c>
      <c r="AV177" s="457" t="n">
        <v>0</v>
      </c>
      <c r="AW177" s="457" t="n">
        <v>0</v>
      </c>
      <c r="AX177" s="458"/>
      <c r="AY177" s="459" t="n">
        <v>0</v>
      </c>
      <c r="AZ177" s="460" t="n">
        <v>0</v>
      </c>
      <c r="BA177" s="461" t="n">
        <v>0</v>
      </c>
      <c r="BB177" s="414" t="s">
        <v>436</v>
      </c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462" t="n">
        <v>0</v>
      </c>
      <c r="BO177" s="463" t="n">
        <v>0</v>
      </c>
      <c r="BP177" s="464" t="n">
        <v>0</v>
      </c>
      <c r="BQ177" s="465" t="n">
        <v>0</v>
      </c>
      <c r="BR177" s="465" t="n">
        <v>0</v>
      </c>
      <c r="BS177" s="466" t="n">
        <v>0</v>
      </c>
      <c r="BT177" s="467" t="n">
        <v>0</v>
      </c>
      <c r="BU177" s="465" t="n">
        <v>0</v>
      </c>
      <c r="BV177" s="465" t="n">
        <v>0</v>
      </c>
      <c r="BW177" s="468" t="n">
        <v>0</v>
      </c>
      <c r="CG177" s="442" t="n">
        <v>165</v>
      </c>
    </row>
    <row r="178" s="441" customFormat="true" ht="21.95" hidden="false" customHeight="true" outlineLevel="0" collapsed="false">
      <c r="A178" s="414" t="n">
        <v>0</v>
      </c>
      <c r="B178" s="414" t="n">
        <v>0</v>
      </c>
      <c r="C178" s="415" t="n">
        <v>0</v>
      </c>
      <c r="D178" s="415" t="s">
        <v>298</v>
      </c>
      <c r="E178" s="469" t="s">
        <v>438</v>
      </c>
      <c r="F178" s="469" t="s">
        <v>2290</v>
      </c>
      <c r="G178" s="469"/>
      <c r="H178" s="470"/>
      <c r="I178" s="471"/>
      <c r="J178" s="472" t="n">
        <v>65541.37</v>
      </c>
      <c r="K178" s="473" t="n">
        <v>65541.37</v>
      </c>
      <c r="L178" s="473" t="n">
        <v>70223.4532343831</v>
      </c>
      <c r="M178" s="448" t="n">
        <v>0</v>
      </c>
      <c r="N178" s="448" t="n">
        <v>0</v>
      </c>
      <c r="O178" s="449" t="n">
        <v>0</v>
      </c>
      <c r="P178" s="449" t="n">
        <v>0</v>
      </c>
      <c r="Q178" s="448" t="n">
        <v>0</v>
      </c>
      <c r="R178" s="448" t="n">
        <v>0</v>
      </c>
      <c r="S178" s="449" t="n">
        <v>0</v>
      </c>
      <c r="T178" s="449" t="n">
        <v>0</v>
      </c>
      <c r="U178" s="449"/>
      <c r="V178" s="449"/>
      <c r="W178" s="449"/>
      <c r="X178" s="449"/>
      <c r="Y178" s="449" t="n">
        <v>0</v>
      </c>
      <c r="Z178" s="448" t="n">
        <v>0</v>
      </c>
      <c r="AA178" s="448" t="n">
        <v>0</v>
      </c>
      <c r="AB178" s="448" t="n">
        <v>0</v>
      </c>
      <c r="AC178" s="448" t="n">
        <v>0</v>
      </c>
      <c r="AD178" s="451" t="s">
        <v>2558</v>
      </c>
      <c r="AE178" s="79"/>
      <c r="AF178" s="449" t="n">
        <v>0</v>
      </c>
      <c r="AG178" s="449" t="n">
        <v>0</v>
      </c>
      <c r="AH178" s="79"/>
      <c r="AI178" s="452"/>
      <c r="AJ178" s="453"/>
      <c r="AK178" s="452"/>
      <c r="AL178" s="453"/>
      <c r="AM178" s="79"/>
      <c r="AN178" s="454"/>
      <c r="AO178" s="455"/>
      <c r="AP178" s="455"/>
      <c r="AQ178" s="455"/>
      <c r="AR178" s="456"/>
      <c r="AS178" s="373"/>
      <c r="AT178" s="457"/>
      <c r="AU178" s="457"/>
      <c r="AV178" s="457"/>
      <c r="AW178" s="457"/>
      <c r="AX178" s="458"/>
      <c r="AY178" s="459"/>
      <c r="AZ178" s="460"/>
      <c r="BA178" s="461"/>
      <c r="BB178" s="414" t="s">
        <v>438</v>
      </c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462" t="n">
        <v>0</v>
      </c>
      <c r="BO178" s="463" t="n">
        <v>0</v>
      </c>
      <c r="BP178" s="464" t="n">
        <v>0</v>
      </c>
      <c r="BQ178" s="465" t="n">
        <v>0</v>
      </c>
      <c r="BR178" s="465" t="n">
        <v>0</v>
      </c>
      <c r="BS178" s="466" t="n">
        <v>0</v>
      </c>
      <c r="BT178" s="467" t="n">
        <v>0</v>
      </c>
      <c r="BU178" s="465" t="n">
        <v>0</v>
      </c>
      <c r="BV178" s="465" t="n">
        <v>0</v>
      </c>
      <c r="BW178" s="468" t="n">
        <v>0</v>
      </c>
      <c r="CG178" s="442" t="n">
        <v>166</v>
      </c>
    </row>
    <row r="179" s="441" customFormat="true" ht="21.95" hidden="false" customHeight="true" outlineLevel="0" collapsed="false">
      <c r="A179" s="414" t="n">
        <v>0</v>
      </c>
      <c r="B179" s="414" t="n">
        <v>0</v>
      </c>
      <c r="C179" s="415" t="n">
        <v>0</v>
      </c>
      <c r="D179" s="415" t="s">
        <v>298</v>
      </c>
      <c r="E179" s="443" t="s">
        <v>441</v>
      </c>
      <c r="F179" s="443" t="s">
        <v>2291</v>
      </c>
      <c r="G179" s="443" t="s">
        <v>1098</v>
      </c>
      <c r="H179" s="444" t="n">
        <v>772.98</v>
      </c>
      <c r="I179" s="445" t="n">
        <v>62.6955</v>
      </c>
      <c r="J179" s="446" t="n">
        <v>48462.37</v>
      </c>
      <c r="K179" s="447" t="n">
        <v>48462.37</v>
      </c>
      <c r="L179" s="447" t="n">
        <v>51924.3795685438</v>
      </c>
      <c r="M179" s="448" t="n">
        <v>0</v>
      </c>
      <c r="N179" s="448" t="n">
        <v>0</v>
      </c>
      <c r="O179" s="449" t="n">
        <v>0</v>
      </c>
      <c r="P179" s="449" t="n">
        <v>0</v>
      </c>
      <c r="Q179" s="448" t="n">
        <v>0</v>
      </c>
      <c r="R179" s="448" t="n">
        <v>0</v>
      </c>
      <c r="S179" s="449" t="n">
        <v>0</v>
      </c>
      <c r="T179" s="449" t="n">
        <v>0</v>
      </c>
      <c r="U179" s="450" t="n">
        <v>51043.7215175067</v>
      </c>
      <c r="V179" s="450" t="n">
        <v>0</v>
      </c>
      <c r="W179" s="450" t="n">
        <v>51926.7778997595</v>
      </c>
      <c r="X179" s="450" t="n">
        <v>51926.7778997595</v>
      </c>
      <c r="Y179" s="450" t="n">
        <v>0</v>
      </c>
      <c r="Z179" s="448" t="n">
        <v>0</v>
      </c>
      <c r="AA179" s="448" t="n">
        <v>0</v>
      </c>
      <c r="AB179" s="448" t="n">
        <v>0</v>
      </c>
      <c r="AC179" s="448" t="n">
        <v>0</v>
      </c>
      <c r="AD179" s="451" t="s">
        <v>2558</v>
      </c>
      <c r="AE179" s="79"/>
      <c r="AF179" s="449" t="n">
        <v>0</v>
      </c>
      <c r="AG179" s="449" t="n">
        <v>0</v>
      </c>
      <c r="AH179" s="79"/>
      <c r="AI179" s="452" t="n">
        <v>0</v>
      </c>
      <c r="AJ179" s="453" t="n">
        <v>0</v>
      </c>
      <c r="AK179" s="452" t="n">
        <v>0</v>
      </c>
      <c r="AL179" s="453" t="n">
        <v>0</v>
      </c>
      <c r="AM179" s="79"/>
      <c r="AN179" s="454" t="n">
        <v>0</v>
      </c>
      <c r="AO179" s="455" t="n">
        <v>0</v>
      </c>
      <c r="AP179" s="455" t="n">
        <v>0</v>
      </c>
      <c r="AQ179" s="455" t="n">
        <v>0</v>
      </c>
      <c r="AR179" s="456" t="n">
        <v>0</v>
      </c>
      <c r="AS179" s="373" t="n">
        <v>14</v>
      </c>
      <c r="AT179" s="457" t="n">
        <v>0</v>
      </c>
      <c r="AU179" s="457" t="n">
        <v>0</v>
      </c>
      <c r="AV179" s="457" t="n">
        <v>0</v>
      </c>
      <c r="AW179" s="457" t="n">
        <v>0.2685</v>
      </c>
      <c r="AX179" s="458"/>
      <c r="AY179" s="459" t="n">
        <v>13012.146345</v>
      </c>
      <c r="AZ179" s="460" t="n">
        <v>0.026502829255809</v>
      </c>
      <c r="BA179" s="461" t="n">
        <v>14</v>
      </c>
      <c r="BB179" s="414" t="s">
        <v>441</v>
      </c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462" t="n">
        <v>0</v>
      </c>
      <c r="BO179" s="463" t="n">
        <v>0</v>
      </c>
      <c r="BP179" s="464" t="n">
        <v>0</v>
      </c>
      <c r="BQ179" s="465" t="n">
        <v>0</v>
      </c>
      <c r="BR179" s="465" t="n">
        <v>0</v>
      </c>
      <c r="BS179" s="466" t="n">
        <v>0</v>
      </c>
      <c r="BT179" s="467" t="n">
        <v>0</v>
      </c>
      <c r="BU179" s="465" t="n">
        <v>0</v>
      </c>
      <c r="BV179" s="465" t="n">
        <v>0</v>
      </c>
      <c r="BW179" s="468" t="n">
        <v>0</v>
      </c>
      <c r="CG179" s="442" t="n">
        <v>167</v>
      </c>
    </row>
    <row r="180" s="441" customFormat="true" ht="21.95" hidden="false" customHeight="true" outlineLevel="0" collapsed="false">
      <c r="A180" s="414" t="n">
        <v>0</v>
      </c>
      <c r="B180" s="414" t="n">
        <v>0</v>
      </c>
      <c r="C180" s="415" t="n">
        <v>0</v>
      </c>
      <c r="D180" s="415" t="s">
        <v>298</v>
      </c>
      <c r="E180" s="443" t="s">
        <v>443</v>
      </c>
      <c r="F180" s="443" t="s">
        <v>2292</v>
      </c>
      <c r="G180" s="443" t="s">
        <v>1098</v>
      </c>
      <c r="H180" s="444" t="n">
        <v>772.98</v>
      </c>
      <c r="I180" s="445" t="n">
        <v>10</v>
      </c>
      <c r="J180" s="446" t="n">
        <v>7729.8</v>
      </c>
      <c r="K180" s="447" t="n">
        <v>7729.8</v>
      </c>
      <c r="L180" s="447" t="n">
        <v>8281.99423983866</v>
      </c>
      <c r="M180" s="448" t="n">
        <v>0</v>
      </c>
      <c r="N180" s="448" t="n">
        <v>0</v>
      </c>
      <c r="O180" s="449" t="n">
        <v>0</v>
      </c>
      <c r="P180" s="449" t="n">
        <v>0</v>
      </c>
      <c r="Q180" s="448" t="n">
        <v>0</v>
      </c>
      <c r="R180" s="448" t="n">
        <v>0</v>
      </c>
      <c r="S180" s="449" t="n">
        <v>0</v>
      </c>
      <c r="T180" s="449" t="n">
        <v>0</v>
      </c>
      <c r="U180" s="450" t="n">
        <v>8141.52833602696</v>
      </c>
      <c r="V180" s="450" t="n">
        <v>0</v>
      </c>
      <c r="W180" s="450" t="n">
        <v>8282.37677624023</v>
      </c>
      <c r="X180" s="450" t="n">
        <v>8282.37677624023</v>
      </c>
      <c r="Y180" s="450" t="n">
        <v>0</v>
      </c>
      <c r="Z180" s="448" t="n">
        <v>0</v>
      </c>
      <c r="AA180" s="448" t="n">
        <v>0</v>
      </c>
      <c r="AB180" s="448" t="n">
        <v>0</v>
      </c>
      <c r="AC180" s="448" t="n">
        <v>0</v>
      </c>
      <c r="AD180" s="451" t="s">
        <v>2558</v>
      </c>
      <c r="AE180" s="79"/>
      <c r="AF180" s="449" t="n">
        <v>0</v>
      </c>
      <c r="AG180" s="449" t="n">
        <v>0</v>
      </c>
      <c r="AH180" s="79"/>
      <c r="AI180" s="452" t="n">
        <v>0</v>
      </c>
      <c r="AJ180" s="453" t="n">
        <v>0</v>
      </c>
      <c r="AK180" s="452" t="n">
        <v>0</v>
      </c>
      <c r="AL180" s="453" t="n">
        <v>0</v>
      </c>
      <c r="AM180" s="79"/>
      <c r="AN180" s="454" t="n">
        <v>0</v>
      </c>
      <c r="AO180" s="455" t="n">
        <v>0</v>
      </c>
      <c r="AP180" s="455" t="n">
        <v>0</v>
      </c>
      <c r="AQ180" s="455" t="n">
        <v>0</v>
      </c>
      <c r="AR180" s="456" t="n">
        <v>0</v>
      </c>
      <c r="AS180" s="373" t="n">
        <v>39</v>
      </c>
      <c r="AT180" s="457" t="n">
        <v>0</v>
      </c>
      <c r="AU180" s="457" t="n">
        <v>0</v>
      </c>
      <c r="AV180" s="457" t="n">
        <v>0</v>
      </c>
      <c r="AW180" s="457" t="n">
        <v>0.2685</v>
      </c>
      <c r="AX180" s="458"/>
      <c r="AY180" s="459" t="n">
        <v>2075.4513</v>
      </c>
      <c r="AZ180" s="460" t="n">
        <v>0.00422722969556693</v>
      </c>
      <c r="BA180" s="461" t="n">
        <v>39</v>
      </c>
      <c r="BB180" s="414" t="s">
        <v>443</v>
      </c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462" t="n">
        <v>0</v>
      </c>
      <c r="BO180" s="463" t="n">
        <v>0</v>
      </c>
      <c r="BP180" s="464" t="n">
        <v>0</v>
      </c>
      <c r="BQ180" s="465" t="n">
        <v>0</v>
      </c>
      <c r="BR180" s="465" t="n">
        <v>0</v>
      </c>
      <c r="BS180" s="466" t="n">
        <v>0</v>
      </c>
      <c r="BT180" s="467" t="n">
        <v>0</v>
      </c>
      <c r="BU180" s="465" t="n">
        <v>0</v>
      </c>
      <c r="BV180" s="465" t="n">
        <v>0</v>
      </c>
      <c r="BW180" s="468" t="n">
        <v>0</v>
      </c>
      <c r="CG180" s="442" t="n">
        <v>168</v>
      </c>
    </row>
    <row r="181" s="441" customFormat="true" ht="21.95" hidden="false" customHeight="true" outlineLevel="0" collapsed="false">
      <c r="A181" s="414" t="n">
        <v>0</v>
      </c>
      <c r="B181" s="414" t="n">
        <v>0</v>
      </c>
      <c r="C181" s="415" t="n">
        <v>0</v>
      </c>
      <c r="D181" s="415" t="s">
        <v>298</v>
      </c>
      <c r="E181" s="443" t="s">
        <v>445</v>
      </c>
      <c r="F181" s="443" t="s">
        <v>2165</v>
      </c>
      <c r="G181" s="443" t="s">
        <v>1098</v>
      </c>
      <c r="H181" s="444" t="n">
        <v>22.26</v>
      </c>
      <c r="I181" s="445" t="n">
        <v>420</v>
      </c>
      <c r="J181" s="446" t="n">
        <v>9349.2</v>
      </c>
      <c r="K181" s="447" t="n">
        <v>9349.2</v>
      </c>
      <c r="L181" s="447" t="n">
        <v>10017.0794260006</v>
      </c>
      <c r="M181" s="448" t="n">
        <v>0</v>
      </c>
      <c r="N181" s="448" t="n">
        <v>0</v>
      </c>
      <c r="O181" s="449" t="n">
        <v>0</v>
      </c>
      <c r="P181" s="449" t="n">
        <v>0</v>
      </c>
      <c r="Q181" s="448" t="n">
        <v>0</v>
      </c>
      <c r="R181" s="448" t="n">
        <v>0</v>
      </c>
      <c r="S181" s="449" t="n">
        <v>0</v>
      </c>
      <c r="T181" s="449" t="n">
        <v>0</v>
      </c>
      <c r="U181" s="450" t="n">
        <v>9847.18578995359</v>
      </c>
      <c r="V181" s="450" t="n">
        <v>0</v>
      </c>
      <c r="W181" s="450" t="n">
        <v>10017.5421041198</v>
      </c>
      <c r="X181" s="450" t="n">
        <v>10017.5421041198</v>
      </c>
      <c r="Y181" s="450" t="n">
        <v>0</v>
      </c>
      <c r="Z181" s="448" t="n">
        <v>0</v>
      </c>
      <c r="AA181" s="448" t="n">
        <v>0</v>
      </c>
      <c r="AB181" s="448" t="n">
        <v>0</v>
      </c>
      <c r="AC181" s="448" t="n">
        <v>0</v>
      </c>
      <c r="AD181" s="451" t="s">
        <v>2558</v>
      </c>
      <c r="AE181" s="79"/>
      <c r="AF181" s="449" t="n">
        <v>0</v>
      </c>
      <c r="AG181" s="449" t="n">
        <v>0</v>
      </c>
      <c r="AH181" s="79"/>
      <c r="AI181" s="452" t="n">
        <v>0</v>
      </c>
      <c r="AJ181" s="453" t="n">
        <v>0</v>
      </c>
      <c r="AK181" s="452" t="n">
        <v>0</v>
      </c>
      <c r="AL181" s="453" t="n">
        <v>0</v>
      </c>
      <c r="AM181" s="79"/>
      <c r="AN181" s="454" t="n">
        <v>0</v>
      </c>
      <c r="AO181" s="455" t="n">
        <v>0</v>
      </c>
      <c r="AP181" s="455" t="n">
        <v>0</v>
      </c>
      <c r="AQ181" s="455" t="n">
        <v>0</v>
      </c>
      <c r="AR181" s="456" t="n">
        <v>0</v>
      </c>
      <c r="AS181" s="373" t="n">
        <v>0</v>
      </c>
      <c r="AT181" s="457" t="n">
        <v>0</v>
      </c>
      <c r="AU181" s="457" t="n">
        <v>0</v>
      </c>
      <c r="AV181" s="457" t="n">
        <v>0</v>
      </c>
      <c r="AW181" s="457" t="n">
        <v>0</v>
      </c>
      <c r="AX181" s="458"/>
      <c r="AY181" s="459" t="n">
        <v>0</v>
      </c>
      <c r="AZ181" s="460" t="n">
        <v>0</v>
      </c>
      <c r="BA181" s="461" t="n">
        <v>0</v>
      </c>
      <c r="BB181" s="414" t="s">
        <v>445</v>
      </c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462" t="n">
        <v>0</v>
      </c>
      <c r="BO181" s="463" t="n">
        <v>0</v>
      </c>
      <c r="BP181" s="464" t="n">
        <v>0</v>
      </c>
      <c r="BQ181" s="465" t="n">
        <v>0</v>
      </c>
      <c r="BR181" s="465" t="n">
        <v>0</v>
      </c>
      <c r="BS181" s="466" t="n">
        <v>0</v>
      </c>
      <c r="BT181" s="467" t="n">
        <v>0</v>
      </c>
      <c r="BU181" s="465" t="n">
        <v>0</v>
      </c>
      <c r="BV181" s="465" t="n">
        <v>0</v>
      </c>
      <c r="BW181" s="468" t="n">
        <v>0</v>
      </c>
      <c r="CG181" s="442" t="n">
        <v>169</v>
      </c>
    </row>
    <row r="182" s="441" customFormat="true" ht="21.95" hidden="false" customHeight="true" outlineLevel="0" collapsed="false">
      <c r="A182" s="414" t="n">
        <v>0</v>
      </c>
      <c r="B182" s="414" t="n">
        <v>0</v>
      </c>
      <c r="C182" s="415" t="n">
        <v>0</v>
      </c>
      <c r="D182" s="415" t="s">
        <v>298</v>
      </c>
      <c r="E182" s="469" t="s">
        <v>447</v>
      </c>
      <c r="F182" s="469" t="s">
        <v>2293</v>
      </c>
      <c r="G182" s="469"/>
      <c r="H182" s="470"/>
      <c r="I182" s="471"/>
      <c r="J182" s="472" t="n">
        <v>7315.43</v>
      </c>
      <c r="K182" s="473" t="n">
        <v>7315.43</v>
      </c>
      <c r="L182" s="473" t="n">
        <v>7838.02286242114</v>
      </c>
      <c r="M182" s="448" t="n">
        <v>0</v>
      </c>
      <c r="N182" s="448" t="n">
        <v>0</v>
      </c>
      <c r="O182" s="449" t="n">
        <v>0</v>
      </c>
      <c r="P182" s="449" t="n">
        <v>0</v>
      </c>
      <c r="Q182" s="448" t="n">
        <v>0</v>
      </c>
      <c r="R182" s="448" t="n">
        <v>0</v>
      </c>
      <c r="S182" s="449" t="n">
        <v>0</v>
      </c>
      <c r="T182" s="449" t="n">
        <v>0</v>
      </c>
      <c r="U182" s="449"/>
      <c r="V182" s="449"/>
      <c r="W182" s="449"/>
      <c r="X182" s="449"/>
      <c r="Y182" s="449" t="n">
        <v>0</v>
      </c>
      <c r="Z182" s="448" t="n">
        <v>0</v>
      </c>
      <c r="AA182" s="448" t="n">
        <v>0</v>
      </c>
      <c r="AB182" s="448" t="n">
        <v>0</v>
      </c>
      <c r="AC182" s="448" t="n">
        <v>0</v>
      </c>
      <c r="AD182" s="451" t="s">
        <v>2558</v>
      </c>
      <c r="AE182" s="79"/>
      <c r="AF182" s="449" t="n">
        <v>0</v>
      </c>
      <c r="AG182" s="449" t="n">
        <v>0</v>
      </c>
      <c r="AH182" s="79"/>
      <c r="AI182" s="452"/>
      <c r="AJ182" s="453"/>
      <c r="AK182" s="452"/>
      <c r="AL182" s="453"/>
      <c r="AM182" s="79"/>
      <c r="AN182" s="454"/>
      <c r="AO182" s="455"/>
      <c r="AP182" s="455"/>
      <c r="AQ182" s="455"/>
      <c r="AR182" s="456"/>
      <c r="AS182" s="373"/>
      <c r="AT182" s="457"/>
      <c r="AU182" s="457"/>
      <c r="AV182" s="457"/>
      <c r="AW182" s="457"/>
      <c r="AX182" s="458"/>
      <c r="AY182" s="459"/>
      <c r="AZ182" s="460"/>
      <c r="BA182" s="461"/>
      <c r="BB182" s="414" t="s">
        <v>447</v>
      </c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462" t="n">
        <v>0</v>
      </c>
      <c r="BO182" s="463" t="n">
        <v>0</v>
      </c>
      <c r="BP182" s="464" t="n">
        <v>0</v>
      </c>
      <c r="BQ182" s="465" t="n">
        <v>0</v>
      </c>
      <c r="BR182" s="465" t="n">
        <v>0</v>
      </c>
      <c r="BS182" s="466" t="n">
        <v>0</v>
      </c>
      <c r="BT182" s="467" t="n">
        <v>0</v>
      </c>
      <c r="BU182" s="465" t="n">
        <v>0</v>
      </c>
      <c r="BV182" s="465" t="n">
        <v>0</v>
      </c>
      <c r="BW182" s="468" t="n">
        <v>0</v>
      </c>
      <c r="CG182" s="442" t="n">
        <v>170</v>
      </c>
    </row>
    <row r="183" s="441" customFormat="true" ht="21.95" hidden="false" customHeight="true" outlineLevel="0" collapsed="false">
      <c r="A183" s="414" t="n">
        <v>0</v>
      </c>
      <c r="B183" s="414" t="n">
        <v>0</v>
      </c>
      <c r="C183" s="415" t="n">
        <v>0</v>
      </c>
      <c r="D183" s="415" t="s">
        <v>298</v>
      </c>
      <c r="E183" s="443" t="s">
        <v>449</v>
      </c>
      <c r="F183" s="443" t="s">
        <v>1567</v>
      </c>
      <c r="G183" s="443" t="s">
        <v>1098</v>
      </c>
      <c r="H183" s="444" t="n">
        <v>20.27</v>
      </c>
      <c r="I183" s="445" t="n">
        <v>74.906</v>
      </c>
      <c r="J183" s="446" t="n">
        <v>1518.34</v>
      </c>
      <c r="K183" s="447" t="n">
        <v>1518.34</v>
      </c>
      <c r="L183" s="447" t="n">
        <v>1626.80575617954</v>
      </c>
      <c r="M183" s="448" t="n">
        <v>0</v>
      </c>
      <c r="N183" s="448" t="n">
        <v>0</v>
      </c>
      <c r="O183" s="449" t="n">
        <v>0</v>
      </c>
      <c r="P183" s="449" t="n">
        <v>0</v>
      </c>
      <c r="Q183" s="448" t="n">
        <v>0</v>
      </c>
      <c r="R183" s="448" t="n">
        <v>0</v>
      </c>
      <c r="S183" s="449" t="n">
        <v>0</v>
      </c>
      <c r="T183" s="449" t="n">
        <v>0</v>
      </c>
      <c r="U183" s="450" t="n">
        <v>1599.21448597935</v>
      </c>
      <c r="V183" s="450" t="n">
        <v>0</v>
      </c>
      <c r="W183" s="450" t="n">
        <v>1626.88089658679</v>
      </c>
      <c r="X183" s="450" t="n">
        <v>1626.88089658679</v>
      </c>
      <c r="Y183" s="450" t="n">
        <v>0</v>
      </c>
      <c r="Z183" s="448" t="n">
        <v>0</v>
      </c>
      <c r="AA183" s="448" t="n">
        <v>0</v>
      </c>
      <c r="AB183" s="448" t="n">
        <v>0</v>
      </c>
      <c r="AC183" s="448" t="n">
        <v>0</v>
      </c>
      <c r="AD183" s="451" t="s">
        <v>2558</v>
      </c>
      <c r="AE183" s="79"/>
      <c r="AF183" s="449" t="n">
        <v>0</v>
      </c>
      <c r="AG183" s="449" t="n">
        <v>0</v>
      </c>
      <c r="AH183" s="79"/>
      <c r="AI183" s="452" t="n">
        <v>0</v>
      </c>
      <c r="AJ183" s="453" t="n">
        <v>0</v>
      </c>
      <c r="AK183" s="452" t="n">
        <v>0</v>
      </c>
      <c r="AL183" s="453" t="n">
        <v>0</v>
      </c>
      <c r="AM183" s="79"/>
      <c r="AN183" s="454" t="n">
        <v>0</v>
      </c>
      <c r="AO183" s="455" t="n">
        <v>0</v>
      </c>
      <c r="AP183" s="455" t="n">
        <v>0</v>
      </c>
      <c r="AQ183" s="455" t="n">
        <v>0</v>
      </c>
      <c r="AR183" s="456" t="n">
        <v>0</v>
      </c>
      <c r="AS183" s="373" t="n">
        <v>43</v>
      </c>
      <c r="AT183" s="457" t="n">
        <v>0.8</v>
      </c>
      <c r="AU183" s="457" t="n">
        <v>1</v>
      </c>
      <c r="AV183" s="457" t="n">
        <v>1</v>
      </c>
      <c r="AW183" s="457" t="n">
        <v>1</v>
      </c>
      <c r="AX183" s="458"/>
      <c r="AY183" s="459" t="n">
        <v>1518.34</v>
      </c>
      <c r="AZ183" s="460" t="n">
        <v>0.00309251869025647</v>
      </c>
      <c r="BA183" s="461" t="n">
        <v>43</v>
      </c>
      <c r="BB183" s="414" t="s">
        <v>449</v>
      </c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462" t="n">
        <v>0</v>
      </c>
      <c r="BO183" s="463" t="n">
        <v>0</v>
      </c>
      <c r="BP183" s="464" t="n">
        <v>0</v>
      </c>
      <c r="BQ183" s="465" t="n">
        <v>0</v>
      </c>
      <c r="BR183" s="465" t="n">
        <v>0</v>
      </c>
      <c r="BS183" s="466" t="n">
        <v>0</v>
      </c>
      <c r="BT183" s="467" t="n">
        <v>0</v>
      </c>
      <c r="BU183" s="465" t="n">
        <v>0</v>
      </c>
      <c r="BV183" s="465" t="n">
        <v>0</v>
      </c>
      <c r="BW183" s="468" t="n">
        <v>0</v>
      </c>
      <c r="CG183" s="442" t="n">
        <v>171</v>
      </c>
    </row>
    <row r="184" s="441" customFormat="true" ht="21.95" hidden="false" customHeight="true" outlineLevel="0" collapsed="false">
      <c r="A184" s="414" t="n">
        <v>0</v>
      </c>
      <c r="B184" s="414" t="n">
        <v>0</v>
      </c>
      <c r="C184" s="415" t="n">
        <v>0</v>
      </c>
      <c r="D184" s="415" t="s">
        <v>298</v>
      </c>
      <c r="E184" s="443" t="s">
        <v>451</v>
      </c>
      <c r="F184" s="443" t="s">
        <v>1738</v>
      </c>
      <c r="G184" s="443" t="s">
        <v>1098</v>
      </c>
      <c r="H184" s="444" t="n">
        <v>20.27</v>
      </c>
      <c r="I184" s="445" t="n">
        <v>32.4294</v>
      </c>
      <c r="J184" s="446" t="n">
        <v>657.34</v>
      </c>
      <c r="K184" s="447" t="n">
        <v>657.34</v>
      </c>
      <c r="L184" s="447" t="n">
        <v>704.298441565829</v>
      </c>
      <c r="M184" s="448" t="n">
        <v>0</v>
      </c>
      <c r="N184" s="448" t="n">
        <v>0</v>
      </c>
      <c r="O184" s="449" t="n">
        <v>0</v>
      </c>
      <c r="P184" s="449" t="n">
        <v>0</v>
      </c>
      <c r="Q184" s="448" t="n">
        <v>0</v>
      </c>
      <c r="R184" s="448" t="n">
        <v>0</v>
      </c>
      <c r="S184" s="449" t="n">
        <v>0</v>
      </c>
      <c r="T184" s="449" t="n">
        <v>0</v>
      </c>
      <c r="U184" s="450" t="n">
        <v>692.3532609387</v>
      </c>
      <c r="V184" s="450" t="n">
        <v>0</v>
      </c>
      <c r="W184" s="450" t="n">
        <v>704.33097235294</v>
      </c>
      <c r="X184" s="450" t="n">
        <v>704.33097235294</v>
      </c>
      <c r="Y184" s="450" t="n">
        <v>0</v>
      </c>
      <c r="Z184" s="448" t="n">
        <v>0</v>
      </c>
      <c r="AA184" s="448" t="n">
        <v>0</v>
      </c>
      <c r="AB184" s="448" t="n">
        <v>0</v>
      </c>
      <c r="AC184" s="448" t="n">
        <v>0</v>
      </c>
      <c r="AD184" s="451" t="s">
        <v>2558</v>
      </c>
      <c r="AE184" s="79"/>
      <c r="AF184" s="449" t="n">
        <v>0</v>
      </c>
      <c r="AG184" s="449" t="n">
        <v>0</v>
      </c>
      <c r="AH184" s="79"/>
      <c r="AI184" s="452" t="n">
        <v>0</v>
      </c>
      <c r="AJ184" s="453" t="n">
        <v>0</v>
      </c>
      <c r="AK184" s="452" t="n">
        <v>0</v>
      </c>
      <c r="AL184" s="453" t="n">
        <v>0</v>
      </c>
      <c r="AM184" s="79"/>
      <c r="AN184" s="454" t="n">
        <v>0</v>
      </c>
      <c r="AO184" s="455" t="n">
        <v>0</v>
      </c>
      <c r="AP184" s="455" t="n">
        <v>0</v>
      </c>
      <c r="AQ184" s="455" t="n">
        <v>0</v>
      </c>
      <c r="AR184" s="456" t="n">
        <v>0</v>
      </c>
      <c r="AS184" s="373" t="n">
        <v>51</v>
      </c>
      <c r="AT184" s="457" t="n">
        <v>0</v>
      </c>
      <c r="AU184" s="457" t="n">
        <v>1</v>
      </c>
      <c r="AV184" s="457" t="n">
        <v>1</v>
      </c>
      <c r="AW184" s="457" t="n">
        <v>1</v>
      </c>
      <c r="AX184" s="458"/>
      <c r="AY184" s="459" t="n">
        <v>657.34</v>
      </c>
      <c r="AZ184" s="460" t="n">
        <v>0.00133885443039977</v>
      </c>
      <c r="BA184" s="461" t="n">
        <v>51</v>
      </c>
      <c r="BB184" s="414" t="s">
        <v>451</v>
      </c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462" t="n">
        <v>0</v>
      </c>
      <c r="BO184" s="463" t="n">
        <v>0</v>
      </c>
      <c r="BP184" s="464" t="n">
        <v>0</v>
      </c>
      <c r="BQ184" s="465" t="n">
        <v>0</v>
      </c>
      <c r="BR184" s="465" t="n">
        <v>0</v>
      </c>
      <c r="BS184" s="466" t="n">
        <v>0</v>
      </c>
      <c r="BT184" s="467" t="n">
        <v>0</v>
      </c>
      <c r="BU184" s="465" t="n">
        <v>0</v>
      </c>
      <c r="BV184" s="465" t="n">
        <v>0</v>
      </c>
      <c r="BW184" s="468" t="n">
        <v>0</v>
      </c>
      <c r="CG184" s="442" t="n">
        <v>172</v>
      </c>
    </row>
    <row r="185" s="441" customFormat="true" ht="21.95" hidden="false" customHeight="true" outlineLevel="0" collapsed="false">
      <c r="A185" s="414" t="n">
        <v>0</v>
      </c>
      <c r="B185" s="414" t="n">
        <v>0</v>
      </c>
      <c r="C185" s="415" t="n">
        <v>0</v>
      </c>
      <c r="D185" s="415" t="s">
        <v>298</v>
      </c>
      <c r="E185" s="443" t="s">
        <v>453</v>
      </c>
      <c r="F185" s="443" t="s">
        <v>2294</v>
      </c>
      <c r="G185" s="443" t="s">
        <v>1098</v>
      </c>
      <c r="H185" s="444" t="n">
        <v>29.88</v>
      </c>
      <c r="I185" s="445" t="n">
        <v>135.54</v>
      </c>
      <c r="J185" s="446" t="n">
        <v>4049.94</v>
      </c>
      <c r="K185" s="447" t="n">
        <v>4049.94</v>
      </c>
      <c r="L185" s="447" t="n">
        <v>4339.25583478126</v>
      </c>
      <c r="M185" s="448" t="n">
        <v>0</v>
      </c>
      <c r="N185" s="448" t="n">
        <v>0</v>
      </c>
      <c r="O185" s="449" t="n">
        <v>0</v>
      </c>
      <c r="P185" s="449" t="n">
        <v>0</v>
      </c>
      <c r="Q185" s="448" t="n">
        <v>0</v>
      </c>
      <c r="R185" s="448" t="n">
        <v>0</v>
      </c>
      <c r="S185" s="449" t="n">
        <v>0</v>
      </c>
      <c r="T185" s="449" t="n">
        <v>0</v>
      </c>
      <c r="U185" s="450" t="n">
        <v>4265.66033651699</v>
      </c>
      <c r="V185" s="450" t="n">
        <v>0</v>
      </c>
      <c r="W185" s="450" t="n">
        <v>4339.45626033874</v>
      </c>
      <c r="X185" s="450" t="n">
        <v>4339.45626033874</v>
      </c>
      <c r="Y185" s="450" t="n">
        <v>0</v>
      </c>
      <c r="Z185" s="448" t="n">
        <v>0</v>
      </c>
      <c r="AA185" s="448" t="n">
        <v>0</v>
      </c>
      <c r="AB185" s="448" t="n">
        <v>0</v>
      </c>
      <c r="AC185" s="448" t="n">
        <v>0</v>
      </c>
      <c r="AD185" s="451" t="s">
        <v>2558</v>
      </c>
      <c r="AE185" s="79"/>
      <c r="AF185" s="449" t="n">
        <v>0</v>
      </c>
      <c r="AG185" s="449" t="n">
        <v>0</v>
      </c>
      <c r="AH185" s="79"/>
      <c r="AI185" s="452" t="n">
        <v>0</v>
      </c>
      <c r="AJ185" s="453" t="n">
        <v>0</v>
      </c>
      <c r="AK185" s="452" t="n">
        <v>0</v>
      </c>
      <c r="AL185" s="453" t="n">
        <v>0</v>
      </c>
      <c r="AM185" s="79"/>
      <c r="AN185" s="454" t="n">
        <v>0</v>
      </c>
      <c r="AO185" s="455" t="n">
        <v>0</v>
      </c>
      <c r="AP185" s="455" t="n">
        <v>0</v>
      </c>
      <c r="AQ185" s="455" t="n">
        <v>0</v>
      </c>
      <c r="AR185" s="456" t="n">
        <v>0</v>
      </c>
      <c r="AS185" s="373" t="n">
        <v>0</v>
      </c>
      <c r="AT185" s="457" t="n">
        <v>0</v>
      </c>
      <c r="AU185" s="457" t="n">
        <v>0</v>
      </c>
      <c r="AV185" s="457" t="n">
        <v>0</v>
      </c>
      <c r="AW185" s="457" t="n">
        <v>0</v>
      </c>
      <c r="AX185" s="458"/>
      <c r="AY185" s="459" t="n">
        <v>0</v>
      </c>
      <c r="AZ185" s="460" t="n">
        <v>0</v>
      </c>
      <c r="BA185" s="461" t="n">
        <v>0</v>
      </c>
      <c r="BB185" s="414" t="s">
        <v>453</v>
      </c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462" t="n">
        <v>0</v>
      </c>
      <c r="BO185" s="463" t="n">
        <v>0</v>
      </c>
      <c r="BP185" s="464" t="n">
        <v>0</v>
      </c>
      <c r="BQ185" s="465" t="n">
        <v>0</v>
      </c>
      <c r="BR185" s="465" t="n">
        <v>0</v>
      </c>
      <c r="BS185" s="466" t="n">
        <v>0</v>
      </c>
      <c r="BT185" s="467" t="n">
        <v>0</v>
      </c>
      <c r="BU185" s="465" t="n">
        <v>0</v>
      </c>
      <c r="BV185" s="465" t="n">
        <v>0</v>
      </c>
      <c r="BW185" s="468" t="n">
        <v>0</v>
      </c>
      <c r="CG185" s="442" t="n">
        <v>173</v>
      </c>
    </row>
    <row r="186" s="441" customFormat="true" ht="21.95" hidden="false" customHeight="true" outlineLevel="0" collapsed="false">
      <c r="A186" s="414" t="n">
        <v>0</v>
      </c>
      <c r="B186" s="414" t="n">
        <v>0</v>
      </c>
      <c r="C186" s="415" t="n">
        <v>0</v>
      </c>
      <c r="D186" s="415" t="s">
        <v>298</v>
      </c>
      <c r="E186" s="475" t="s">
        <v>455</v>
      </c>
      <c r="F186" s="475" t="s">
        <v>1643</v>
      </c>
      <c r="G186" s="476" t="s">
        <v>1101</v>
      </c>
      <c r="H186" s="476" t="n">
        <v>4.78</v>
      </c>
      <c r="I186" s="476" t="n">
        <v>20.88</v>
      </c>
      <c r="J186" s="477" t="n">
        <v>99.81</v>
      </c>
      <c r="K186" s="477" t="n">
        <v>99.81</v>
      </c>
      <c r="L186" s="477" t="n">
        <v>106.940133648774</v>
      </c>
      <c r="M186" s="478" t="n">
        <v>0</v>
      </c>
      <c r="N186" s="478" t="n">
        <v>0</v>
      </c>
      <c r="O186" s="477" t="n">
        <v>0</v>
      </c>
      <c r="P186" s="477" t="n">
        <v>0</v>
      </c>
      <c r="Q186" s="478" t="n">
        <v>0</v>
      </c>
      <c r="R186" s="478" t="n">
        <v>0</v>
      </c>
      <c r="S186" s="477" t="n">
        <v>0</v>
      </c>
      <c r="T186" s="477" t="n">
        <v>0</v>
      </c>
      <c r="U186" s="450" t="n">
        <v>105.126386610113</v>
      </c>
      <c r="V186" s="450" t="n">
        <v>0</v>
      </c>
      <c r="W186" s="450" t="n">
        <v>106.945073098468</v>
      </c>
      <c r="X186" s="450" t="n">
        <v>106.945073098468</v>
      </c>
      <c r="Y186" s="450" t="n">
        <v>0</v>
      </c>
      <c r="Z186" s="478" t="n">
        <v>0</v>
      </c>
      <c r="AA186" s="478" t="n">
        <v>0</v>
      </c>
      <c r="AB186" s="478" t="n">
        <v>0</v>
      </c>
      <c r="AC186" s="478" t="n">
        <v>0</v>
      </c>
      <c r="AD186" s="479" t="s">
        <v>2558</v>
      </c>
      <c r="AE186" s="458"/>
      <c r="AF186" s="477" t="n">
        <v>0</v>
      </c>
      <c r="AG186" s="477" t="n">
        <v>0</v>
      </c>
      <c r="AH186" s="458"/>
      <c r="AI186" s="452" t="n">
        <v>0</v>
      </c>
      <c r="AJ186" s="453" t="n">
        <v>0</v>
      </c>
      <c r="AK186" s="452" t="n">
        <v>0</v>
      </c>
      <c r="AL186" s="453" t="n">
        <v>0</v>
      </c>
      <c r="AM186" s="458"/>
      <c r="AN186" s="454" t="n">
        <v>0</v>
      </c>
      <c r="AO186" s="455" t="n">
        <v>0</v>
      </c>
      <c r="AP186" s="455" t="n">
        <v>0</v>
      </c>
      <c r="AQ186" s="455" t="n">
        <v>0</v>
      </c>
      <c r="AR186" s="456" t="n">
        <v>0</v>
      </c>
      <c r="AS186" s="373" t="n">
        <v>0</v>
      </c>
      <c r="AT186" s="457" t="n">
        <v>0</v>
      </c>
      <c r="AU186" s="457" t="n">
        <v>0</v>
      </c>
      <c r="AV186" s="457" t="n">
        <v>0</v>
      </c>
      <c r="AW186" s="457" t="n">
        <v>0</v>
      </c>
      <c r="AX186" s="458"/>
      <c r="AY186" s="459" t="n">
        <v>0</v>
      </c>
      <c r="AZ186" s="460" t="n">
        <v>0</v>
      </c>
      <c r="BA186" s="461" t="n">
        <v>0</v>
      </c>
      <c r="BB186" s="414" t="s">
        <v>455</v>
      </c>
      <c r="BC186" s="458"/>
      <c r="BD186" s="458"/>
      <c r="BE186" s="458"/>
      <c r="BF186" s="458"/>
      <c r="BG186" s="458"/>
      <c r="BH186" s="458"/>
      <c r="BI186" s="458"/>
      <c r="BJ186" s="458"/>
      <c r="BK186" s="458"/>
      <c r="BL186" s="458"/>
      <c r="BM186" s="458"/>
      <c r="BN186" s="462" t="n">
        <v>0</v>
      </c>
      <c r="BO186" s="463" t="n">
        <v>0</v>
      </c>
      <c r="BP186" s="464" t="n">
        <v>0</v>
      </c>
      <c r="BQ186" s="465" t="n">
        <v>0</v>
      </c>
      <c r="BR186" s="465" t="n">
        <v>0</v>
      </c>
      <c r="BS186" s="466" t="n">
        <v>0</v>
      </c>
      <c r="BT186" s="467" t="n">
        <v>0</v>
      </c>
      <c r="BU186" s="465" t="n">
        <v>0</v>
      </c>
      <c r="BV186" s="465" t="n">
        <v>0</v>
      </c>
      <c r="BW186" s="468" t="n">
        <v>0</v>
      </c>
      <c r="CG186" s="442" t="n">
        <v>174</v>
      </c>
    </row>
    <row r="187" s="441" customFormat="true" ht="21.95" hidden="false" customHeight="true" outlineLevel="0" collapsed="false">
      <c r="A187" s="414" t="n">
        <v>0</v>
      </c>
      <c r="B187" s="414" t="n">
        <v>0</v>
      </c>
      <c r="C187" s="415" t="n">
        <v>0</v>
      </c>
      <c r="D187" s="415" t="s">
        <v>298</v>
      </c>
      <c r="E187" s="443" t="s">
        <v>457</v>
      </c>
      <c r="F187" s="443" t="s">
        <v>2186</v>
      </c>
      <c r="G187" s="443" t="s">
        <v>1099</v>
      </c>
      <c r="H187" s="444" t="n">
        <v>1.1</v>
      </c>
      <c r="I187" s="445" t="n">
        <v>900</v>
      </c>
      <c r="J187" s="446" t="n">
        <v>990</v>
      </c>
      <c r="K187" s="447" t="n">
        <v>990</v>
      </c>
      <c r="L187" s="447" t="n">
        <v>1060.72269624573</v>
      </c>
      <c r="M187" s="448" t="n">
        <v>0</v>
      </c>
      <c r="N187" s="448" t="n">
        <v>0</v>
      </c>
      <c r="O187" s="449" t="n">
        <v>0</v>
      </c>
      <c r="P187" s="449" t="n">
        <v>0</v>
      </c>
      <c r="Q187" s="448" t="n">
        <v>0</v>
      </c>
      <c r="R187" s="448" t="n">
        <v>0</v>
      </c>
      <c r="S187" s="449" t="n">
        <v>0</v>
      </c>
      <c r="T187" s="449" t="n">
        <v>0</v>
      </c>
      <c r="U187" s="450" t="n">
        <v>1042.73241903629</v>
      </c>
      <c r="V187" s="450" t="n">
        <v>0</v>
      </c>
      <c r="W187" s="450" t="n">
        <v>1060.77168988562</v>
      </c>
      <c r="X187" s="450" t="n">
        <v>1060.77168988562</v>
      </c>
      <c r="Y187" s="450" t="n">
        <v>0</v>
      </c>
      <c r="Z187" s="448" t="n">
        <v>0</v>
      </c>
      <c r="AA187" s="448" t="n">
        <v>0</v>
      </c>
      <c r="AB187" s="448" t="n">
        <v>0</v>
      </c>
      <c r="AC187" s="448" t="n">
        <v>0</v>
      </c>
      <c r="AD187" s="451" t="s">
        <v>2558</v>
      </c>
      <c r="AE187" s="79"/>
      <c r="AF187" s="449" t="n">
        <v>0</v>
      </c>
      <c r="AG187" s="449" t="n">
        <v>0</v>
      </c>
      <c r="AH187" s="79"/>
      <c r="AI187" s="452" t="n">
        <v>0</v>
      </c>
      <c r="AJ187" s="453" t="n">
        <v>0</v>
      </c>
      <c r="AK187" s="452" t="n">
        <v>0</v>
      </c>
      <c r="AL187" s="453" t="n">
        <v>0</v>
      </c>
      <c r="AM187" s="79"/>
      <c r="AN187" s="454" t="n">
        <v>0</v>
      </c>
      <c r="AO187" s="455" t="n">
        <v>0</v>
      </c>
      <c r="AP187" s="455" t="n">
        <v>0</v>
      </c>
      <c r="AQ187" s="455" t="n">
        <v>0</v>
      </c>
      <c r="AR187" s="456" t="n">
        <v>0</v>
      </c>
      <c r="AS187" s="373" t="n">
        <v>53</v>
      </c>
      <c r="AT187" s="457" t="n">
        <v>0</v>
      </c>
      <c r="AU187" s="457" t="n">
        <v>0</v>
      </c>
      <c r="AV187" s="457" t="n">
        <v>0</v>
      </c>
      <c r="AW187" s="457" t="n">
        <v>0.6</v>
      </c>
      <c r="AX187" s="458"/>
      <c r="AY187" s="459" t="n">
        <v>594</v>
      </c>
      <c r="AZ187" s="460" t="n">
        <v>0.00120984502944818</v>
      </c>
      <c r="BA187" s="461" t="n">
        <v>53</v>
      </c>
      <c r="BB187" s="414" t="s">
        <v>457</v>
      </c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462" t="n">
        <v>0</v>
      </c>
      <c r="BO187" s="463" t="n">
        <v>0</v>
      </c>
      <c r="BP187" s="464" t="n">
        <v>0</v>
      </c>
      <c r="BQ187" s="465" t="n">
        <v>0</v>
      </c>
      <c r="BR187" s="465" t="n">
        <v>0</v>
      </c>
      <c r="BS187" s="466" t="n">
        <v>0</v>
      </c>
      <c r="BT187" s="467" t="n">
        <v>0</v>
      </c>
      <c r="BU187" s="465" t="n">
        <v>0</v>
      </c>
      <c r="BV187" s="465" t="n">
        <v>0</v>
      </c>
      <c r="BW187" s="468" t="n">
        <v>0</v>
      </c>
      <c r="CG187" s="442" t="n">
        <v>175</v>
      </c>
    </row>
    <row r="188" s="441" customFormat="true" ht="21.95" hidden="false" customHeight="true" outlineLevel="0" collapsed="false">
      <c r="A188" s="414" t="n">
        <v>0</v>
      </c>
      <c r="B188" s="414" t="n">
        <v>0</v>
      </c>
      <c r="C188" s="415" t="s">
        <v>459</v>
      </c>
      <c r="D188" s="415" t="s">
        <v>459</v>
      </c>
      <c r="E188" s="416" t="s">
        <v>459</v>
      </c>
      <c r="F188" s="416" t="s">
        <v>2295</v>
      </c>
      <c r="G188" s="417"/>
      <c r="H188" s="417"/>
      <c r="I188" s="417"/>
      <c r="J188" s="418" t="n">
        <v>372230.45</v>
      </c>
      <c r="K188" s="418" t="n">
        <v>372230.45</v>
      </c>
      <c r="L188" s="418" t="n">
        <v>386086.8448101</v>
      </c>
      <c r="M188" s="419" t="n">
        <v>0.363621738256502</v>
      </c>
      <c r="N188" s="419" t="n">
        <v>0.501846319461506</v>
      </c>
      <c r="O188" s="418"/>
      <c r="P188" s="418" t="n">
        <v>186802.481324</v>
      </c>
      <c r="Q188" s="419" t="n">
        <v>0.405003737679172</v>
      </c>
      <c r="R188" s="419" t="n">
        <v>0.4789076025618</v>
      </c>
      <c r="S188" s="418" t="n">
        <v>0</v>
      </c>
      <c r="T188" s="418" t="n">
        <v>178263.99241</v>
      </c>
      <c r="U188" s="418" t="n">
        <v>387758.67819384</v>
      </c>
      <c r="V188" s="418" t="n">
        <v>183629.810962135</v>
      </c>
      <c r="W188" s="418"/>
      <c r="X188" s="418" t="n">
        <v>391290.107596948</v>
      </c>
      <c r="Y188" s="418" t="n">
        <v>193601.964505943</v>
      </c>
      <c r="Z188" s="419" t="n">
        <v>0.138224581205004</v>
      </c>
      <c r="AA188" s="419" t="n">
        <v>0.0739038648826283</v>
      </c>
      <c r="AB188" s="419" t="n">
        <v>-0.0229387168997058</v>
      </c>
      <c r="AC188" s="419" t="n">
        <v>-0.0643207163223753</v>
      </c>
      <c r="AD188" s="420" t="s">
        <v>2560</v>
      </c>
      <c r="AE188" s="421" t="s">
        <v>2557</v>
      </c>
      <c r="AF188" s="422" t="n">
        <v>0</v>
      </c>
      <c r="AG188" s="423" t="n">
        <v>0</v>
      </c>
      <c r="AH188" s="421"/>
      <c r="AI188" s="424"/>
      <c r="AJ188" s="425"/>
      <c r="AK188" s="424"/>
      <c r="AL188" s="425"/>
      <c r="AM188" s="421"/>
      <c r="AN188" s="426"/>
      <c r="AO188" s="427"/>
      <c r="AP188" s="427"/>
      <c r="AQ188" s="427"/>
      <c r="AR188" s="428"/>
      <c r="AS188" s="429"/>
      <c r="AT188" s="430"/>
      <c r="AU188" s="430"/>
      <c r="AV188" s="430"/>
      <c r="AW188" s="430"/>
      <c r="AX188" s="421"/>
      <c r="AY188" s="431"/>
      <c r="AZ188" s="432"/>
      <c r="BA188" s="433"/>
      <c r="BB188" s="414" t="s">
        <v>459</v>
      </c>
      <c r="BC188" s="421"/>
      <c r="BD188" s="421"/>
      <c r="BE188" s="421"/>
      <c r="BF188" s="421"/>
      <c r="BG188" s="421"/>
      <c r="BH188" s="421"/>
      <c r="BI188" s="421"/>
      <c r="BJ188" s="421"/>
      <c r="BK188" s="421"/>
      <c r="BL188" s="421"/>
      <c r="BM188" s="421"/>
      <c r="BN188" s="434" t="s">
        <v>459</v>
      </c>
      <c r="BO188" s="435" t="n">
        <v>178263.99241</v>
      </c>
      <c r="BP188" s="436" t="n">
        <v>2</v>
      </c>
      <c r="BQ188" s="437" t="s">
        <v>459</v>
      </c>
      <c r="BR188" s="437" t="n">
        <v>-8538.48891400008</v>
      </c>
      <c r="BS188" s="438" t="n">
        <v>0.235763067241318</v>
      </c>
      <c r="BT188" s="439" t="n">
        <v>0</v>
      </c>
      <c r="BU188" s="437" t="n">
        <v>0</v>
      </c>
      <c r="BV188" s="437" t="n">
        <v>0</v>
      </c>
      <c r="BW188" s="440" t="n">
        <v>0</v>
      </c>
      <c r="CG188" s="442" t="n">
        <v>176</v>
      </c>
    </row>
    <row r="189" s="441" customFormat="true" ht="21.95" hidden="false" customHeight="true" outlineLevel="0" collapsed="false">
      <c r="A189" s="414" t="n">
        <v>0</v>
      </c>
      <c r="B189" s="414" t="n">
        <v>0</v>
      </c>
      <c r="C189" s="415" t="n">
        <v>0</v>
      </c>
      <c r="D189" s="415" t="s">
        <v>459</v>
      </c>
      <c r="E189" s="469" t="s">
        <v>462</v>
      </c>
      <c r="F189" s="469" t="s">
        <v>2296</v>
      </c>
      <c r="G189" s="469"/>
      <c r="H189" s="470"/>
      <c r="I189" s="471"/>
      <c r="J189" s="472" t="n">
        <v>20748.09</v>
      </c>
      <c r="K189" s="473" t="n">
        <v>20748.09</v>
      </c>
      <c r="L189" s="473" t="n">
        <v>22230.272693686</v>
      </c>
      <c r="M189" s="448" t="n">
        <v>0</v>
      </c>
      <c r="N189" s="448" t="n">
        <v>0</v>
      </c>
      <c r="O189" s="449" t="n">
        <v>0</v>
      </c>
      <c r="P189" s="449" t="n">
        <v>0</v>
      </c>
      <c r="Q189" s="448" t="n">
        <v>0</v>
      </c>
      <c r="R189" s="448" t="n">
        <v>0</v>
      </c>
      <c r="S189" s="449" t="n">
        <v>0</v>
      </c>
      <c r="T189" s="449" t="n">
        <v>0</v>
      </c>
      <c r="U189" s="449"/>
      <c r="V189" s="449"/>
      <c r="W189" s="449"/>
      <c r="X189" s="449"/>
      <c r="Y189" s="449" t="n">
        <v>0</v>
      </c>
      <c r="Z189" s="448" t="n">
        <v>0</v>
      </c>
      <c r="AA189" s="448" t="n">
        <v>0</v>
      </c>
      <c r="AB189" s="448" t="n">
        <v>0</v>
      </c>
      <c r="AC189" s="448" t="n">
        <v>0</v>
      </c>
      <c r="AD189" s="451" t="s">
        <v>2558</v>
      </c>
      <c r="AE189" s="79"/>
      <c r="AF189" s="449" t="n">
        <v>0</v>
      </c>
      <c r="AG189" s="449" t="n">
        <v>0</v>
      </c>
      <c r="AH189" s="79"/>
      <c r="AI189" s="452"/>
      <c r="AJ189" s="453"/>
      <c r="AK189" s="452"/>
      <c r="AL189" s="453"/>
      <c r="AM189" s="79"/>
      <c r="AN189" s="454"/>
      <c r="AO189" s="455"/>
      <c r="AP189" s="455"/>
      <c r="AQ189" s="455"/>
      <c r="AR189" s="456"/>
      <c r="AS189" s="373"/>
      <c r="AT189" s="457"/>
      <c r="AU189" s="457"/>
      <c r="AV189" s="457"/>
      <c r="AW189" s="457"/>
      <c r="AX189" s="458"/>
      <c r="AY189" s="459"/>
      <c r="AZ189" s="460"/>
      <c r="BA189" s="461"/>
      <c r="BB189" s="414" t="s">
        <v>462</v>
      </c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462" t="n">
        <v>0</v>
      </c>
      <c r="BO189" s="463" t="n">
        <v>0</v>
      </c>
      <c r="BP189" s="464" t="n">
        <v>0</v>
      </c>
      <c r="BQ189" s="465" t="n">
        <v>0</v>
      </c>
      <c r="BR189" s="465" t="n">
        <v>0</v>
      </c>
      <c r="BS189" s="466" t="n">
        <v>0</v>
      </c>
      <c r="BT189" s="467" t="n">
        <v>0</v>
      </c>
      <c r="BU189" s="465" t="n">
        <v>0</v>
      </c>
      <c r="BV189" s="465" t="n">
        <v>0</v>
      </c>
      <c r="BW189" s="468" t="n">
        <v>0</v>
      </c>
      <c r="CG189" s="442" t="n">
        <v>177</v>
      </c>
    </row>
    <row r="190" s="441" customFormat="true" ht="21.95" hidden="false" customHeight="true" outlineLevel="0" collapsed="false">
      <c r="A190" s="414" t="n">
        <v>0</v>
      </c>
      <c r="B190" s="414" t="n">
        <v>21</v>
      </c>
      <c r="C190" s="415" t="n">
        <v>0</v>
      </c>
      <c r="D190" s="415" t="s">
        <v>459</v>
      </c>
      <c r="E190" s="443" t="s">
        <v>465</v>
      </c>
      <c r="F190" s="443" t="s">
        <v>2099</v>
      </c>
      <c r="G190" s="443" t="s">
        <v>1098</v>
      </c>
      <c r="H190" s="444" t="n">
        <v>2510.74</v>
      </c>
      <c r="I190" s="445" t="n">
        <v>4.8306</v>
      </c>
      <c r="J190" s="446" t="n">
        <v>12128.38</v>
      </c>
      <c r="K190" s="447" t="n">
        <v>12128.38</v>
      </c>
      <c r="L190" s="447" t="n">
        <v>12173.6069096474</v>
      </c>
      <c r="M190" s="448" t="n">
        <v>1</v>
      </c>
      <c r="N190" s="448" t="n">
        <v>1</v>
      </c>
      <c r="O190" s="449" t="n">
        <v>2510.74</v>
      </c>
      <c r="P190" s="449" t="n">
        <v>12128.38</v>
      </c>
      <c r="Q190" s="448" t="n">
        <v>0.9325</v>
      </c>
      <c r="R190" s="448" t="n">
        <v>0.9478</v>
      </c>
      <c r="S190" s="449" t="n">
        <v>2379.679372</v>
      </c>
      <c r="T190" s="449" t="n">
        <v>11495.278564</v>
      </c>
      <c r="U190" s="450" t="n">
        <v>12360.7676878675</v>
      </c>
      <c r="V190" s="450" t="n">
        <v>11715.5356145608</v>
      </c>
      <c r="W190" s="450" t="n">
        <v>656.394588174888</v>
      </c>
      <c r="X190" s="450" t="n">
        <v>12371.9302027357</v>
      </c>
      <c r="Y190" s="450" t="n">
        <v>12371.9302027357</v>
      </c>
      <c r="Z190" s="448" t="n">
        <v>0</v>
      </c>
      <c r="AA190" s="448" t="n">
        <v>0.0153</v>
      </c>
      <c r="AB190" s="448" t="n">
        <v>-0.0522</v>
      </c>
      <c r="AC190" s="448" t="n">
        <v>0.0153</v>
      </c>
      <c r="AD190" s="451" t="s">
        <v>2560</v>
      </c>
      <c r="AE190" s="79"/>
      <c r="AF190" s="449" t="n">
        <v>2341.26505</v>
      </c>
      <c r="AG190" s="449" t="n">
        <v>38.4143219999996</v>
      </c>
      <c r="AH190" s="79"/>
      <c r="AI190" s="452" t="n">
        <v>-633.101436000001</v>
      </c>
      <c r="AJ190" s="453" t="n">
        <v>21</v>
      </c>
      <c r="AK190" s="452" t="n">
        <v>0</v>
      </c>
      <c r="AL190" s="453" t="n">
        <v>0</v>
      </c>
      <c r="AM190" s="79"/>
      <c r="AN190" s="454" t="n">
        <v>11495.278564</v>
      </c>
      <c r="AO190" s="455" t="n">
        <v>-633.101436000001</v>
      </c>
      <c r="AP190" s="455" t="n">
        <v>0.00865374426783862</v>
      </c>
      <c r="AQ190" s="455" t="n">
        <v>0</v>
      </c>
      <c r="AR190" s="456" t="n">
        <v>0</v>
      </c>
      <c r="AS190" s="373" t="n">
        <v>0</v>
      </c>
      <c r="AT190" s="457" t="n">
        <v>0</v>
      </c>
      <c r="AU190" s="457" t="n">
        <v>0</v>
      </c>
      <c r="AV190" s="457" t="n">
        <v>0</v>
      </c>
      <c r="AW190" s="457" t="n">
        <v>0</v>
      </c>
      <c r="AX190" s="458"/>
      <c r="AY190" s="459" t="n">
        <v>0</v>
      </c>
      <c r="AZ190" s="460" t="n">
        <v>0</v>
      </c>
      <c r="BA190" s="461" t="n">
        <v>0</v>
      </c>
      <c r="BB190" s="414" t="s">
        <v>465</v>
      </c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462" t="n">
        <v>0</v>
      </c>
      <c r="BO190" s="463" t="n">
        <v>0</v>
      </c>
      <c r="BP190" s="464" t="n">
        <v>0</v>
      </c>
      <c r="BQ190" s="465" t="n">
        <v>0</v>
      </c>
      <c r="BR190" s="465" t="n">
        <v>0</v>
      </c>
      <c r="BS190" s="466" t="n">
        <v>0</v>
      </c>
      <c r="BT190" s="467" t="n">
        <v>0</v>
      </c>
      <c r="BU190" s="465" t="n">
        <v>0</v>
      </c>
      <c r="BV190" s="465" t="n">
        <v>0</v>
      </c>
      <c r="BW190" s="468" t="n">
        <v>0</v>
      </c>
      <c r="CG190" s="442" t="n">
        <v>178</v>
      </c>
    </row>
    <row r="191" s="441" customFormat="true" ht="21.95" hidden="false" customHeight="true" outlineLevel="0" collapsed="false">
      <c r="A191" s="414" t="n">
        <v>31</v>
      </c>
      <c r="B191" s="414" t="n">
        <v>0</v>
      </c>
      <c r="C191" s="415" t="n">
        <v>0</v>
      </c>
      <c r="D191" s="415" t="s">
        <v>459</v>
      </c>
      <c r="E191" s="443" t="s">
        <v>468</v>
      </c>
      <c r="F191" s="443" t="s">
        <v>1798</v>
      </c>
      <c r="G191" s="443" t="s">
        <v>1098</v>
      </c>
      <c r="H191" s="444" t="n">
        <v>1448.69</v>
      </c>
      <c r="I191" s="445" t="n">
        <v>5.95</v>
      </c>
      <c r="J191" s="446" t="n">
        <v>8619.71</v>
      </c>
      <c r="K191" s="447" t="n">
        <v>8619.71</v>
      </c>
      <c r="L191" s="447" t="n">
        <v>8642.18548820208</v>
      </c>
      <c r="M191" s="448" t="n">
        <v>0.8184</v>
      </c>
      <c r="N191" s="448" t="n">
        <v>0.8402</v>
      </c>
      <c r="O191" s="449" t="n">
        <v>1217.189338</v>
      </c>
      <c r="P191" s="449" t="n">
        <v>7242.280342</v>
      </c>
      <c r="Q191" s="448" t="n">
        <v>0.8219</v>
      </c>
      <c r="R191" s="448" t="n">
        <v>0.9635</v>
      </c>
      <c r="S191" s="449" t="n">
        <v>1395.812815</v>
      </c>
      <c r="T191" s="449" t="n">
        <v>8305.090585</v>
      </c>
      <c r="U191" s="450" t="n">
        <v>8909.88826082472</v>
      </c>
      <c r="V191" s="450" t="n">
        <v>8584.67733930462</v>
      </c>
      <c r="W191" s="450" t="n">
        <v>330.837070462401</v>
      </c>
      <c r="X191" s="450" t="n">
        <v>8915.51440976702</v>
      </c>
      <c r="Y191" s="450" t="n">
        <v>7490.81520708625</v>
      </c>
      <c r="Z191" s="448" t="n">
        <v>0.0217999999999999</v>
      </c>
      <c r="AA191" s="448" t="n">
        <v>0.1416</v>
      </c>
      <c r="AB191" s="448" t="n">
        <v>0.1233</v>
      </c>
      <c r="AC191" s="448" t="n">
        <v>0.1198</v>
      </c>
      <c r="AD191" s="451" t="s">
        <v>2559</v>
      </c>
      <c r="AE191" s="79"/>
      <c r="AF191" s="449" t="n">
        <v>1190.678311</v>
      </c>
      <c r="AG191" s="449" t="n">
        <v>205.134504</v>
      </c>
      <c r="AH191" s="79"/>
      <c r="AI191" s="452" t="n">
        <v>0</v>
      </c>
      <c r="AJ191" s="453" t="n">
        <v>0</v>
      </c>
      <c r="AK191" s="452" t="n">
        <v>1062.810243</v>
      </c>
      <c r="AL191" s="453" t="n">
        <v>31</v>
      </c>
      <c r="AM191" s="79"/>
      <c r="AN191" s="454" t="n">
        <v>8305.090585</v>
      </c>
      <c r="AO191" s="455" t="n">
        <v>0</v>
      </c>
      <c r="AP191" s="455" t="n">
        <v>0</v>
      </c>
      <c r="AQ191" s="455" t="n">
        <v>1062.810243</v>
      </c>
      <c r="AR191" s="456" t="n">
        <v>0.00211513548726783</v>
      </c>
      <c r="AS191" s="373" t="n">
        <v>0</v>
      </c>
      <c r="AT191" s="457" t="n">
        <v>0</v>
      </c>
      <c r="AU191" s="457" t="n">
        <v>0</v>
      </c>
      <c r="AV191" s="457" t="n">
        <v>0</v>
      </c>
      <c r="AW191" s="457" t="n">
        <v>0</v>
      </c>
      <c r="AX191" s="458"/>
      <c r="AY191" s="459" t="n">
        <v>0</v>
      </c>
      <c r="AZ191" s="460" t="n">
        <v>0</v>
      </c>
      <c r="BA191" s="461" t="n">
        <v>0</v>
      </c>
      <c r="BB191" s="414" t="s">
        <v>468</v>
      </c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462" t="n">
        <v>0</v>
      </c>
      <c r="BO191" s="463" t="n">
        <v>0</v>
      </c>
      <c r="BP191" s="464" t="n">
        <v>0</v>
      </c>
      <c r="BQ191" s="465" t="n">
        <v>0</v>
      </c>
      <c r="BR191" s="465" t="n">
        <v>0</v>
      </c>
      <c r="BS191" s="466" t="n">
        <v>0</v>
      </c>
      <c r="BT191" s="467" t="n">
        <v>0</v>
      </c>
      <c r="BU191" s="465" t="n">
        <v>0</v>
      </c>
      <c r="BV191" s="465" t="n">
        <v>0</v>
      </c>
      <c r="BW191" s="468" t="n">
        <v>0</v>
      </c>
      <c r="CG191" s="442" t="n">
        <v>179</v>
      </c>
    </row>
    <row r="192" s="441" customFormat="true" ht="21.95" hidden="false" customHeight="true" outlineLevel="0" collapsed="false">
      <c r="A192" s="414" t="n">
        <v>0</v>
      </c>
      <c r="B192" s="414" t="n">
        <v>0</v>
      </c>
      <c r="C192" s="415" t="n">
        <v>0</v>
      </c>
      <c r="D192" s="415" t="s">
        <v>459</v>
      </c>
      <c r="E192" s="469" t="s">
        <v>471</v>
      </c>
      <c r="F192" s="469" t="s">
        <v>2297</v>
      </c>
      <c r="G192" s="469"/>
      <c r="H192" s="470"/>
      <c r="I192" s="471"/>
      <c r="J192" s="472" t="n">
        <v>32794.64</v>
      </c>
      <c r="K192" s="473" t="n">
        <v>32794.64</v>
      </c>
      <c r="L192" s="473" t="n">
        <v>35137.3928921295</v>
      </c>
      <c r="M192" s="448" t="n">
        <v>0</v>
      </c>
      <c r="N192" s="448" t="n">
        <v>0</v>
      </c>
      <c r="O192" s="449" t="n">
        <v>0</v>
      </c>
      <c r="P192" s="449" t="n">
        <v>0</v>
      </c>
      <c r="Q192" s="448" t="n">
        <v>0</v>
      </c>
      <c r="R192" s="448" t="n">
        <v>0</v>
      </c>
      <c r="S192" s="449" t="n">
        <v>0</v>
      </c>
      <c r="T192" s="449" t="n">
        <v>0</v>
      </c>
      <c r="U192" s="449"/>
      <c r="V192" s="449"/>
      <c r="W192" s="449"/>
      <c r="X192" s="449"/>
      <c r="Y192" s="449" t="n">
        <v>0</v>
      </c>
      <c r="Z192" s="448" t="n">
        <v>0</v>
      </c>
      <c r="AA192" s="448" t="n">
        <v>0</v>
      </c>
      <c r="AB192" s="448" t="n">
        <v>0</v>
      </c>
      <c r="AC192" s="448" t="n">
        <v>0</v>
      </c>
      <c r="AD192" s="451" t="s">
        <v>2558</v>
      </c>
      <c r="AE192" s="79"/>
      <c r="AF192" s="449" t="n">
        <v>0</v>
      </c>
      <c r="AG192" s="449" t="n">
        <v>0</v>
      </c>
      <c r="AH192" s="79"/>
      <c r="AI192" s="452"/>
      <c r="AJ192" s="453"/>
      <c r="AK192" s="452"/>
      <c r="AL192" s="453"/>
      <c r="AM192" s="79"/>
      <c r="AN192" s="454"/>
      <c r="AO192" s="455"/>
      <c r="AP192" s="455"/>
      <c r="AQ192" s="455"/>
      <c r="AR192" s="456"/>
      <c r="AS192" s="373"/>
      <c r="AT192" s="457"/>
      <c r="AU192" s="457"/>
      <c r="AV192" s="457"/>
      <c r="AW192" s="457"/>
      <c r="AX192" s="458"/>
      <c r="AY192" s="459"/>
      <c r="AZ192" s="460"/>
      <c r="BA192" s="461"/>
      <c r="BB192" s="414" t="s">
        <v>471</v>
      </c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462" t="n">
        <v>0</v>
      </c>
      <c r="BO192" s="463" t="n">
        <v>0</v>
      </c>
      <c r="BP192" s="464" t="n">
        <v>0</v>
      </c>
      <c r="BQ192" s="465" t="n">
        <v>0</v>
      </c>
      <c r="BR192" s="465" t="n">
        <v>0</v>
      </c>
      <c r="BS192" s="466" t="n">
        <v>0</v>
      </c>
      <c r="BT192" s="467" t="n">
        <v>0</v>
      </c>
      <c r="BU192" s="465" t="n">
        <v>0</v>
      </c>
      <c r="BV192" s="465" t="n">
        <v>0</v>
      </c>
      <c r="BW192" s="468" t="n">
        <v>0</v>
      </c>
      <c r="CG192" s="442" t="n">
        <v>180</v>
      </c>
    </row>
    <row r="193" s="441" customFormat="true" ht="21.95" hidden="false" customHeight="true" outlineLevel="0" collapsed="false">
      <c r="A193" s="414" t="n">
        <v>0</v>
      </c>
      <c r="B193" s="414" t="n">
        <v>0</v>
      </c>
      <c r="C193" s="415" t="n">
        <v>0</v>
      </c>
      <c r="D193" s="415" t="s">
        <v>459</v>
      </c>
      <c r="E193" s="443" t="s">
        <v>475</v>
      </c>
      <c r="F193" s="443" t="s">
        <v>2298</v>
      </c>
      <c r="G193" s="443" t="s">
        <v>1098</v>
      </c>
      <c r="H193" s="444" t="n">
        <v>1482.58</v>
      </c>
      <c r="I193" s="445" t="n">
        <v>6.504</v>
      </c>
      <c r="J193" s="446" t="n">
        <v>9642.7</v>
      </c>
      <c r="K193" s="447" t="n">
        <v>9642.7</v>
      </c>
      <c r="L193" s="447" t="n">
        <v>9642.7</v>
      </c>
      <c r="M193" s="448" t="n">
        <v>0.9411</v>
      </c>
      <c r="N193" s="448" t="n">
        <v>1</v>
      </c>
      <c r="O193" s="449" t="n">
        <v>1482.58</v>
      </c>
      <c r="P193" s="449" t="n">
        <v>9642.7</v>
      </c>
      <c r="Q193" s="448" t="n">
        <v>0.9888</v>
      </c>
      <c r="R193" s="448" t="n">
        <v>1</v>
      </c>
      <c r="S193" s="449" t="n">
        <v>1482.58</v>
      </c>
      <c r="T193" s="449" t="n">
        <v>9642.7</v>
      </c>
      <c r="U193" s="450" t="n">
        <v>9846.8018393844</v>
      </c>
      <c r="V193" s="450" t="n">
        <v>9846.8018393844</v>
      </c>
      <c r="W193" s="450" t="n">
        <v>0</v>
      </c>
      <c r="X193" s="450" t="n">
        <v>9846.8018393844</v>
      </c>
      <c r="Y193" s="450" t="n">
        <v>9846.8018393844</v>
      </c>
      <c r="Z193" s="448" t="n">
        <v>0.0589</v>
      </c>
      <c r="AA193" s="448" t="n">
        <v>0.0112000000000001</v>
      </c>
      <c r="AB193" s="448" t="n">
        <v>0</v>
      </c>
      <c r="AC193" s="448" t="n">
        <v>-0.0476999999999999</v>
      </c>
      <c r="AD193" s="451" t="n">
        <v>0</v>
      </c>
      <c r="AE193" s="79"/>
      <c r="AF193" s="449" t="n">
        <v>1465.975104</v>
      </c>
      <c r="AG193" s="449" t="n">
        <v>16.6048960000001</v>
      </c>
      <c r="AH193" s="79"/>
      <c r="AI193" s="452" t="n">
        <v>0</v>
      </c>
      <c r="AJ193" s="453" t="n">
        <v>0</v>
      </c>
      <c r="AK193" s="452" t="n">
        <v>0</v>
      </c>
      <c r="AL193" s="453" t="n">
        <v>0</v>
      </c>
      <c r="AM193" s="79"/>
      <c r="AN193" s="454" t="n">
        <v>9642.7</v>
      </c>
      <c r="AO193" s="455" t="n">
        <v>0</v>
      </c>
      <c r="AP193" s="455" t="n">
        <v>0</v>
      </c>
      <c r="AQ193" s="455" t="n">
        <v>0</v>
      </c>
      <c r="AR193" s="456" t="n">
        <v>0</v>
      </c>
      <c r="AS193" s="373" t="n">
        <v>0</v>
      </c>
      <c r="AT193" s="457" t="n">
        <v>0</v>
      </c>
      <c r="AU193" s="457" t="n">
        <v>0</v>
      </c>
      <c r="AV193" s="457" t="n">
        <v>0</v>
      </c>
      <c r="AW193" s="457" t="n">
        <v>0</v>
      </c>
      <c r="AX193" s="458"/>
      <c r="AY193" s="459" t="n">
        <v>0</v>
      </c>
      <c r="AZ193" s="460" t="n">
        <v>0</v>
      </c>
      <c r="BA193" s="461" t="n">
        <v>0</v>
      </c>
      <c r="BB193" s="414" t="s">
        <v>475</v>
      </c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462" t="n">
        <v>0</v>
      </c>
      <c r="BO193" s="463" t="n">
        <v>0</v>
      </c>
      <c r="BP193" s="464" t="n">
        <v>0</v>
      </c>
      <c r="BQ193" s="465" t="n">
        <v>0</v>
      </c>
      <c r="BR193" s="465" t="n">
        <v>0</v>
      </c>
      <c r="BS193" s="466" t="n">
        <v>0</v>
      </c>
      <c r="BT193" s="467" t="n">
        <v>0</v>
      </c>
      <c r="BU193" s="465" t="n">
        <v>0</v>
      </c>
      <c r="BV193" s="465" t="n">
        <v>0</v>
      </c>
      <c r="BW193" s="468" t="n">
        <v>0</v>
      </c>
      <c r="CG193" s="442" t="n">
        <v>181</v>
      </c>
    </row>
    <row r="194" s="441" customFormat="true" ht="21.95" hidden="false" customHeight="true" outlineLevel="0" collapsed="false">
      <c r="A194" s="414" t="n">
        <v>0</v>
      </c>
      <c r="B194" s="414" t="n">
        <v>0</v>
      </c>
      <c r="C194" s="415" t="n">
        <v>0</v>
      </c>
      <c r="D194" s="415" t="s">
        <v>459</v>
      </c>
      <c r="E194" s="443" t="s">
        <v>477</v>
      </c>
      <c r="F194" s="443" t="s">
        <v>2299</v>
      </c>
      <c r="G194" s="443" t="s">
        <v>1098</v>
      </c>
      <c r="H194" s="444" t="n">
        <v>1624.11</v>
      </c>
      <c r="I194" s="445" t="n">
        <v>13.1</v>
      </c>
      <c r="J194" s="446" t="n">
        <v>21275.84</v>
      </c>
      <c r="K194" s="447" t="n">
        <v>21275.84</v>
      </c>
      <c r="L194" s="447" t="n">
        <v>21275.84</v>
      </c>
      <c r="M194" s="448" t="n">
        <v>0.9408</v>
      </c>
      <c r="N194" s="448" t="n">
        <v>1</v>
      </c>
      <c r="O194" s="449" t="n">
        <v>1624.11</v>
      </c>
      <c r="P194" s="449" t="n">
        <v>21275.84</v>
      </c>
      <c r="Q194" s="448" t="n">
        <v>0.9898</v>
      </c>
      <c r="R194" s="448" t="n">
        <v>1</v>
      </c>
      <c r="S194" s="449" t="n">
        <v>1624.11</v>
      </c>
      <c r="T194" s="449" t="n">
        <v>21275.84</v>
      </c>
      <c r="U194" s="450" t="n">
        <v>21726.0727728533</v>
      </c>
      <c r="V194" s="450" t="n">
        <v>21726.0727728533</v>
      </c>
      <c r="W194" s="450" t="n">
        <v>0</v>
      </c>
      <c r="X194" s="450" t="n">
        <v>21726.0727728533</v>
      </c>
      <c r="Y194" s="450" t="n">
        <v>21726.0727728533</v>
      </c>
      <c r="Z194" s="448" t="n">
        <v>0.0592</v>
      </c>
      <c r="AA194" s="448" t="n">
        <v>0.0102</v>
      </c>
      <c r="AB194" s="448" t="n">
        <v>0</v>
      </c>
      <c r="AC194" s="448" t="n">
        <v>-0.049</v>
      </c>
      <c r="AD194" s="451" t="n">
        <v>0</v>
      </c>
      <c r="AE194" s="79"/>
      <c r="AF194" s="449" t="n">
        <v>1607.544078</v>
      </c>
      <c r="AG194" s="449" t="n">
        <v>16.565922</v>
      </c>
      <c r="AH194" s="79"/>
      <c r="AI194" s="452" t="n">
        <v>0</v>
      </c>
      <c r="AJ194" s="453" t="n">
        <v>0</v>
      </c>
      <c r="AK194" s="452" t="n">
        <v>0</v>
      </c>
      <c r="AL194" s="453" t="n">
        <v>0</v>
      </c>
      <c r="AM194" s="79"/>
      <c r="AN194" s="454" t="n">
        <v>21275.84</v>
      </c>
      <c r="AO194" s="455" t="n">
        <v>0</v>
      </c>
      <c r="AP194" s="455" t="n">
        <v>0</v>
      </c>
      <c r="AQ194" s="455" t="n">
        <v>0</v>
      </c>
      <c r="AR194" s="456" t="n">
        <v>0</v>
      </c>
      <c r="AS194" s="373" t="n">
        <v>0</v>
      </c>
      <c r="AT194" s="457" t="n">
        <v>0</v>
      </c>
      <c r="AU194" s="457" t="n">
        <v>0</v>
      </c>
      <c r="AV194" s="457" t="n">
        <v>0</v>
      </c>
      <c r="AW194" s="457" t="n">
        <v>0</v>
      </c>
      <c r="AX194" s="458"/>
      <c r="AY194" s="459" t="n">
        <v>0</v>
      </c>
      <c r="AZ194" s="460" t="n">
        <v>0</v>
      </c>
      <c r="BA194" s="461" t="n">
        <v>0</v>
      </c>
      <c r="BB194" s="414" t="s">
        <v>477</v>
      </c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462" t="n">
        <v>0</v>
      </c>
      <c r="BO194" s="463" t="n">
        <v>0</v>
      </c>
      <c r="BP194" s="464" t="n">
        <v>0</v>
      </c>
      <c r="BQ194" s="465" t="n">
        <v>0</v>
      </c>
      <c r="BR194" s="465" t="n">
        <v>0</v>
      </c>
      <c r="BS194" s="466" t="n">
        <v>0</v>
      </c>
      <c r="BT194" s="467" t="n">
        <v>0</v>
      </c>
      <c r="BU194" s="465" t="n">
        <v>0</v>
      </c>
      <c r="BV194" s="465" t="n">
        <v>0</v>
      </c>
      <c r="BW194" s="468" t="n">
        <v>0</v>
      </c>
      <c r="CG194" s="442" t="n">
        <v>182</v>
      </c>
    </row>
    <row r="195" s="441" customFormat="true" ht="21.95" hidden="false" customHeight="true" outlineLevel="0" collapsed="false">
      <c r="A195" s="414" t="n">
        <v>0</v>
      </c>
      <c r="B195" s="414" t="n">
        <v>31</v>
      </c>
      <c r="C195" s="415" t="n">
        <v>0</v>
      </c>
      <c r="D195" s="415" t="s">
        <v>459</v>
      </c>
      <c r="E195" s="443" t="s">
        <v>479</v>
      </c>
      <c r="F195" s="443" t="s">
        <v>1681</v>
      </c>
      <c r="G195" s="443" t="s">
        <v>1101</v>
      </c>
      <c r="H195" s="444" t="n">
        <v>191.4</v>
      </c>
      <c r="I195" s="445" t="n">
        <v>9.802</v>
      </c>
      <c r="J195" s="446" t="n">
        <v>1876.1</v>
      </c>
      <c r="K195" s="447" t="n">
        <v>1876.1</v>
      </c>
      <c r="L195" s="447" t="n">
        <v>1881.42071632519</v>
      </c>
      <c r="M195" s="448" t="n">
        <v>0.9268</v>
      </c>
      <c r="N195" s="448" t="n">
        <v>1</v>
      </c>
      <c r="O195" s="449" t="n">
        <v>191.4</v>
      </c>
      <c r="P195" s="449" t="n">
        <v>1876.1</v>
      </c>
      <c r="Q195" s="448" t="n">
        <v>0.9603</v>
      </c>
      <c r="R195" s="448" t="n">
        <v>0.9603</v>
      </c>
      <c r="S195" s="449" t="n">
        <v>183.80142</v>
      </c>
      <c r="T195" s="449" t="n">
        <v>1801.61883</v>
      </c>
      <c r="U195" s="450" t="n">
        <v>1920.39635554743</v>
      </c>
      <c r="V195" s="450" t="n">
        <v>1844.1566202322</v>
      </c>
      <c r="W195" s="450" t="n">
        <v>77.5586827361866</v>
      </c>
      <c r="X195" s="450" t="n">
        <v>1921.71530296839</v>
      </c>
      <c r="Y195" s="450" t="n">
        <v>1921.71530296839</v>
      </c>
      <c r="Z195" s="448" t="n">
        <v>0.0731999999999999</v>
      </c>
      <c r="AA195" s="448" t="n">
        <v>0</v>
      </c>
      <c r="AB195" s="448" t="n">
        <v>-0.0397</v>
      </c>
      <c r="AC195" s="448" t="n">
        <v>-0.0731999999999999</v>
      </c>
      <c r="AD195" s="451" t="s">
        <v>2560</v>
      </c>
      <c r="AE195" s="79"/>
      <c r="AF195" s="449" t="n">
        <v>183.80142</v>
      </c>
      <c r="AG195" s="449" t="n">
        <v>0</v>
      </c>
      <c r="AH195" s="79"/>
      <c r="AI195" s="452" t="n">
        <v>-74.48117</v>
      </c>
      <c r="AJ195" s="453" t="n">
        <v>31</v>
      </c>
      <c r="AK195" s="452" t="n">
        <v>0</v>
      </c>
      <c r="AL195" s="453" t="n">
        <v>0</v>
      </c>
      <c r="AM195" s="79"/>
      <c r="AN195" s="454" t="n">
        <v>1801.61883</v>
      </c>
      <c r="AO195" s="455" t="n">
        <v>-74.48117</v>
      </c>
      <c r="AP195" s="455" t="n">
        <v>0.00101806908229697</v>
      </c>
      <c r="AQ195" s="455" t="n">
        <v>0</v>
      </c>
      <c r="AR195" s="456" t="n">
        <v>0</v>
      </c>
      <c r="AS195" s="373" t="n">
        <v>0</v>
      </c>
      <c r="AT195" s="457" t="n">
        <v>0</v>
      </c>
      <c r="AU195" s="457" t="n">
        <v>0</v>
      </c>
      <c r="AV195" s="457" t="n">
        <v>0</v>
      </c>
      <c r="AW195" s="457" t="n">
        <v>0</v>
      </c>
      <c r="AX195" s="458"/>
      <c r="AY195" s="459" t="n">
        <v>0</v>
      </c>
      <c r="AZ195" s="460" t="n">
        <v>0</v>
      </c>
      <c r="BA195" s="461" t="n">
        <v>0</v>
      </c>
      <c r="BB195" s="414" t="s">
        <v>479</v>
      </c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462" t="n">
        <v>0</v>
      </c>
      <c r="BO195" s="463" t="n">
        <v>0</v>
      </c>
      <c r="BP195" s="464" t="n">
        <v>0</v>
      </c>
      <c r="BQ195" s="465" t="n">
        <v>0</v>
      </c>
      <c r="BR195" s="465" t="n">
        <v>0</v>
      </c>
      <c r="BS195" s="466" t="n">
        <v>0</v>
      </c>
      <c r="BT195" s="467" t="n">
        <v>0</v>
      </c>
      <c r="BU195" s="465" t="n">
        <v>0</v>
      </c>
      <c r="BV195" s="465" t="n">
        <v>0</v>
      </c>
      <c r="BW195" s="468" t="n">
        <v>0</v>
      </c>
      <c r="CG195" s="442" t="n">
        <v>183</v>
      </c>
    </row>
    <row r="196" s="441" customFormat="true" ht="21.95" hidden="false" customHeight="true" outlineLevel="0" collapsed="false">
      <c r="A196" s="414" t="n">
        <v>0</v>
      </c>
      <c r="B196" s="414" t="n">
        <v>0</v>
      </c>
      <c r="C196" s="415" t="n">
        <v>0</v>
      </c>
      <c r="D196" s="415" t="s">
        <v>459</v>
      </c>
      <c r="E196" s="469" t="s">
        <v>481</v>
      </c>
      <c r="F196" s="469" t="s">
        <v>2300</v>
      </c>
      <c r="G196" s="469"/>
      <c r="H196" s="470"/>
      <c r="I196" s="471"/>
      <c r="J196" s="472" t="n">
        <v>20291.1</v>
      </c>
      <c r="K196" s="473" t="n">
        <v>20291.1</v>
      </c>
      <c r="L196" s="473" t="n">
        <v>21740.6366684766</v>
      </c>
      <c r="M196" s="448" t="n">
        <v>0</v>
      </c>
      <c r="N196" s="448" t="n">
        <v>0</v>
      </c>
      <c r="O196" s="449" t="n">
        <v>0</v>
      </c>
      <c r="P196" s="449" t="n">
        <v>0</v>
      </c>
      <c r="Q196" s="448" t="n">
        <v>0</v>
      </c>
      <c r="R196" s="448" t="n">
        <v>0</v>
      </c>
      <c r="S196" s="449" t="n">
        <v>0</v>
      </c>
      <c r="T196" s="449" t="n">
        <v>0</v>
      </c>
      <c r="U196" s="449"/>
      <c r="V196" s="449"/>
      <c r="W196" s="449"/>
      <c r="X196" s="449"/>
      <c r="Y196" s="449" t="n">
        <v>0</v>
      </c>
      <c r="Z196" s="448" t="n">
        <v>0</v>
      </c>
      <c r="AA196" s="448" t="n">
        <v>0</v>
      </c>
      <c r="AB196" s="448" t="n">
        <v>0</v>
      </c>
      <c r="AC196" s="448" t="n">
        <v>0</v>
      </c>
      <c r="AD196" s="451" t="s">
        <v>2558</v>
      </c>
      <c r="AE196" s="79"/>
      <c r="AF196" s="449" t="n">
        <v>0</v>
      </c>
      <c r="AG196" s="449" t="n">
        <v>0</v>
      </c>
      <c r="AH196" s="79"/>
      <c r="AI196" s="452"/>
      <c r="AJ196" s="453"/>
      <c r="AK196" s="452"/>
      <c r="AL196" s="453"/>
      <c r="AM196" s="79"/>
      <c r="AN196" s="454"/>
      <c r="AO196" s="455"/>
      <c r="AP196" s="455"/>
      <c r="AQ196" s="455"/>
      <c r="AR196" s="456"/>
      <c r="AS196" s="373"/>
      <c r="AT196" s="457"/>
      <c r="AU196" s="457"/>
      <c r="AV196" s="457"/>
      <c r="AW196" s="457"/>
      <c r="AX196" s="458"/>
      <c r="AY196" s="459"/>
      <c r="AZ196" s="460"/>
      <c r="BA196" s="461"/>
      <c r="BB196" s="414" t="s">
        <v>481</v>
      </c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462" t="n">
        <v>0</v>
      </c>
      <c r="BO196" s="463" t="n">
        <v>0</v>
      </c>
      <c r="BP196" s="464" t="n">
        <v>0</v>
      </c>
      <c r="BQ196" s="465" t="n">
        <v>0</v>
      </c>
      <c r="BR196" s="465" t="n">
        <v>0</v>
      </c>
      <c r="BS196" s="466" t="n">
        <v>0</v>
      </c>
      <c r="BT196" s="467" t="n">
        <v>0</v>
      </c>
      <c r="BU196" s="465" t="n">
        <v>0</v>
      </c>
      <c r="BV196" s="465" t="n">
        <v>0</v>
      </c>
      <c r="BW196" s="468" t="n">
        <v>0</v>
      </c>
      <c r="CG196" s="442" t="n">
        <v>184</v>
      </c>
    </row>
    <row r="197" s="441" customFormat="true" ht="21.95" hidden="false" customHeight="true" outlineLevel="0" collapsed="false">
      <c r="A197" s="414" t="n">
        <v>22</v>
      </c>
      <c r="B197" s="414" t="n">
        <v>0</v>
      </c>
      <c r="C197" s="415" t="n">
        <v>0</v>
      </c>
      <c r="D197" s="415" t="s">
        <v>459</v>
      </c>
      <c r="E197" s="443" t="s">
        <v>483</v>
      </c>
      <c r="F197" s="443" t="s">
        <v>2301</v>
      </c>
      <c r="G197" s="443" t="s">
        <v>1098</v>
      </c>
      <c r="H197" s="444" t="n">
        <v>919.29</v>
      </c>
      <c r="I197" s="445" t="n">
        <v>7.8048</v>
      </c>
      <c r="J197" s="446" t="n">
        <v>7174.87</v>
      </c>
      <c r="K197" s="447" t="n">
        <v>7174.87</v>
      </c>
      <c r="L197" s="447" t="n">
        <v>7229.96930434178</v>
      </c>
      <c r="M197" s="448" t="n">
        <v>0.4021</v>
      </c>
      <c r="N197" s="448" t="n">
        <v>0.51</v>
      </c>
      <c r="O197" s="449" t="n">
        <v>468.8379</v>
      </c>
      <c r="P197" s="449" t="n">
        <v>3659.1837</v>
      </c>
      <c r="Q197" s="448" t="n">
        <v>0.8688</v>
      </c>
      <c r="R197" s="448" t="n">
        <v>0.8925</v>
      </c>
      <c r="S197" s="449" t="n">
        <v>820.466325</v>
      </c>
      <c r="T197" s="449" t="n">
        <v>6403.571475</v>
      </c>
      <c r="U197" s="450" t="n">
        <v>7332.68462764599</v>
      </c>
      <c r="V197" s="450" t="n">
        <v>6544.42103017405</v>
      </c>
      <c r="W197" s="450" t="n">
        <v>801.900557708209</v>
      </c>
      <c r="X197" s="450" t="n">
        <v>7346.32158788225</v>
      </c>
      <c r="Y197" s="450" t="n">
        <v>3746.62400981995</v>
      </c>
      <c r="Z197" s="448" t="n">
        <v>0.1079</v>
      </c>
      <c r="AA197" s="448" t="n">
        <v>0.0237000000000001</v>
      </c>
      <c r="AB197" s="448" t="n">
        <v>0.3825</v>
      </c>
      <c r="AC197" s="448" t="n">
        <v>-0.0841999999999999</v>
      </c>
      <c r="AD197" s="451" t="s">
        <v>2559</v>
      </c>
      <c r="AE197" s="79"/>
      <c r="AF197" s="449" t="n">
        <v>798.679152</v>
      </c>
      <c r="AG197" s="449" t="n">
        <v>21.787173</v>
      </c>
      <c r="AH197" s="79"/>
      <c r="AI197" s="452" t="n">
        <v>0</v>
      </c>
      <c r="AJ197" s="453" t="n">
        <v>0</v>
      </c>
      <c r="AK197" s="452" t="n">
        <v>2744.387775</v>
      </c>
      <c r="AL197" s="453" t="n">
        <v>22</v>
      </c>
      <c r="AM197" s="79"/>
      <c r="AN197" s="454" t="n">
        <v>6403.571475</v>
      </c>
      <c r="AO197" s="455" t="n">
        <v>0</v>
      </c>
      <c r="AP197" s="455" t="n">
        <v>0</v>
      </c>
      <c r="AQ197" s="455" t="n">
        <v>2744.387775</v>
      </c>
      <c r="AR197" s="456" t="n">
        <v>0.00546170119450619</v>
      </c>
      <c r="AS197" s="373" t="n">
        <v>0</v>
      </c>
      <c r="AT197" s="457" t="n">
        <v>0</v>
      </c>
      <c r="AU197" s="457" t="n">
        <v>0</v>
      </c>
      <c r="AV197" s="457" t="n">
        <v>0</v>
      </c>
      <c r="AW197" s="457" t="n">
        <v>0</v>
      </c>
      <c r="AX197" s="458"/>
      <c r="AY197" s="459" t="n">
        <v>0</v>
      </c>
      <c r="AZ197" s="460" t="n">
        <v>0</v>
      </c>
      <c r="BA197" s="461" t="n">
        <v>0</v>
      </c>
      <c r="BB197" s="414" t="s">
        <v>483</v>
      </c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462" t="n">
        <v>0</v>
      </c>
      <c r="BO197" s="463" t="n">
        <v>0</v>
      </c>
      <c r="BP197" s="464" t="n">
        <v>0</v>
      </c>
      <c r="BQ197" s="465" t="n">
        <v>0</v>
      </c>
      <c r="BR197" s="465" t="n">
        <v>0</v>
      </c>
      <c r="BS197" s="466" t="n">
        <v>0</v>
      </c>
      <c r="BT197" s="467" t="n">
        <v>0</v>
      </c>
      <c r="BU197" s="465" t="n">
        <v>0</v>
      </c>
      <c r="BV197" s="465" t="n">
        <v>0</v>
      </c>
      <c r="BW197" s="468" t="n">
        <v>0</v>
      </c>
      <c r="CG197" s="442" t="n">
        <v>185</v>
      </c>
    </row>
    <row r="198" s="441" customFormat="true" ht="21.95" hidden="false" customHeight="true" outlineLevel="0" collapsed="false">
      <c r="A198" s="414" t="n">
        <v>18</v>
      </c>
      <c r="B198" s="414" t="n">
        <v>0</v>
      </c>
      <c r="C198" s="415" t="n">
        <v>0</v>
      </c>
      <c r="D198" s="415" t="s">
        <v>459</v>
      </c>
      <c r="E198" s="443" t="s">
        <v>485</v>
      </c>
      <c r="F198" s="443" t="s">
        <v>2302</v>
      </c>
      <c r="G198" s="443" t="s">
        <v>1098</v>
      </c>
      <c r="H198" s="444" t="n">
        <v>926.01</v>
      </c>
      <c r="I198" s="445" t="n">
        <v>13.1</v>
      </c>
      <c r="J198" s="446" t="n">
        <v>12130.73</v>
      </c>
      <c r="K198" s="447" t="n">
        <v>12130.73</v>
      </c>
      <c r="L198" s="447" t="n">
        <v>12223.1944883376</v>
      </c>
      <c r="M198" s="448" t="n">
        <v>0.3992</v>
      </c>
      <c r="N198" s="448" t="n">
        <v>0.5063</v>
      </c>
      <c r="O198" s="449" t="n">
        <v>468.838863</v>
      </c>
      <c r="P198" s="449" t="n">
        <v>6141.788599</v>
      </c>
      <c r="Q198" s="448" t="n">
        <v>0.8697</v>
      </c>
      <c r="R198" s="448" t="n">
        <v>0.8933</v>
      </c>
      <c r="S198" s="449" t="n">
        <v>827.204733</v>
      </c>
      <c r="T198" s="449" t="n">
        <v>10836.381109</v>
      </c>
      <c r="U198" s="450" t="n">
        <v>12396.3400605148</v>
      </c>
      <c r="V198" s="450" t="n">
        <v>11073.6505760579</v>
      </c>
      <c r="W198" s="450" t="n">
        <v>1345.57201253804</v>
      </c>
      <c r="X198" s="450" t="n">
        <v>12419.2225885959</v>
      </c>
      <c r="Y198" s="450" t="n">
        <v>6287.85239660611</v>
      </c>
      <c r="Z198" s="448" t="n">
        <v>0.1071</v>
      </c>
      <c r="AA198" s="448" t="n">
        <v>0.0236</v>
      </c>
      <c r="AB198" s="448" t="n">
        <v>0.387</v>
      </c>
      <c r="AC198" s="448" t="n">
        <v>-0.0835</v>
      </c>
      <c r="AD198" s="451" t="s">
        <v>2559</v>
      </c>
      <c r="AE198" s="79"/>
      <c r="AF198" s="449" t="n">
        <v>805.350897</v>
      </c>
      <c r="AG198" s="449" t="n">
        <v>21.853836</v>
      </c>
      <c r="AH198" s="79"/>
      <c r="AI198" s="452" t="n">
        <v>0</v>
      </c>
      <c r="AJ198" s="453" t="n">
        <v>0</v>
      </c>
      <c r="AK198" s="452" t="n">
        <v>4694.59251</v>
      </c>
      <c r="AL198" s="453" t="n">
        <v>18</v>
      </c>
      <c r="AM198" s="79"/>
      <c r="AN198" s="454" t="n">
        <v>10836.381109</v>
      </c>
      <c r="AO198" s="455" t="n">
        <v>0</v>
      </c>
      <c r="AP198" s="455" t="n">
        <v>0</v>
      </c>
      <c r="AQ198" s="455" t="n">
        <v>4694.59251</v>
      </c>
      <c r="AR198" s="456" t="n">
        <v>0.0093428712054319</v>
      </c>
      <c r="AS198" s="373" t="n">
        <v>0</v>
      </c>
      <c r="AT198" s="457" t="n">
        <v>0</v>
      </c>
      <c r="AU198" s="457" t="n">
        <v>0</v>
      </c>
      <c r="AV198" s="457" t="n">
        <v>0</v>
      </c>
      <c r="AW198" s="457" t="n">
        <v>0</v>
      </c>
      <c r="AX198" s="458"/>
      <c r="AY198" s="459" t="n">
        <v>0</v>
      </c>
      <c r="AZ198" s="460" t="n">
        <v>0</v>
      </c>
      <c r="BA198" s="461" t="n">
        <v>0</v>
      </c>
      <c r="BB198" s="414" t="s">
        <v>485</v>
      </c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462" t="n">
        <v>0</v>
      </c>
      <c r="BO198" s="463" t="n">
        <v>0</v>
      </c>
      <c r="BP198" s="464" t="n">
        <v>0</v>
      </c>
      <c r="BQ198" s="465" t="n">
        <v>0</v>
      </c>
      <c r="BR198" s="465" t="n">
        <v>0</v>
      </c>
      <c r="BS198" s="466" t="n">
        <v>0</v>
      </c>
      <c r="BT198" s="467" t="n">
        <v>0</v>
      </c>
      <c r="BU198" s="465" t="n">
        <v>0</v>
      </c>
      <c r="BV198" s="465" t="n">
        <v>0</v>
      </c>
      <c r="BW198" s="468" t="n">
        <v>0</v>
      </c>
      <c r="CG198" s="442" t="n">
        <v>186</v>
      </c>
    </row>
    <row r="199" s="441" customFormat="true" ht="21.95" hidden="false" customHeight="true" outlineLevel="0" collapsed="false">
      <c r="A199" s="414" t="n">
        <v>34</v>
      </c>
      <c r="B199" s="414" t="n">
        <v>0</v>
      </c>
      <c r="C199" s="415" t="n">
        <v>0</v>
      </c>
      <c r="D199" s="415" t="s">
        <v>459</v>
      </c>
      <c r="E199" s="443" t="s">
        <v>487</v>
      </c>
      <c r="F199" s="443" t="s">
        <v>2303</v>
      </c>
      <c r="G199" s="443" t="s">
        <v>1101</v>
      </c>
      <c r="H199" s="444" t="n">
        <v>100.54</v>
      </c>
      <c r="I199" s="445" t="n">
        <v>9.802</v>
      </c>
      <c r="J199" s="446" t="n">
        <v>985.5</v>
      </c>
      <c r="K199" s="447" t="n">
        <v>985.5</v>
      </c>
      <c r="L199" s="447" t="n">
        <v>986.358894999224</v>
      </c>
      <c r="M199" s="448" t="n">
        <v>0.112</v>
      </c>
      <c r="N199" s="448" t="n">
        <v>0.2352</v>
      </c>
      <c r="O199" s="449" t="n">
        <v>23.647008</v>
      </c>
      <c r="P199" s="449" t="n">
        <v>231.7896</v>
      </c>
      <c r="Q199" s="448" t="n">
        <v>0.9878</v>
      </c>
      <c r="R199" s="448" t="n">
        <v>0.9878</v>
      </c>
      <c r="S199" s="449" t="n">
        <v>99.313412</v>
      </c>
      <c r="T199" s="449" t="n">
        <v>973.4769</v>
      </c>
      <c r="U199" s="450" t="n">
        <v>1006.69647485535</v>
      </c>
      <c r="V199" s="450" t="n">
        <v>994.414777862118</v>
      </c>
      <c r="W199" s="450" t="n">
        <v>12.4941703512183</v>
      </c>
      <c r="X199" s="450" t="n">
        <v>1006.90894821334</v>
      </c>
      <c r="Y199" s="450" t="n">
        <v>236.824984619777</v>
      </c>
      <c r="Z199" s="448" t="n">
        <v>0.1232</v>
      </c>
      <c r="AA199" s="448" t="n">
        <v>0</v>
      </c>
      <c r="AB199" s="448" t="n">
        <v>0.7526</v>
      </c>
      <c r="AC199" s="448" t="n">
        <v>-0.1232</v>
      </c>
      <c r="AD199" s="451" t="s">
        <v>2559</v>
      </c>
      <c r="AE199" s="79"/>
      <c r="AF199" s="449" t="n">
        <v>99.313412</v>
      </c>
      <c r="AG199" s="449" t="n">
        <v>0</v>
      </c>
      <c r="AH199" s="79"/>
      <c r="AI199" s="452" t="n">
        <v>0</v>
      </c>
      <c r="AJ199" s="453" t="n">
        <v>0</v>
      </c>
      <c r="AK199" s="452" t="n">
        <v>741.6873</v>
      </c>
      <c r="AL199" s="453" t="n">
        <v>34</v>
      </c>
      <c r="AM199" s="79"/>
      <c r="AN199" s="454" t="n">
        <v>973.4769</v>
      </c>
      <c r="AO199" s="455" t="n">
        <v>0</v>
      </c>
      <c r="AP199" s="455" t="n">
        <v>0</v>
      </c>
      <c r="AQ199" s="455" t="n">
        <v>741.6873</v>
      </c>
      <c r="AR199" s="456" t="n">
        <v>0.00147605759261192</v>
      </c>
      <c r="AS199" s="373" t="n">
        <v>0</v>
      </c>
      <c r="AT199" s="457" t="n">
        <v>0</v>
      </c>
      <c r="AU199" s="457" t="n">
        <v>0</v>
      </c>
      <c r="AV199" s="457" t="n">
        <v>0</v>
      </c>
      <c r="AW199" s="457" t="n">
        <v>0</v>
      </c>
      <c r="AX199" s="458"/>
      <c r="AY199" s="459" t="n">
        <v>0</v>
      </c>
      <c r="AZ199" s="460" t="n">
        <v>0</v>
      </c>
      <c r="BA199" s="461" t="n">
        <v>0</v>
      </c>
      <c r="BB199" s="414" t="s">
        <v>487</v>
      </c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462" t="n">
        <v>0</v>
      </c>
      <c r="BO199" s="463" t="n">
        <v>0</v>
      </c>
      <c r="BP199" s="464" t="n">
        <v>0</v>
      </c>
      <c r="BQ199" s="465" t="n">
        <v>0</v>
      </c>
      <c r="BR199" s="465" t="n">
        <v>0</v>
      </c>
      <c r="BS199" s="466" t="n">
        <v>0</v>
      </c>
      <c r="BT199" s="467" t="n">
        <v>0</v>
      </c>
      <c r="BU199" s="465" t="n">
        <v>0</v>
      </c>
      <c r="BV199" s="465" t="n">
        <v>0</v>
      </c>
      <c r="BW199" s="468" t="n">
        <v>0</v>
      </c>
      <c r="CG199" s="442" t="n">
        <v>187</v>
      </c>
    </row>
    <row r="200" s="441" customFormat="true" ht="21.95" hidden="false" customHeight="true" outlineLevel="0" collapsed="false">
      <c r="A200" s="414" t="n">
        <v>0</v>
      </c>
      <c r="B200" s="414" t="n">
        <v>0</v>
      </c>
      <c r="C200" s="415" t="n">
        <v>0</v>
      </c>
      <c r="D200" s="415" t="s">
        <v>459</v>
      </c>
      <c r="E200" s="469" t="s">
        <v>489</v>
      </c>
      <c r="F200" s="469" t="s">
        <v>2304</v>
      </c>
      <c r="G200" s="469"/>
      <c r="H200" s="470"/>
      <c r="I200" s="471"/>
      <c r="J200" s="472" t="n">
        <v>100807.14</v>
      </c>
      <c r="K200" s="473" t="n">
        <v>100807.14</v>
      </c>
      <c r="L200" s="473" t="n">
        <v>108008.506405678</v>
      </c>
      <c r="M200" s="448" t="n">
        <v>0</v>
      </c>
      <c r="N200" s="448" t="n">
        <v>0</v>
      </c>
      <c r="O200" s="449" t="n">
        <v>0</v>
      </c>
      <c r="P200" s="449" t="n">
        <v>0</v>
      </c>
      <c r="Q200" s="448" t="n">
        <v>0</v>
      </c>
      <c r="R200" s="448" t="n">
        <v>0</v>
      </c>
      <c r="S200" s="449" t="n">
        <v>0</v>
      </c>
      <c r="T200" s="449" t="n">
        <v>0</v>
      </c>
      <c r="U200" s="449"/>
      <c r="V200" s="449"/>
      <c r="W200" s="449"/>
      <c r="X200" s="449"/>
      <c r="Y200" s="449" t="n">
        <v>0</v>
      </c>
      <c r="Z200" s="448" t="n">
        <v>0</v>
      </c>
      <c r="AA200" s="448" t="n">
        <v>0</v>
      </c>
      <c r="AB200" s="448" t="n">
        <v>0</v>
      </c>
      <c r="AC200" s="448" t="n">
        <v>0</v>
      </c>
      <c r="AD200" s="451" t="s">
        <v>2558</v>
      </c>
      <c r="AE200" s="79"/>
      <c r="AF200" s="449" t="n">
        <v>0</v>
      </c>
      <c r="AG200" s="449" t="n">
        <v>0</v>
      </c>
      <c r="AH200" s="79"/>
      <c r="AI200" s="452"/>
      <c r="AJ200" s="453"/>
      <c r="AK200" s="452"/>
      <c r="AL200" s="453"/>
      <c r="AM200" s="79"/>
      <c r="AN200" s="454"/>
      <c r="AO200" s="455"/>
      <c r="AP200" s="455"/>
      <c r="AQ200" s="455"/>
      <c r="AR200" s="456"/>
      <c r="AS200" s="373"/>
      <c r="AT200" s="457"/>
      <c r="AU200" s="457"/>
      <c r="AV200" s="457"/>
      <c r="AW200" s="457"/>
      <c r="AX200" s="458"/>
      <c r="AY200" s="459"/>
      <c r="AZ200" s="460"/>
      <c r="BA200" s="461"/>
      <c r="BB200" s="414" t="s">
        <v>489</v>
      </c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462" t="n">
        <v>0</v>
      </c>
      <c r="BO200" s="463" t="n">
        <v>0</v>
      </c>
      <c r="BP200" s="464" t="n">
        <v>0</v>
      </c>
      <c r="BQ200" s="465" t="n">
        <v>0</v>
      </c>
      <c r="BR200" s="465" t="n">
        <v>0</v>
      </c>
      <c r="BS200" s="466" t="n">
        <v>0</v>
      </c>
      <c r="BT200" s="467" t="n">
        <v>0</v>
      </c>
      <c r="BU200" s="465" t="n">
        <v>0</v>
      </c>
      <c r="BV200" s="465" t="n">
        <v>0</v>
      </c>
      <c r="BW200" s="468" t="n">
        <v>0</v>
      </c>
      <c r="CG200" s="442" t="n">
        <v>188</v>
      </c>
    </row>
    <row r="201" s="441" customFormat="true" ht="21.95" hidden="false" customHeight="true" outlineLevel="0" collapsed="false">
      <c r="A201" s="414" t="n">
        <v>14</v>
      </c>
      <c r="B201" s="414" t="n">
        <v>0</v>
      </c>
      <c r="C201" s="415" t="n">
        <v>0</v>
      </c>
      <c r="D201" s="415" t="s">
        <v>459</v>
      </c>
      <c r="E201" s="443" t="s">
        <v>491</v>
      </c>
      <c r="F201" s="443" t="s">
        <v>2110</v>
      </c>
      <c r="G201" s="443" t="s">
        <v>1098</v>
      </c>
      <c r="H201" s="444" t="n">
        <v>4800.34</v>
      </c>
      <c r="I201" s="445" t="n">
        <v>21</v>
      </c>
      <c r="J201" s="446" t="n">
        <v>100807.14</v>
      </c>
      <c r="K201" s="447" t="n">
        <v>100807.14</v>
      </c>
      <c r="L201" s="447" t="n">
        <v>101069.989873807</v>
      </c>
      <c r="M201" s="448" t="n">
        <v>0.7688</v>
      </c>
      <c r="N201" s="448" t="n">
        <v>0.9131</v>
      </c>
      <c r="O201" s="449" t="n">
        <v>4383.190454</v>
      </c>
      <c r="P201" s="449" t="n">
        <v>92046.999534</v>
      </c>
      <c r="Q201" s="448" t="n">
        <v>0.8155</v>
      </c>
      <c r="R201" s="448" t="n">
        <v>0.9635</v>
      </c>
      <c r="S201" s="449" t="n">
        <v>4625.12759</v>
      </c>
      <c r="T201" s="449" t="n">
        <v>97127.67939</v>
      </c>
      <c r="U201" s="450" t="n">
        <v>104144.932683516</v>
      </c>
      <c r="V201" s="450" t="n">
        <v>100343.642640568</v>
      </c>
      <c r="W201" s="450" t="n">
        <v>3867.05236069135</v>
      </c>
      <c r="X201" s="450" t="n">
        <v>104210.695001259</v>
      </c>
      <c r="Y201" s="450" t="n">
        <v>95154.7856056496</v>
      </c>
      <c r="Z201" s="448" t="n">
        <v>0.1443</v>
      </c>
      <c r="AA201" s="448" t="n">
        <v>0.148</v>
      </c>
      <c r="AB201" s="448" t="n">
        <v>0.0503999999999999</v>
      </c>
      <c r="AC201" s="448" t="n">
        <v>0.00369999999999981</v>
      </c>
      <c r="AD201" s="451" t="s">
        <v>2559</v>
      </c>
      <c r="AE201" s="79"/>
      <c r="AF201" s="449" t="n">
        <v>3914.67727</v>
      </c>
      <c r="AG201" s="449" t="n">
        <v>710.45032</v>
      </c>
      <c r="AH201" s="79"/>
      <c r="AI201" s="452" t="n">
        <v>0</v>
      </c>
      <c r="AJ201" s="453" t="n">
        <v>0</v>
      </c>
      <c r="AK201" s="452" t="n">
        <v>5080.67985599999</v>
      </c>
      <c r="AL201" s="453" t="n">
        <v>14</v>
      </c>
      <c r="AM201" s="79"/>
      <c r="AN201" s="454" t="n">
        <v>97127.67939</v>
      </c>
      <c r="AO201" s="455" t="n">
        <v>0</v>
      </c>
      <c r="AP201" s="455" t="n">
        <v>0</v>
      </c>
      <c r="AQ201" s="455" t="n">
        <v>5080.67985599999</v>
      </c>
      <c r="AR201" s="456" t="n">
        <v>0.0101112370092884</v>
      </c>
      <c r="AS201" s="373" t="n">
        <v>0</v>
      </c>
      <c r="AT201" s="457" t="n">
        <v>0</v>
      </c>
      <c r="AU201" s="457" t="n">
        <v>0</v>
      </c>
      <c r="AV201" s="457" t="n">
        <v>0</v>
      </c>
      <c r="AW201" s="457" t="n">
        <v>0</v>
      </c>
      <c r="AX201" s="458"/>
      <c r="AY201" s="459" t="n">
        <v>0</v>
      </c>
      <c r="AZ201" s="460" t="n">
        <v>0</v>
      </c>
      <c r="BA201" s="461" t="n">
        <v>0</v>
      </c>
      <c r="BB201" s="414" t="s">
        <v>491</v>
      </c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462" t="n">
        <v>0</v>
      </c>
      <c r="BO201" s="463" t="n">
        <v>0</v>
      </c>
      <c r="BP201" s="464" t="n">
        <v>0</v>
      </c>
      <c r="BQ201" s="465" t="n">
        <v>0</v>
      </c>
      <c r="BR201" s="465" t="n">
        <v>0</v>
      </c>
      <c r="BS201" s="466" t="n">
        <v>0</v>
      </c>
      <c r="BT201" s="467" t="n">
        <v>0</v>
      </c>
      <c r="BU201" s="465" t="n">
        <v>0</v>
      </c>
      <c r="BV201" s="465" t="n">
        <v>0</v>
      </c>
      <c r="BW201" s="468" t="n">
        <v>0</v>
      </c>
      <c r="CG201" s="442" t="n">
        <v>189</v>
      </c>
    </row>
    <row r="202" s="441" customFormat="true" ht="21.95" hidden="false" customHeight="true" outlineLevel="0" collapsed="false">
      <c r="A202" s="414" t="n">
        <v>0</v>
      </c>
      <c r="B202" s="414" t="n">
        <v>0</v>
      </c>
      <c r="C202" s="415" t="n">
        <v>0</v>
      </c>
      <c r="D202" s="415" t="s">
        <v>459</v>
      </c>
      <c r="E202" s="469" t="s">
        <v>493</v>
      </c>
      <c r="F202" s="469" t="s">
        <v>2305</v>
      </c>
      <c r="G202" s="469"/>
      <c r="H202" s="470"/>
      <c r="I202" s="471"/>
      <c r="J202" s="472" t="n">
        <v>105042.48</v>
      </c>
      <c r="K202" s="473" t="n">
        <v>105042.48</v>
      </c>
      <c r="L202" s="473" t="n">
        <v>112546.406672665</v>
      </c>
      <c r="M202" s="448" t="n">
        <v>0</v>
      </c>
      <c r="N202" s="448" t="n">
        <v>0</v>
      </c>
      <c r="O202" s="449" t="n">
        <v>0</v>
      </c>
      <c r="P202" s="449" t="n">
        <v>0</v>
      </c>
      <c r="Q202" s="448" t="n">
        <v>0</v>
      </c>
      <c r="R202" s="448" t="n">
        <v>0</v>
      </c>
      <c r="S202" s="449" t="n">
        <v>0</v>
      </c>
      <c r="T202" s="449" t="n">
        <v>0</v>
      </c>
      <c r="U202" s="449"/>
      <c r="V202" s="449"/>
      <c r="W202" s="449"/>
      <c r="X202" s="449"/>
      <c r="Y202" s="449" t="n">
        <v>0</v>
      </c>
      <c r="Z202" s="448" t="n">
        <v>0</v>
      </c>
      <c r="AA202" s="448" t="n">
        <v>0</v>
      </c>
      <c r="AB202" s="448" t="n">
        <v>0</v>
      </c>
      <c r="AC202" s="448" t="n">
        <v>0</v>
      </c>
      <c r="AD202" s="451" t="s">
        <v>2558</v>
      </c>
      <c r="AE202" s="79"/>
      <c r="AF202" s="449" t="n">
        <v>0</v>
      </c>
      <c r="AG202" s="449" t="n">
        <v>0</v>
      </c>
      <c r="AH202" s="79"/>
      <c r="AI202" s="452"/>
      <c r="AJ202" s="453"/>
      <c r="AK202" s="452"/>
      <c r="AL202" s="453"/>
      <c r="AM202" s="79"/>
      <c r="AN202" s="454"/>
      <c r="AO202" s="455"/>
      <c r="AP202" s="455"/>
      <c r="AQ202" s="455"/>
      <c r="AR202" s="456"/>
      <c r="AS202" s="373"/>
      <c r="AT202" s="457"/>
      <c r="AU202" s="457"/>
      <c r="AV202" s="457"/>
      <c r="AW202" s="457"/>
      <c r="AX202" s="458"/>
      <c r="AY202" s="459"/>
      <c r="AZ202" s="460"/>
      <c r="BA202" s="461"/>
      <c r="BB202" s="414" t="s">
        <v>493</v>
      </c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462" t="n">
        <v>0</v>
      </c>
      <c r="BO202" s="463" t="n">
        <v>0</v>
      </c>
      <c r="BP202" s="464" t="n">
        <v>0</v>
      </c>
      <c r="BQ202" s="465" t="n">
        <v>0</v>
      </c>
      <c r="BR202" s="465" t="n">
        <v>0</v>
      </c>
      <c r="BS202" s="466" t="n">
        <v>0</v>
      </c>
      <c r="BT202" s="467" t="n">
        <v>0</v>
      </c>
      <c r="BU202" s="465" t="n">
        <v>0</v>
      </c>
      <c r="BV202" s="465" t="n">
        <v>0</v>
      </c>
      <c r="BW202" s="468" t="n">
        <v>0</v>
      </c>
      <c r="CG202" s="442" t="n">
        <v>190</v>
      </c>
    </row>
    <row r="203" s="441" customFormat="true" ht="21.95" hidden="false" customHeight="true" outlineLevel="0" collapsed="false">
      <c r="A203" s="414" t="n">
        <v>0</v>
      </c>
      <c r="B203" s="414" t="n">
        <v>0</v>
      </c>
      <c r="C203" s="415" t="n">
        <v>0</v>
      </c>
      <c r="D203" s="415" t="s">
        <v>459</v>
      </c>
      <c r="E203" s="469" t="s">
        <v>496</v>
      </c>
      <c r="F203" s="469" t="s">
        <v>2306</v>
      </c>
      <c r="G203" s="469"/>
      <c r="H203" s="470"/>
      <c r="I203" s="471"/>
      <c r="J203" s="472" t="n">
        <v>87028.33</v>
      </c>
      <c r="K203" s="473" t="n">
        <v>87028.33</v>
      </c>
      <c r="L203" s="473" t="n">
        <v>93245.3786337005</v>
      </c>
      <c r="M203" s="448" t="n">
        <v>0</v>
      </c>
      <c r="N203" s="448" t="n">
        <v>0</v>
      </c>
      <c r="O203" s="449" t="n">
        <v>0</v>
      </c>
      <c r="P203" s="449" t="n">
        <v>0</v>
      </c>
      <c r="Q203" s="448" t="n">
        <v>0</v>
      </c>
      <c r="R203" s="448" t="n">
        <v>0</v>
      </c>
      <c r="S203" s="449" t="n">
        <v>0</v>
      </c>
      <c r="T203" s="449" t="n">
        <v>0</v>
      </c>
      <c r="U203" s="449"/>
      <c r="V203" s="449"/>
      <c r="W203" s="449"/>
      <c r="X203" s="449"/>
      <c r="Y203" s="449" t="n">
        <v>0</v>
      </c>
      <c r="Z203" s="448" t="n">
        <v>0</v>
      </c>
      <c r="AA203" s="448" t="n">
        <v>0</v>
      </c>
      <c r="AB203" s="448" t="n">
        <v>0</v>
      </c>
      <c r="AC203" s="448" t="n">
        <v>0</v>
      </c>
      <c r="AD203" s="451" t="s">
        <v>2558</v>
      </c>
      <c r="AE203" s="79"/>
      <c r="AF203" s="449" t="n">
        <v>0</v>
      </c>
      <c r="AG203" s="449" t="n">
        <v>0</v>
      </c>
      <c r="AH203" s="79"/>
      <c r="AI203" s="452"/>
      <c r="AJ203" s="453"/>
      <c r="AK203" s="452"/>
      <c r="AL203" s="453"/>
      <c r="AM203" s="79"/>
      <c r="AN203" s="454"/>
      <c r="AO203" s="455"/>
      <c r="AP203" s="455"/>
      <c r="AQ203" s="455"/>
      <c r="AR203" s="456"/>
      <c r="AS203" s="373"/>
      <c r="AT203" s="457"/>
      <c r="AU203" s="457"/>
      <c r="AV203" s="457"/>
      <c r="AW203" s="457"/>
      <c r="AX203" s="458"/>
      <c r="AY203" s="459"/>
      <c r="AZ203" s="460"/>
      <c r="BA203" s="461"/>
      <c r="BB203" s="414" t="s">
        <v>496</v>
      </c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462" t="n">
        <v>0</v>
      </c>
      <c r="BO203" s="463" t="n">
        <v>0</v>
      </c>
      <c r="BP203" s="464" t="n">
        <v>0</v>
      </c>
      <c r="BQ203" s="465" t="n">
        <v>0</v>
      </c>
      <c r="BR203" s="465" t="n">
        <v>0</v>
      </c>
      <c r="BS203" s="466" t="n">
        <v>0</v>
      </c>
      <c r="BT203" s="467" t="n">
        <v>0</v>
      </c>
      <c r="BU203" s="465" t="n">
        <v>0</v>
      </c>
      <c r="BV203" s="465" t="n">
        <v>0</v>
      </c>
      <c r="BW203" s="468" t="n">
        <v>0</v>
      </c>
      <c r="CG203" s="442" t="n">
        <v>191</v>
      </c>
    </row>
    <row r="204" s="441" customFormat="true" ht="21.95" hidden="false" customHeight="true" outlineLevel="0" collapsed="false">
      <c r="A204" s="414" t="n">
        <v>0</v>
      </c>
      <c r="B204" s="414" t="n">
        <v>1</v>
      </c>
      <c r="C204" s="415" t="n">
        <v>0</v>
      </c>
      <c r="D204" s="415" t="s">
        <v>459</v>
      </c>
      <c r="E204" s="443" t="s">
        <v>499</v>
      </c>
      <c r="F204" s="443" t="s">
        <v>2307</v>
      </c>
      <c r="G204" s="443" t="s">
        <v>1098</v>
      </c>
      <c r="H204" s="444" t="n">
        <v>1567.33</v>
      </c>
      <c r="I204" s="445" t="n">
        <v>27.3702</v>
      </c>
      <c r="J204" s="446" t="n">
        <v>42898.14</v>
      </c>
      <c r="K204" s="447" t="n">
        <v>42898.14</v>
      </c>
      <c r="L204" s="447" t="n">
        <v>45610.237808468</v>
      </c>
      <c r="M204" s="448" t="n">
        <v>0</v>
      </c>
      <c r="N204" s="448" t="n">
        <v>0.3529</v>
      </c>
      <c r="O204" s="449" t="n">
        <v>553.110757</v>
      </c>
      <c r="P204" s="449" t="n">
        <v>15138.753606</v>
      </c>
      <c r="Q204" s="448" t="n">
        <v>0</v>
      </c>
      <c r="R204" s="448" t="n">
        <v>0.115</v>
      </c>
      <c r="S204" s="449" t="n">
        <v>180.24295</v>
      </c>
      <c r="T204" s="449" t="n">
        <v>4933.2861</v>
      </c>
      <c r="U204" s="450" t="n">
        <v>45183.1124185427</v>
      </c>
      <c r="V204" s="450" t="n">
        <v>5196.05792813242</v>
      </c>
      <c r="W204" s="450" t="n">
        <v>40678.8305330944</v>
      </c>
      <c r="X204" s="450" t="n">
        <v>45874.8884612268</v>
      </c>
      <c r="Y204" s="450" t="n">
        <v>16189.248137967</v>
      </c>
      <c r="Z204" s="448" t="n">
        <v>0.3529</v>
      </c>
      <c r="AA204" s="448" t="n">
        <v>0.115</v>
      </c>
      <c r="AB204" s="448" t="n">
        <v>-0.2379</v>
      </c>
      <c r="AC204" s="448" t="n">
        <v>-0.2379</v>
      </c>
      <c r="AD204" s="451" t="s">
        <v>2560</v>
      </c>
      <c r="AE204" s="79"/>
      <c r="AF204" s="449" t="n">
        <v>0</v>
      </c>
      <c r="AG204" s="449" t="n">
        <v>180.24295</v>
      </c>
      <c r="AH204" s="79"/>
      <c r="AI204" s="452" t="n">
        <v>-10205.467506</v>
      </c>
      <c r="AJ204" s="453" t="n">
        <v>1</v>
      </c>
      <c r="AK204" s="452" t="n">
        <v>0</v>
      </c>
      <c r="AL204" s="453" t="n">
        <v>0</v>
      </c>
      <c r="AM204" s="79"/>
      <c r="AN204" s="454" t="n">
        <v>4933.2861</v>
      </c>
      <c r="AO204" s="455" t="n">
        <v>-10205.467506</v>
      </c>
      <c r="AP204" s="455" t="n">
        <v>0.139496612878731</v>
      </c>
      <c r="AQ204" s="455" t="n">
        <v>0</v>
      </c>
      <c r="AR204" s="456" t="n">
        <v>0</v>
      </c>
      <c r="AS204" s="373" t="n">
        <v>0</v>
      </c>
      <c r="AT204" s="457" t="n">
        <v>0</v>
      </c>
      <c r="AU204" s="457" t="n">
        <v>0</v>
      </c>
      <c r="AV204" s="457" t="n">
        <v>0</v>
      </c>
      <c r="AW204" s="457" t="n">
        <v>0</v>
      </c>
      <c r="AX204" s="458"/>
      <c r="AY204" s="459" t="n">
        <v>0</v>
      </c>
      <c r="AZ204" s="460" t="n">
        <v>0</v>
      </c>
      <c r="BA204" s="461" t="n">
        <v>0</v>
      </c>
      <c r="BB204" s="414" t="s">
        <v>499</v>
      </c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462" t="n">
        <v>0</v>
      </c>
      <c r="BO204" s="463" t="n">
        <v>0</v>
      </c>
      <c r="BP204" s="464" t="n">
        <v>0</v>
      </c>
      <c r="BQ204" s="465" t="n">
        <v>0</v>
      </c>
      <c r="BR204" s="465" t="n">
        <v>0</v>
      </c>
      <c r="BS204" s="466" t="n">
        <v>0</v>
      </c>
      <c r="BT204" s="467" t="n">
        <v>0</v>
      </c>
      <c r="BU204" s="465" t="n">
        <v>0</v>
      </c>
      <c r="BV204" s="465" t="n">
        <v>0</v>
      </c>
      <c r="BW204" s="468" t="n">
        <v>0</v>
      </c>
      <c r="CG204" s="442" t="n">
        <v>192</v>
      </c>
    </row>
    <row r="205" s="441" customFormat="true" ht="21.95" hidden="false" customHeight="true" outlineLevel="0" collapsed="false">
      <c r="A205" s="414" t="n">
        <v>0</v>
      </c>
      <c r="B205" s="414" t="n">
        <v>0</v>
      </c>
      <c r="C205" s="415" t="n">
        <v>0</v>
      </c>
      <c r="D205" s="415" t="s">
        <v>459</v>
      </c>
      <c r="E205" s="443" t="s">
        <v>502</v>
      </c>
      <c r="F205" s="443" t="s">
        <v>2308</v>
      </c>
      <c r="G205" s="443" t="s">
        <v>1098</v>
      </c>
      <c r="H205" s="444" t="n">
        <v>12.68</v>
      </c>
      <c r="I205" s="445" t="n">
        <v>263.2672</v>
      </c>
      <c r="J205" s="446" t="n">
        <v>3338.23</v>
      </c>
      <c r="K205" s="447" t="n">
        <v>3338.23</v>
      </c>
      <c r="L205" s="447" t="n">
        <v>3576.70335988727</v>
      </c>
      <c r="M205" s="448" t="n">
        <v>0</v>
      </c>
      <c r="N205" s="448" t="n">
        <v>0</v>
      </c>
      <c r="O205" s="449" t="n">
        <v>0</v>
      </c>
      <c r="P205" s="449" t="n">
        <v>0</v>
      </c>
      <c r="Q205" s="448" t="n">
        <v>0</v>
      </c>
      <c r="R205" s="448" t="n">
        <v>0</v>
      </c>
      <c r="S205" s="449" t="n">
        <v>0</v>
      </c>
      <c r="T205" s="449" t="n">
        <v>0</v>
      </c>
      <c r="U205" s="450" t="n">
        <v>3516.04105373687</v>
      </c>
      <c r="V205" s="450" t="n">
        <v>0</v>
      </c>
      <c r="W205" s="450" t="n">
        <v>3576.86856396652</v>
      </c>
      <c r="X205" s="450" t="n">
        <v>3576.86856396652</v>
      </c>
      <c r="Y205" s="450" t="n">
        <v>0</v>
      </c>
      <c r="Z205" s="448" t="n">
        <v>0</v>
      </c>
      <c r="AA205" s="448" t="n">
        <v>0</v>
      </c>
      <c r="AB205" s="448" t="n">
        <v>0</v>
      </c>
      <c r="AC205" s="448" t="n">
        <v>0</v>
      </c>
      <c r="AD205" s="451" t="s">
        <v>2558</v>
      </c>
      <c r="AE205" s="79"/>
      <c r="AF205" s="449" t="n">
        <v>0</v>
      </c>
      <c r="AG205" s="449" t="n">
        <v>0</v>
      </c>
      <c r="AH205" s="79"/>
      <c r="AI205" s="452" t="n">
        <v>0</v>
      </c>
      <c r="AJ205" s="453" t="n">
        <v>0</v>
      </c>
      <c r="AK205" s="452" t="n">
        <v>0</v>
      </c>
      <c r="AL205" s="453" t="n">
        <v>0</v>
      </c>
      <c r="AM205" s="79"/>
      <c r="AN205" s="454" t="n">
        <v>0</v>
      </c>
      <c r="AO205" s="455" t="n">
        <v>0</v>
      </c>
      <c r="AP205" s="455" t="n">
        <v>0</v>
      </c>
      <c r="AQ205" s="455" t="n">
        <v>0</v>
      </c>
      <c r="AR205" s="456" t="n">
        <v>0</v>
      </c>
      <c r="AS205" s="373" t="n">
        <v>34</v>
      </c>
      <c r="AT205" s="457" t="n">
        <v>0</v>
      </c>
      <c r="AU205" s="457" t="n">
        <v>1</v>
      </c>
      <c r="AV205" s="457" t="n">
        <v>1</v>
      </c>
      <c r="AW205" s="457" t="n">
        <v>1</v>
      </c>
      <c r="AX205" s="458"/>
      <c r="AY205" s="459" t="n">
        <v>3338.23</v>
      </c>
      <c r="AZ205" s="460" t="n">
        <v>0.00679922722669157</v>
      </c>
      <c r="BA205" s="461" t="n">
        <v>34</v>
      </c>
      <c r="BB205" s="414" t="s">
        <v>502</v>
      </c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462" t="n">
        <v>0</v>
      </c>
      <c r="BO205" s="463" t="n">
        <v>0</v>
      </c>
      <c r="BP205" s="464" t="n">
        <v>0</v>
      </c>
      <c r="BQ205" s="465" t="n">
        <v>0</v>
      </c>
      <c r="BR205" s="465" t="n">
        <v>0</v>
      </c>
      <c r="BS205" s="466" t="n">
        <v>0</v>
      </c>
      <c r="BT205" s="467" t="n">
        <v>0</v>
      </c>
      <c r="BU205" s="465" t="n">
        <v>0</v>
      </c>
      <c r="BV205" s="465" t="n">
        <v>0</v>
      </c>
      <c r="BW205" s="468" t="n">
        <v>0</v>
      </c>
      <c r="CG205" s="442" t="n">
        <v>193</v>
      </c>
    </row>
    <row r="206" s="441" customFormat="true" ht="21.95" hidden="false" customHeight="true" outlineLevel="0" collapsed="false">
      <c r="A206" s="414" t="n">
        <v>0</v>
      </c>
      <c r="B206" s="414" t="n">
        <v>2</v>
      </c>
      <c r="C206" s="415" t="n">
        <v>0</v>
      </c>
      <c r="D206" s="415" t="s">
        <v>459</v>
      </c>
      <c r="E206" s="443" t="s">
        <v>504</v>
      </c>
      <c r="F206" s="443" t="s">
        <v>2115</v>
      </c>
      <c r="G206" s="443" t="s">
        <v>1098</v>
      </c>
      <c r="H206" s="444" t="n">
        <v>1711.79</v>
      </c>
      <c r="I206" s="445" t="n">
        <v>23.83</v>
      </c>
      <c r="J206" s="446" t="n">
        <v>40791.96</v>
      </c>
      <c r="K206" s="447" t="n">
        <v>40791.96</v>
      </c>
      <c r="L206" s="447" t="n">
        <v>43377.3122364041</v>
      </c>
      <c r="M206" s="448" t="n">
        <v>0</v>
      </c>
      <c r="N206" s="448" t="n">
        <v>0.3475</v>
      </c>
      <c r="O206" s="449" t="n">
        <v>594.847025</v>
      </c>
      <c r="P206" s="449" t="n">
        <v>14175.2061</v>
      </c>
      <c r="Q206" s="448" t="n">
        <v>0</v>
      </c>
      <c r="R206" s="448" t="n">
        <v>0.1128</v>
      </c>
      <c r="S206" s="449" t="n">
        <v>193.089912</v>
      </c>
      <c r="T206" s="449" t="n">
        <v>4601.333088</v>
      </c>
      <c r="U206" s="450" t="n">
        <v>42964.7465939712</v>
      </c>
      <c r="V206" s="450" t="n">
        <v>4846.42341579995</v>
      </c>
      <c r="W206" s="450" t="n">
        <v>38777.7701691536</v>
      </c>
      <c r="X206" s="450" t="n">
        <v>43624.1935849535</v>
      </c>
      <c r="Y206" s="450" t="n">
        <v>15159.4072707714</v>
      </c>
      <c r="Z206" s="448" t="n">
        <v>0.3475</v>
      </c>
      <c r="AA206" s="448" t="n">
        <v>0.1128</v>
      </c>
      <c r="AB206" s="448" t="n">
        <v>-0.2347</v>
      </c>
      <c r="AC206" s="448" t="n">
        <v>-0.2347</v>
      </c>
      <c r="AD206" s="451" t="s">
        <v>2560</v>
      </c>
      <c r="AE206" s="79"/>
      <c r="AF206" s="449" t="n">
        <v>0</v>
      </c>
      <c r="AG206" s="449" t="n">
        <v>193.089912</v>
      </c>
      <c r="AH206" s="79"/>
      <c r="AI206" s="452" t="n">
        <v>-9573.873012</v>
      </c>
      <c r="AJ206" s="453" t="n">
        <v>2</v>
      </c>
      <c r="AK206" s="452" t="n">
        <v>0</v>
      </c>
      <c r="AL206" s="453" t="n">
        <v>0</v>
      </c>
      <c r="AM206" s="79"/>
      <c r="AN206" s="454" t="n">
        <v>4601.333088</v>
      </c>
      <c r="AO206" s="455" t="n">
        <v>-9573.873012</v>
      </c>
      <c r="AP206" s="455" t="n">
        <v>0.130863466717219</v>
      </c>
      <c r="AQ206" s="455" t="n">
        <v>0</v>
      </c>
      <c r="AR206" s="456" t="n">
        <v>0</v>
      </c>
      <c r="AS206" s="373" t="n">
        <v>0</v>
      </c>
      <c r="AT206" s="457" t="n">
        <v>0</v>
      </c>
      <c r="AU206" s="457" t="n">
        <v>0</v>
      </c>
      <c r="AV206" s="457" t="n">
        <v>0</v>
      </c>
      <c r="AW206" s="457" t="n">
        <v>0</v>
      </c>
      <c r="AX206" s="458"/>
      <c r="AY206" s="459" t="n">
        <v>0</v>
      </c>
      <c r="AZ206" s="460" t="n">
        <v>0</v>
      </c>
      <c r="BA206" s="461" t="n">
        <v>0</v>
      </c>
      <c r="BB206" s="414" t="s">
        <v>504</v>
      </c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462" t="n">
        <v>0</v>
      </c>
      <c r="BO206" s="463" t="n">
        <v>0</v>
      </c>
      <c r="BP206" s="464" t="n">
        <v>0</v>
      </c>
      <c r="BQ206" s="465" t="n">
        <v>0</v>
      </c>
      <c r="BR206" s="465" t="n">
        <v>0</v>
      </c>
      <c r="BS206" s="466" t="n">
        <v>0</v>
      </c>
      <c r="BT206" s="467" t="n">
        <v>0</v>
      </c>
      <c r="BU206" s="465" t="n">
        <v>0</v>
      </c>
      <c r="BV206" s="465" t="n">
        <v>0</v>
      </c>
      <c r="BW206" s="468" t="n">
        <v>0</v>
      </c>
      <c r="CG206" s="442" t="n">
        <v>194</v>
      </c>
    </row>
    <row r="207" s="441" customFormat="true" ht="21.95" hidden="false" customHeight="true" outlineLevel="0" collapsed="false">
      <c r="A207" s="414" t="n">
        <v>0</v>
      </c>
      <c r="B207" s="414" t="n">
        <v>0</v>
      </c>
      <c r="C207" s="415" t="n">
        <v>0</v>
      </c>
      <c r="D207" s="415" t="s">
        <v>459</v>
      </c>
      <c r="E207" s="469" t="s">
        <v>506</v>
      </c>
      <c r="F207" s="469" t="s">
        <v>2309</v>
      </c>
      <c r="G207" s="469"/>
      <c r="H207" s="470"/>
      <c r="I207" s="471"/>
      <c r="J207" s="472" t="n">
        <v>6154.99</v>
      </c>
      <c r="K207" s="473" t="n">
        <v>6154.99</v>
      </c>
      <c r="L207" s="473" t="n">
        <v>6594.68443249043</v>
      </c>
      <c r="M207" s="448" t="n">
        <v>0</v>
      </c>
      <c r="N207" s="448" t="n">
        <v>0</v>
      </c>
      <c r="O207" s="449" t="n">
        <v>0</v>
      </c>
      <c r="P207" s="449" t="n">
        <v>0</v>
      </c>
      <c r="Q207" s="448" t="n">
        <v>0</v>
      </c>
      <c r="R207" s="448" t="n">
        <v>0</v>
      </c>
      <c r="S207" s="449" t="n">
        <v>0</v>
      </c>
      <c r="T207" s="449" t="n">
        <v>0</v>
      </c>
      <c r="U207" s="449"/>
      <c r="V207" s="449"/>
      <c r="W207" s="449"/>
      <c r="X207" s="449"/>
      <c r="Y207" s="449" t="n">
        <v>0</v>
      </c>
      <c r="Z207" s="448" t="n">
        <v>0</v>
      </c>
      <c r="AA207" s="448" t="n">
        <v>0</v>
      </c>
      <c r="AB207" s="448" t="n">
        <v>0</v>
      </c>
      <c r="AC207" s="448" t="n">
        <v>0</v>
      </c>
      <c r="AD207" s="451" t="s">
        <v>2558</v>
      </c>
      <c r="AE207" s="79"/>
      <c r="AF207" s="449" t="n">
        <v>0</v>
      </c>
      <c r="AG207" s="449" t="n">
        <v>0</v>
      </c>
      <c r="AH207" s="79"/>
      <c r="AI207" s="452"/>
      <c r="AJ207" s="453"/>
      <c r="AK207" s="452"/>
      <c r="AL207" s="453"/>
      <c r="AM207" s="79"/>
      <c r="AN207" s="454"/>
      <c r="AO207" s="455"/>
      <c r="AP207" s="455"/>
      <c r="AQ207" s="455"/>
      <c r="AR207" s="456"/>
      <c r="AS207" s="373"/>
      <c r="AT207" s="457"/>
      <c r="AU207" s="457"/>
      <c r="AV207" s="457"/>
      <c r="AW207" s="457"/>
      <c r="AX207" s="458"/>
      <c r="AY207" s="459"/>
      <c r="AZ207" s="460"/>
      <c r="BA207" s="461"/>
      <c r="BB207" s="414" t="s">
        <v>506</v>
      </c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462" t="n">
        <v>0</v>
      </c>
      <c r="BO207" s="463" t="n">
        <v>0</v>
      </c>
      <c r="BP207" s="464" t="n">
        <v>0</v>
      </c>
      <c r="BQ207" s="465" t="n">
        <v>0</v>
      </c>
      <c r="BR207" s="465" t="n">
        <v>0</v>
      </c>
      <c r="BS207" s="466" t="n">
        <v>0</v>
      </c>
      <c r="BT207" s="467" t="n">
        <v>0</v>
      </c>
      <c r="BU207" s="465" t="n">
        <v>0</v>
      </c>
      <c r="BV207" s="465" t="n">
        <v>0</v>
      </c>
      <c r="BW207" s="468" t="n">
        <v>0</v>
      </c>
      <c r="CG207" s="442" t="n">
        <v>195</v>
      </c>
    </row>
    <row r="208" s="441" customFormat="true" ht="21.95" hidden="false" customHeight="true" outlineLevel="0" collapsed="false">
      <c r="A208" s="414" t="n">
        <v>0</v>
      </c>
      <c r="B208" s="414" t="n">
        <v>12</v>
      </c>
      <c r="C208" s="415" t="n">
        <v>0</v>
      </c>
      <c r="D208" s="415" t="s">
        <v>459</v>
      </c>
      <c r="E208" s="443" t="s">
        <v>508</v>
      </c>
      <c r="F208" s="443" t="s">
        <v>2310</v>
      </c>
      <c r="G208" s="443" t="s">
        <v>1098</v>
      </c>
      <c r="H208" s="444" t="n">
        <v>273.7</v>
      </c>
      <c r="I208" s="445" t="n">
        <v>22.4881</v>
      </c>
      <c r="J208" s="446" t="n">
        <v>6154.99</v>
      </c>
      <c r="K208" s="447" t="n">
        <v>6154.99</v>
      </c>
      <c r="L208" s="447" t="n">
        <v>6554.62826969055</v>
      </c>
      <c r="M208" s="448" t="n">
        <v>0</v>
      </c>
      <c r="N208" s="448" t="n">
        <v>0.3527</v>
      </c>
      <c r="O208" s="449" t="n">
        <v>96.53399</v>
      </c>
      <c r="P208" s="449" t="n">
        <v>2170.864973</v>
      </c>
      <c r="Q208" s="448" t="n">
        <v>0</v>
      </c>
      <c r="R208" s="448" t="n">
        <v>0.0911</v>
      </c>
      <c r="S208" s="449" t="n">
        <v>24.93407</v>
      </c>
      <c r="T208" s="449" t="n">
        <v>560.719589</v>
      </c>
      <c r="U208" s="450" t="n">
        <v>6482.83597155975</v>
      </c>
      <c r="V208" s="450" t="n">
        <v>590.586357009093</v>
      </c>
      <c r="W208" s="450" t="n">
        <v>5994.18553288239</v>
      </c>
      <c r="X208" s="450" t="n">
        <v>6584.77188989148</v>
      </c>
      <c r="Y208" s="450" t="n">
        <v>2322.44904556473</v>
      </c>
      <c r="Z208" s="448" t="n">
        <v>0.3527</v>
      </c>
      <c r="AA208" s="448" t="n">
        <v>0.0911</v>
      </c>
      <c r="AB208" s="448" t="n">
        <v>-0.2616</v>
      </c>
      <c r="AC208" s="448" t="n">
        <v>-0.2616</v>
      </c>
      <c r="AD208" s="451" t="s">
        <v>2560</v>
      </c>
      <c r="AE208" s="79"/>
      <c r="AF208" s="449" t="n">
        <v>0</v>
      </c>
      <c r="AG208" s="449" t="n">
        <v>24.93407</v>
      </c>
      <c r="AH208" s="79"/>
      <c r="AI208" s="452" t="n">
        <v>-1610.145384</v>
      </c>
      <c r="AJ208" s="453" t="n">
        <v>12</v>
      </c>
      <c r="AK208" s="452" t="n">
        <v>0</v>
      </c>
      <c r="AL208" s="453" t="n">
        <v>0</v>
      </c>
      <c r="AM208" s="79"/>
      <c r="AN208" s="454" t="n">
        <v>560.719589</v>
      </c>
      <c r="AO208" s="455" t="n">
        <v>-1610.145384</v>
      </c>
      <c r="AP208" s="455" t="n">
        <v>0.0220087739418377</v>
      </c>
      <c r="AQ208" s="455" t="n">
        <v>0</v>
      </c>
      <c r="AR208" s="456" t="n">
        <v>0</v>
      </c>
      <c r="AS208" s="373" t="n">
        <v>0</v>
      </c>
      <c r="AT208" s="457" t="n">
        <v>0</v>
      </c>
      <c r="AU208" s="457" t="n">
        <v>0</v>
      </c>
      <c r="AV208" s="457" t="n">
        <v>0</v>
      </c>
      <c r="AW208" s="457" t="n">
        <v>0</v>
      </c>
      <c r="AX208" s="458"/>
      <c r="AY208" s="459" t="n">
        <v>0</v>
      </c>
      <c r="AZ208" s="460" t="n">
        <v>0</v>
      </c>
      <c r="BA208" s="461" t="n">
        <v>0</v>
      </c>
      <c r="BB208" s="414" t="s">
        <v>508</v>
      </c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462" t="n">
        <v>0</v>
      </c>
      <c r="BO208" s="463" t="n">
        <v>0</v>
      </c>
      <c r="BP208" s="464" t="n">
        <v>0</v>
      </c>
      <c r="BQ208" s="465" t="n">
        <v>0</v>
      </c>
      <c r="BR208" s="465" t="n">
        <v>0</v>
      </c>
      <c r="BS208" s="466" t="n">
        <v>0</v>
      </c>
      <c r="BT208" s="467" t="n">
        <v>0</v>
      </c>
      <c r="BU208" s="465" t="n">
        <v>0</v>
      </c>
      <c r="BV208" s="465" t="n">
        <v>0</v>
      </c>
      <c r="BW208" s="468" t="n">
        <v>0</v>
      </c>
      <c r="CG208" s="442" t="n">
        <v>196</v>
      </c>
    </row>
    <row r="209" s="441" customFormat="true" ht="21.95" hidden="false" customHeight="true" outlineLevel="0" collapsed="false">
      <c r="A209" s="414" t="n">
        <v>0</v>
      </c>
      <c r="B209" s="414" t="n">
        <v>0</v>
      </c>
      <c r="C209" s="415" t="n">
        <v>0</v>
      </c>
      <c r="D209" s="415" t="s">
        <v>459</v>
      </c>
      <c r="E209" s="469" t="s">
        <v>510</v>
      </c>
      <c r="F209" s="469" t="s">
        <v>2311</v>
      </c>
      <c r="G209" s="469"/>
      <c r="H209" s="470"/>
      <c r="I209" s="471"/>
      <c r="J209" s="472" t="n">
        <v>8586.06</v>
      </c>
      <c r="K209" s="473" t="n">
        <v>8586.06</v>
      </c>
      <c r="L209" s="473" t="n">
        <v>9199.4229427552</v>
      </c>
      <c r="M209" s="448" t="n">
        <v>0</v>
      </c>
      <c r="N209" s="448" t="n">
        <v>0</v>
      </c>
      <c r="O209" s="449" t="n">
        <v>0</v>
      </c>
      <c r="P209" s="449" t="n">
        <v>0</v>
      </c>
      <c r="Q209" s="448" t="n">
        <v>0</v>
      </c>
      <c r="R209" s="448" t="n">
        <v>0</v>
      </c>
      <c r="S209" s="449" t="n">
        <v>0</v>
      </c>
      <c r="T209" s="449" t="n">
        <v>0</v>
      </c>
      <c r="U209" s="449"/>
      <c r="V209" s="449"/>
      <c r="W209" s="449"/>
      <c r="X209" s="449"/>
      <c r="Y209" s="449" t="n">
        <v>0</v>
      </c>
      <c r="Z209" s="448" t="n">
        <v>0</v>
      </c>
      <c r="AA209" s="448" t="n">
        <v>0</v>
      </c>
      <c r="AB209" s="448" t="n">
        <v>0</v>
      </c>
      <c r="AC209" s="448" t="n">
        <v>0</v>
      </c>
      <c r="AD209" s="451" t="s">
        <v>2558</v>
      </c>
      <c r="AE209" s="79"/>
      <c r="AF209" s="449" t="n">
        <v>0</v>
      </c>
      <c r="AG209" s="449" t="n">
        <v>0</v>
      </c>
      <c r="AH209" s="79"/>
      <c r="AI209" s="452"/>
      <c r="AJ209" s="453"/>
      <c r="AK209" s="452"/>
      <c r="AL209" s="453"/>
      <c r="AM209" s="79"/>
      <c r="AN209" s="454"/>
      <c r="AO209" s="455"/>
      <c r="AP209" s="455"/>
      <c r="AQ209" s="455"/>
      <c r="AR209" s="456"/>
      <c r="AS209" s="373"/>
      <c r="AT209" s="457"/>
      <c r="AU209" s="457"/>
      <c r="AV209" s="457"/>
      <c r="AW209" s="457"/>
      <c r="AX209" s="458"/>
      <c r="AY209" s="459"/>
      <c r="AZ209" s="460"/>
      <c r="BA209" s="461"/>
      <c r="BB209" s="414" t="s">
        <v>510</v>
      </c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462" t="n">
        <v>0</v>
      </c>
      <c r="BO209" s="463" t="n">
        <v>0</v>
      </c>
      <c r="BP209" s="464" t="n">
        <v>0</v>
      </c>
      <c r="BQ209" s="465" t="n">
        <v>0</v>
      </c>
      <c r="BR209" s="465" t="n">
        <v>0</v>
      </c>
      <c r="BS209" s="466" t="n">
        <v>0</v>
      </c>
      <c r="BT209" s="467" t="n">
        <v>0</v>
      </c>
      <c r="BU209" s="465" t="n">
        <v>0</v>
      </c>
      <c r="BV209" s="465" t="n">
        <v>0</v>
      </c>
      <c r="BW209" s="468" t="n">
        <v>0</v>
      </c>
      <c r="CG209" s="442" t="n">
        <v>197</v>
      </c>
    </row>
    <row r="210" s="441" customFormat="true" ht="21.95" hidden="false" customHeight="true" outlineLevel="0" collapsed="false">
      <c r="A210" s="414" t="n">
        <v>0</v>
      </c>
      <c r="B210" s="414" t="n">
        <v>0</v>
      </c>
      <c r="C210" s="415" t="n">
        <v>0</v>
      </c>
      <c r="D210" s="415" t="s">
        <v>459</v>
      </c>
      <c r="E210" s="443" t="s">
        <v>512</v>
      </c>
      <c r="F210" s="443" t="s">
        <v>2312</v>
      </c>
      <c r="G210" s="443" t="s">
        <v>1098</v>
      </c>
      <c r="H210" s="444" t="n">
        <v>1567.09</v>
      </c>
      <c r="I210" s="445" t="n">
        <v>5.435</v>
      </c>
      <c r="J210" s="446" t="n">
        <v>8517.14</v>
      </c>
      <c r="K210" s="447" t="n">
        <v>8517.14</v>
      </c>
      <c r="L210" s="447" t="n">
        <v>9125.57950010342</v>
      </c>
      <c r="M210" s="448" t="n">
        <v>0</v>
      </c>
      <c r="N210" s="448" t="n">
        <v>0</v>
      </c>
      <c r="O210" s="449" t="n">
        <v>0</v>
      </c>
      <c r="P210" s="449" t="n">
        <v>0</v>
      </c>
      <c r="Q210" s="448" t="n">
        <v>0</v>
      </c>
      <c r="R210" s="448" t="n">
        <v>0</v>
      </c>
      <c r="S210" s="449" t="n">
        <v>0</v>
      </c>
      <c r="T210" s="449" t="n">
        <v>0</v>
      </c>
      <c r="U210" s="450" t="n">
        <v>8970.80605603103</v>
      </c>
      <c r="V210" s="450" t="n">
        <v>0</v>
      </c>
      <c r="W210" s="450" t="n">
        <v>9126.00100080037</v>
      </c>
      <c r="X210" s="450" t="n">
        <v>9126.00100080037</v>
      </c>
      <c r="Y210" s="450" t="n">
        <v>0</v>
      </c>
      <c r="Z210" s="448" t="n">
        <v>0</v>
      </c>
      <c r="AA210" s="448" t="n">
        <v>0</v>
      </c>
      <c r="AB210" s="448" t="n">
        <v>0</v>
      </c>
      <c r="AC210" s="448" t="n">
        <v>0</v>
      </c>
      <c r="AD210" s="451" t="s">
        <v>2558</v>
      </c>
      <c r="AE210" s="79"/>
      <c r="AF210" s="449" t="n">
        <v>0</v>
      </c>
      <c r="AG210" s="449" t="n">
        <v>0</v>
      </c>
      <c r="AH210" s="79"/>
      <c r="AI210" s="452" t="n">
        <v>0</v>
      </c>
      <c r="AJ210" s="453" t="n">
        <v>0</v>
      </c>
      <c r="AK210" s="452" t="n">
        <v>0</v>
      </c>
      <c r="AL210" s="453" t="n">
        <v>0</v>
      </c>
      <c r="AM210" s="79"/>
      <c r="AN210" s="454" t="n">
        <v>0</v>
      </c>
      <c r="AO210" s="455" t="n">
        <v>0</v>
      </c>
      <c r="AP210" s="455" t="n">
        <v>0</v>
      </c>
      <c r="AQ210" s="455" t="n">
        <v>0</v>
      </c>
      <c r="AR210" s="456" t="n">
        <v>0</v>
      </c>
      <c r="AS210" s="373" t="n">
        <v>20</v>
      </c>
      <c r="AT210" s="457" t="n">
        <v>0</v>
      </c>
      <c r="AU210" s="457" t="n">
        <v>0.4183</v>
      </c>
      <c r="AV210" s="457" t="n">
        <v>0.7751</v>
      </c>
      <c r="AW210" s="457" t="n">
        <v>1</v>
      </c>
      <c r="AX210" s="458"/>
      <c r="AY210" s="459" t="n">
        <v>8517.14</v>
      </c>
      <c r="AZ210" s="460" t="n">
        <v>0.0173475075658489</v>
      </c>
      <c r="BA210" s="461" t="n">
        <v>20</v>
      </c>
      <c r="BB210" s="414" t="s">
        <v>512</v>
      </c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462" t="n">
        <v>0</v>
      </c>
      <c r="BO210" s="463" t="n">
        <v>0</v>
      </c>
      <c r="BP210" s="464" t="n">
        <v>0</v>
      </c>
      <c r="BQ210" s="465" t="n">
        <v>0</v>
      </c>
      <c r="BR210" s="465" t="n">
        <v>0</v>
      </c>
      <c r="BS210" s="466" t="n">
        <v>0</v>
      </c>
      <c r="BT210" s="467" t="n">
        <v>0</v>
      </c>
      <c r="BU210" s="465" t="n">
        <v>0</v>
      </c>
      <c r="BV210" s="465" t="n">
        <v>0</v>
      </c>
      <c r="BW210" s="468" t="n">
        <v>0</v>
      </c>
      <c r="CG210" s="442" t="n">
        <v>198</v>
      </c>
    </row>
    <row r="211" s="441" customFormat="true" ht="21.95" hidden="false" customHeight="true" outlineLevel="0" collapsed="false">
      <c r="A211" s="414" t="n">
        <v>0</v>
      </c>
      <c r="B211" s="414" t="n">
        <v>0</v>
      </c>
      <c r="C211" s="415" t="n">
        <v>0</v>
      </c>
      <c r="D211" s="415" t="s">
        <v>459</v>
      </c>
      <c r="E211" s="443" t="s">
        <v>514</v>
      </c>
      <c r="F211" s="443" t="s">
        <v>2313</v>
      </c>
      <c r="G211" s="443" t="s">
        <v>1098</v>
      </c>
      <c r="H211" s="444" t="n">
        <v>12.68</v>
      </c>
      <c r="I211" s="445" t="n">
        <v>5.435</v>
      </c>
      <c r="J211" s="446" t="n">
        <v>68.92</v>
      </c>
      <c r="K211" s="447" t="n">
        <v>68.92</v>
      </c>
      <c r="L211" s="447" t="n">
        <v>73.8434426517737</v>
      </c>
      <c r="M211" s="448" t="n">
        <v>0</v>
      </c>
      <c r="N211" s="448" t="n">
        <v>0</v>
      </c>
      <c r="O211" s="449" t="n">
        <v>0</v>
      </c>
      <c r="P211" s="449" t="n">
        <v>0</v>
      </c>
      <c r="Q211" s="448" t="n">
        <v>0</v>
      </c>
      <c r="R211" s="448" t="n">
        <v>0</v>
      </c>
      <c r="S211" s="449" t="n">
        <v>0</v>
      </c>
      <c r="T211" s="449" t="n">
        <v>0</v>
      </c>
      <c r="U211" s="450" t="n">
        <v>72.5910286060413</v>
      </c>
      <c r="V211" s="450" t="n">
        <v>0</v>
      </c>
      <c r="W211" s="450" t="n">
        <v>73.8468534009258</v>
      </c>
      <c r="X211" s="450" t="n">
        <v>73.8468534009258</v>
      </c>
      <c r="Y211" s="450" t="n">
        <v>0</v>
      </c>
      <c r="Z211" s="448" t="n">
        <v>0</v>
      </c>
      <c r="AA211" s="448" t="n">
        <v>0</v>
      </c>
      <c r="AB211" s="448" t="n">
        <v>0</v>
      </c>
      <c r="AC211" s="448" t="n">
        <v>0</v>
      </c>
      <c r="AD211" s="451" t="s">
        <v>2558</v>
      </c>
      <c r="AE211" s="79"/>
      <c r="AF211" s="449" t="n">
        <v>0</v>
      </c>
      <c r="AG211" s="449" t="n">
        <v>0</v>
      </c>
      <c r="AH211" s="79"/>
      <c r="AI211" s="452" t="n">
        <v>0</v>
      </c>
      <c r="AJ211" s="453" t="n">
        <v>0</v>
      </c>
      <c r="AK211" s="452" t="n">
        <v>0</v>
      </c>
      <c r="AL211" s="453" t="n">
        <v>0</v>
      </c>
      <c r="AM211" s="79"/>
      <c r="AN211" s="454" t="n">
        <v>0</v>
      </c>
      <c r="AO211" s="455" t="n">
        <v>0</v>
      </c>
      <c r="AP211" s="455" t="n">
        <v>0</v>
      </c>
      <c r="AQ211" s="455" t="n">
        <v>0</v>
      </c>
      <c r="AR211" s="456" t="n">
        <v>0</v>
      </c>
      <c r="AS211" s="373" t="n">
        <v>69</v>
      </c>
      <c r="AT211" s="457" t="n">
        <v>0</v>
      </c>
      <c r="AU211" s="457" t="n">
        <v>1</v>
      </c>
      <c r="AV211" s="457" t="n">
        <v>1</v>
      </c>
      <c r="AW211" s="457" t="n">
        <v>1</v>
      </c>
      <c r="AX211" s="458"/>
      <c r="AY211" s="459" t="n">
        <v>68.92</v>
      </c>
      <c r="AZ211" s="460" t="n">
        <v>0.00014037461183429</v>
      </c>
      <c r="BA211" s="461" t="n">
        <v>69</v>
      </c>
      <c r="BB211" s="414" t="s">
        <v>514</v>
      </c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462" t="n">
        <v>0</v>
      </c>
      <c r="BO211" s="463" t="n">
        <v>0</v>
      </c>
      <c r="BP211" s="464" t="n">
        <v>0</v>
      </c>
      <c r="BQ211" s="465" t="n">
        <v>0</v>
      </c>
      <c r="BR211" s="465" t="n">
        <v>0</v>
      </c>
      <c r="BS211" s="466" t="n">
        <v>0</v>
      </c>
      <c r="BT211" s="467" t="n">
        <v>0</v>
      </c>
      <c r="BU211" s="465" t="n">
        <v>0</v>
      </c>
      <c r="BV211" s="465" t="n">
        <v>0</v>
      </c>
      <c r="BW211" s="468" t="n">
        <v>0</v>
      </c>
      <c r="CG211" s="442" t="n">
        <v>199</v>
      </c>
    </row>
    <row r="212" s="441" customFormat="true" ht="21.95" hidden="false" customHeight="true" outlineLevel="0" collapsed="false">
      <c r="A212" s="414" t="n">
        <v>0</v>
      </c>
      <c r="B212" s="414" t="n">
        <v>0</v>
      </c>
      <c r="C212" s="415" t="n">
        <v>0</v>
      </c>
      <c r="D212" s="415" t="s">
        <v>459</v>
      </c>
      <c r="E212" s="469" t="s">
        <v>516</v>
      </c>
      <c r="F212" s="469" t="s">
        <v>2314</v>
      </c>
      <c r="G212" s="469"/>
      <c r="H212" s="470"/>
      <c r="I212" s="471"/>
      <c r="J212" s="472" t="n">
        <v>3273.1</v>
      </c>
      <c r="K212" s="473" t="n">
        <v>3273.1</v>
      </c>
      <c r="L212" s="473" t="n">
        <v>3506.9206637191</v>
      </c>
      <c r="M212" s="448" t="n">
        <v>0</v>
      </c>
      <c r="N212" s="448" t="n">
        <v>0</v>
      </c>
      <c r="O212" s="449" t="n">
        <v>0</v>
      </c>
      <c r="P212" s="449" t="n">
        <v>0</v>
      </c>
      <c r="Q212" s="448" t="n">
        <v>0</v>
      </c>
      <c r="R212" s="448" t="n">
        <v>0</v>
      </c>
      <c r="S212" s="449" t="n">
        <v>0</v>
      </c>
      <c r="T212" s="449" t="n">
        <v>0</v>
      </c>
      <c r="U212" s="449"/>
      <c r="V212" s="449"/>
      <c r="W212" s="449"/>
      <c r="X212" s="449"/>
      <c r="Y212" s="449" t="n">
        <v>0</v>
      </c>
      <c r="Z212" s="448" t="n">
        <v>0</v>
      </c>
      <c r="AA212" s="448" t="n">
        <v>0</v>
      </c>
      <c r="AB212" s="448" t="n">
        <v>0</v>
      </c>
      <c r="AC212" s="448" t="n">
        <v>0</v>
      </c>
      <c r="AD212" s="451" t="s">
        <v>2558</v>
      </c>
      <c r="AE212" s="79"/>
      <c r="AF212" s="449" t="n">
        <v>0</v>
      </c>
      <c r="AG212" s="449" t="n">
        <v>0</v>
      </c>
      <c r="AH212" s="79"/>
      <c r="AI212" s="452"/>
      <c r="AJ212" s="453"/>
      <c r="AK212" s="452"/>
      <c r="AL212" s="453"/>
      <c r="AM212" s="79"/>
      <c r="AN212" s="454"/>
      <c r="AO212" s="455"/>
      <c r="AP212" s="455"/>
      <c r="AQ212" s="455"/>
      <c r="AR212" s="456"/>
      <c r="AS212" s="373"/>
      <c r="AT212" s="457"/>
      <c r="AU212" s="457"/>
      <c r="AV212" s="457"/>
      <c r="AW212" s="457"/>
      <c r="AX212" s="458"/>
      <c r="AY212" s="459"/>
      <c r="AZ212" s="460"/>
      <c r="BA212" s="461"/>
      <c r="BB212" s="414" t="s">
        <v>516</v>
      </c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462" t="n">
        <v>0</v>
      </c>
      <c r="BO212" s="463" t="n">
        <v>0</v>
      </c>
      <c r="BP212" s="464" t="n">
        <v>0</v>
      </c>
      <c r="BQ212" s="465" t="n">
        <v>0</v>
      </c>
      <c r="BR212" s="465" t="n">
        <v>0</v>
      </c>
      <c r="BS212" s="466" t="n">
        <v>0</v>
      </c>
      <c r="BT212" s="467" t="n">
        <v>0</v>
      </c>
      <c r="BU212" s="465" t="n">
        <v>0</v>
      </c>
      <c r="BV212" s="465" t="n">
        <v>0</v>
      </c>
      <c r="BW212" s="468" t="n">
        <v>0</v>
      </c>
      <c r="CG212" s="442" t="n">
        <v>200</v>
      </c>
    </row>
    <row r="213" s="441" customFormat="true" ht="21.95" hidden="false" customHeight="true" outlineLevel="0" collapsed="false">
      <c r="A213" s="414" t="n">
        <v>0</v>
      </c>
      <c r="B213" s="414" t="n">
        <v>19</v>
      </c>
      <c r="C213" s="415" t="n">
        <v>0</v>
      </c>
      <c r="D213" s="415" t="s">
        <v>459</v>
      </c>
      <c r="E213" s="443" t="s">
        <v>518</v>
      </c>
      <c r="F213" s="443" t="s">
        <v>1906</v>
      </c>
      <c r="G213" s="443" t="s">
        <v>1101</v>
      </c>
      <c r="H213" s="444" t="n">
        <v>441</v>
      </c>
      <c r="I213" s="445" t="n">
        <v>7.422</v>
      </c>
      <c r="J213" s="446" t="n">
        <v>3273.1</v>
      </c>
      <c r="K213" s="447" t="n">
        <v>3273.1</v>
      </c>
      <c r="L213" s="447" t="n">
        <v>3484.98828546225</v>
      </c>
      <c r="M213" s="448" t="n">
        <v>0</v>
      </c>
      <c r="N213" s="448" t="n">
        <v>0.3277</v>
      </c>
      <c r="O213" s="449" t="n">
        <v>144.5157</v>
      </c>
      <c r="P213" s="449" t="n">
        <v>1072.59487</v>
      </c>
      <c r="Q213" s="448" t="n">
        <v>0</v>
      </c>
      <c r="R213" s="448" t="n">
        <v>0.0938</v>
      </c>
      <c r="S213" s="449" t="n">
        <v>41.3658</v>
      </c>
      <c r="T213" s="449" t="n">
        <v>307.01678</v>
      </c>
      <c r="U213" s="450" t="n">
        <v>3447.44189974512</v>
      </c>
      <c r="V213" s="450" t="n">
        <v>323.370050196093</v>
      </c>
      <c r="W213" s="450" t="n">
        <v>3178.11829254623</v>
      </c>
      <c r="X213" s="450" t="n">
        <v>3501.48834274232</v>
      </c>
      <c r="Y213" s="450" t="n">
        <v>1147.43772991666</v>
      </c>
      <c r="Z213" s="448" t="n">
        <v>0.3277</v>
      </c>
      <c r="AA213" s="448" t="n">
        <v>0.0938</v>
      </c>
      <c r="AB213" s="448" t="n">
        <v>-0.2339</v>
      </c>
      <c r="AC213" s="448" t="n">
        <v>-0.2339</v>
      </c>
      <c r="AD213" s="451" t="s">
        <v>2560</v>
      </c>
      <c r="AE213" s="79"/>
      <c r="AF213" s="449" t="n">
        <v>0</v>
      </c>
      <c r="AG213" s="449" t="n">
        <v>41.3658</v>
      </c>
      <c r="AH213" s="79"/>
      <c r="AI213" s="452" t="n">
        <v>-765.57809</v>
      </c>
      <c r="AJ213" s="453" t="n">
        <v>19</v>
      </c>
      <c r="AK213" s="452" t="n">
        <v>0</v>
      </c>
      <c r="AL213" s="453" t="n">
        <v>0</v>
      </c>
      <c r="AM213" s="79"/>
      <c r="AN213" s="454" t="n">
        <v>307.01678</v>
      </c>
      <c r="AO213" s="455" t="n">
        <v>-765.57809</v>
      </c>
      <c r="AP213" s="455" t="n">
        <v>0.0104645426959991</v>
      </c>
      <c r="AQ213" s="455" t="n">
        <v>0</v>
      </c>
      <c r="AR213" s="456" t="n">
        <v>0</v>
      </c>
      <c r="AS213" s="373" t="n">
        <v>0</v>
      </c>
      <c r="AT213" s="457" t="n">
        <v>0</v>
      </c>
      <c r="AU213" s="457" t="n">
        <v>0</v>
      </c>
      <c r="AV213" s="457" t="n">
        <v>0</v>
      </c>
      <c r="AW213" s="457" t="n">
        <v>0</v>
      </c>
      <c r="AX213" s="458"/>
      <c r="AY213" s="459" t="n">
        <v>0</v>
      </c>
      <c r="AZ213" s="460" t="n">
        <v>0</v>
      </c>
      <c r="BA213" s="461" t="n">
        <v>0</v>
      </c>
      <c r="BB213" s="414" t="s">
        <v>518</v>
      </c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462" t="n">
        <v>0</v>
      </c>
      <c r="BO213" s="463" t="n">
        <v>0</v>
      </c>
      <c r="BP213" s="464" t="n">
        <v>0</v>
      </c>
      <c r="BQ213" s="465" t="n">
        <v>0</v>
      </c>
      <c r="BR213" s="465" t="n">
        <v>0</v>
      </c>
      <c r="BS213" s="466" t="n">
        <v>0</v>
      </c>
      <c r="BT213" s="467" t="n">
        <v>0</v>
      </c>
      <c r="BU213" s="465" t="n">
        <v>0</v>
      </c>
      <c r="BV213" s="465" t="n">
        <v>0</v>
      </c>
      <c r="BW213" s="468" t="n">
        <v>0</v>
      </c>
      <c r="CG213" s="442" t="n">
        <v>201</v>
      </c>
    </row>
    <row r="214" s="441" customFormat="true" ht="21.95" hidden="false" customHeight="true" outlineLevel="0" collapsed="false">
      <c r="A214" s="414" t="n">
        <v>0</v>
      </c>
      <c r="B214" s="414" t="n">
        <v>0</v>
      </c>
      <c r="C214" s="415" t="n">
        <v>0</v>
      </c>
      <c r="D214" s="415" t="s">
        <v>459</v>
      </c>
      <c r="E214" s="469" t="s">
        <v>520</v>
      </c>
      <c r="F214" s="469" t="s">
        <v>2315</v>
      </c>
      <c r="G214" s="469"/>
      <c r="H214" s="470"/>
      <c r="I214" s="471"/>
      <c r="J214" s="472" t="n">
        <v>31814.84</v>
      </c>
      <c r="K214" s="473" t="n">
        <v>31814.84</v>
      </c>
      <c r="L214" s="473" t="n">
        <v>34087.5988539663</v>
      </c>
      <c r="M214" s="448" t="n">
        <v>0</v>
      </c>
      <c r="N214" s="448" t="n">
        <v>0</v>
      </c>
      <c r="O214" s="449" t="n">
        <v>0</v>
      </c>
      <c r="P214" s="449" t="n">
        <v>0</v>
      </c>
      <c r="Q214" s="448" t="n">
        <v>0</v>
      </c>
      <c r="R214" s="448" t="n">
        <v>0</v>
      </c>
      <c r="S214" s="449" t="n">
        <v>0</v>
      </c>
      <c r="T214" s="449" t="n">
        <v>0</v>
      </c>
      <c r="U214" s="449"/>
      <c r="V214" s="449"/>
      <c r="W214" s="449"/>
      <c r="X214" s="449"/>
      <c r="Y214" s="449" t="n">
        <v>0</v>
      </c>
      <c r="Z214" s="448" t="n">
        <v>0</v>
      </c>
      <c r="AA214" s="448" t="n">
        <v>0</v>
      </c>
      <c r="AB214" s="448" t="n">
        <v>0</v>
      </c>
      <c r="AC214" s="448" t="n">
        <v>0</v>
      </c>
      <c r="AD214" s="451" t="s">
        <v>2558</v>
      </c>
      <c r="AE214" s="79"/>
      <c r="AF214" s="449" t="n">
        <v>0</v>
      </c>
      <c r="AG214" s="449" t="n">
        <v>0</v>
      </c>
      <c r="AH214" s="79"/>
      <c r="AI214" s="452"/>
      <c r="AJ214" s="453"/>
      <c r="AK214" s="452"/>
      <c r="AL214" s="453"/>
      <c r="AM214" s="79"/>
      <c r="AN214" s="454"/>
      <c r="AO214" s="455"/>
      <c r="AP214" s="455"/>
      <c r="AQ214" s="455"/>
      <c r="AR214" s="456"/>
      <c r="AS214" s="373"/>
      <c r="AT214" s="457"/>
      <c r="AU214" s="457"/>
      <c r="AV214" s="457"/>
      <c r="AW214" s="457"/>
      <c r="AX214" s="458"/>
      <c r="AY214" s="459"/>
      <c r="AZ214" s="460"/>
      <c r="BA214" s="461"/>
      <c r="BB214" s="414" t="s">
        <v>520</v>
      </c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462" t="n">
        <v>0</v>
      </c>
      <c r="BO214" s="463" t="n">
        <v>0</v>
      </c>
      <c r="BP214" s="464" t="n">
        <v>0</v>
      </c>
      <c r="BQ214" s="465" t="n">
        <v>0</v>
      </c>
      <c r="BR214" s="465" t="n">
        <v>0</v>
      </c>
      <c r="BS214" s="466" t="n">
        <v>0</v>
      </c>
      <c r="BT214" s="467" t="n">
        <v>0</v>
      </c>
      <c r="BU214" s="465" t="n">
        <v>0</v>
      </c>
      <c r="BV214" s="465" t="n">
        <v>0</v>
      </c>
      <c r="BW214" s="468" t="n">
        <v>0</v>
      </c>
      <c r="CG214" s="442" t="n">
        <v>202</v>
      </c>
    </row>
    <row r="215" s="441" customFormat="true" ht="21.95" hidden="false" customHeight="true" outlineLevel="0" collapsed="false">
      <c r="A215" s="414" t="n">
        <v>0</v>
      </c>
      <c r="B215" s="414" t="n">
        <v>0</v>
      </c>
      <c r="C215" s="415" t="n">
        <v>0</v>
      </c>
      <c r="D215" s="415" t="s">
        <v>459</v>
      </c>
      <c r="E215" s="443" t="s">
        <v>522</v>
      </c>
      <c r="F215" s="443" t="s">
        <v>1580</v>
      </c>
      <c r="G215" s="443" t="s">
        <v>1101</v>
      </c>
      <c r="H215" s="444" t="n">
        <v>119.9</v>
      </c>
      <c r="I215" s="445" t="n">
        <v>130.8714</v>
      </c>
      <c r="J215" s="446" t="n">
        <v>15691.48</v>
      </c>
      <c r="K215" s="447" t="n">
        <v>15691.48</v>
      </c>
      <c r="L215" s="447" t="n">
        <v>16812.4333067535</v>
      </c>
      <c r="M215" s="448" t="n">
        <v>0</v>
      </c>
      <c r="N215" s="448" t="n">
        <v>0</v>
      </c>
      <c r="O215" s="449" t="n">
        <v>0</v>
      </c>
      <c r="P215" s="449" t="n">
        <v>0</v>
      </c>
      <c r="Q215" s="448" t="n">
        <v>0</v>
      </c>
      <c r="R215" s="448" t="n">
        <v>0</v>
      </c>
      <c r="S215" s="449" t="n">
        <v>0</v>
      </c>
      <c r="T215" s="449" t="n">
        <v>0</v>
      </c>
      <c r="U215" s="450" t="n">
        <v>16527.2877764238</v>
      </c>
      <c r="V215" s="450" t="n">
        <v>0</v>
      </c>
      <c r="W215" s="450" t="n">
        <v>16813.2098549559</v>
      </c>
      <c r="X215" s="450" t="n">
        <v>16813.2098549559</v>
      </c>
      <c r="Y215" s="450" t="n">
        <v>0</v>
      </c>
      <c r="Z215" s="448" t="n">
        <v>0</v>
      </c>
      <c r="AA215" s="448" t="n">
        <v>0</v>
      </c>
      <c r="AB215" s="448" t="n">
        <v>0</v>
      </c>
      <c r="AC215" s="448" t="n">
        <v>0</v>
      </c>
      <c r="AD215" s="451" t="s">
        <v>2558</v>
      </c>
      <c r="AE215" s="79"/>
      <c r="AF215" s="449" t="n">
        <v>0</v>
      </c>
      <c r="AG215" s="449" t="n">
        <v>0</v>
      </c>
      <c r="AH215" s="79"/>
      <c r="AI215" s="452" t="n">
        <v>0</v>
      </c>
      <c r="AJ215" s="453" t="n">
        <v>0</v>
      </c>
      <c r="AK215" s="452" t="n">
        <v>0</v>
      </c>
      <c r="AL215" s="453" t="n">
        <v>0</v>
      </c>
      <c r="AM215" s="79"/>
      <c r="AN215" s="454" t="n">
        <v>0</v>
      </c>
      <c r="AO215" s="455" t="n">
        <v>0</v>
      </c>
      <c r="AP215" s="455" t="n">
        <v>0</v>
      </c>
      <c r="AQ215" s="455" t="n">
        <v>0</v>
      </c>
      <c r="AR215" s="456" t="n">
        <v>0</v>
      </c>
      <c r="AS215" s="373" t="n">
        <v>12</v>
      </c>
      <c r="AT215" s="457" t="n">
        <v>0</v>
      </c>
      <c r="AU215" s="457" t="n">
        <v>0</v>
      </c>
      <c r="AV215" s="457" t="n">
        <v>0</v>
      </c>
      <c r="AW215" s="457" t="n">
        <v>0.8636</v>
      </c>
      <c r="AX215" s="458"/>
      <c r="AY215" s="459" t="n">
        <v>13551.162128</v>
      </c>
      <c r="AZ215" s="460" t="n">
        <v>0.0276006837437831</v>
      </c>
      <c r="BA215" s="461" t="n">
        <v>12</v>
      </c>
      <c r="BB215" s="414" t="s">
        <v>522</v>
      </c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462" t="n">
        <v>0</v>
      </c>
      <c r="BO215" s="463" t="n">
        <v>0</v>
      </c>
      <c r="BP215" s="464" t="n">
        <v>0</v>
      </c>
      <c r="BQ215" s="465" t="n">
        <v>0</v>
      </c>
      <c r="BR215" s="465" t="n">
        <v>0</v>
      </c>
      <c r="BS215" s="466" t="n">
        <v>0</v>
      </c>
      <c r="BT215" s="467" t="n">
        <v>0</v>
      </c>
      <c r="BU215" s="465" t="n">
        <v>0</v>
      </c>
      <c r="BV215" s="465" t="n">
        <v>0</v>
      </c>
      <c r="BW215" s="468" t="n">
        <v>0</v>
      </c>
      <c r="CG215" s="442" t="n">
        <v>203</v>
      </c>
    </row>
    <row r="216" s="441" customFormat="true" ht="21.95" hidden="false" customHeight="true" outlineLevel="0" collapsed="false">
      <c r="A216" s="414" t="n">
        <v>0</v>
      </c>
      <c r="B216" s="414" t="n">
        <v>0</v>
      </c>
      <c r="C216" s="415" t="n">
        <v>0</v>
      </c>
      <c r="D216" s="415" t="s">
        <v>459</v>
      </c>
      <c r="E216" s="443" t="s">
        <v>524</v>
      </c>
      <c r="F216" s="443" t="s">
        <v>2316</v>
      </c>
      <c r="G216" s="443" t="s">
        <v>1101</v>
      </c>
      <c r="H216" s="444" t="n">
        <v>123.2</v>
      </c>
      <c r="I216" s="445" t="n">
        <v>130.8714</v>
      </c>
      <c r="J216" s="446" t="n">
        <v>16123.36</v>
      </c>
      <c r="K216" s="447" t="n">
        <v>16123.36</v>
      </c>
      <c r="L216" s="447" t="n">
        <v>17275.1655472127</v>
      </c>
      <c r="M216" s="448" t="n">
        <v>0</v>
      </c>
      <c r="N216" s="448" t="n">
        <v>0</v>
      </c>
      <c r="O216" s="449" t="n">
        <v>0</v>
      </c>
      <c r="P216" s="449" t="n">
        <v>0</v>
      </c>
      <c r="Q216" s="448" t="n">
        <v>0</v>
      </c>
      <c r="R216" s="448" t="n">
        <v>0</v>
      </c>
      <c r="S216" s="449" t="n">
        <v>0</v>
      </c>
      <c r="T216" s="449" t="n">
        <v>0</v>
      </c>
      <c r="U216" s="450" t="n">
        <v>16982.1718947403</v>
      </c>
      <c r="V216" s="450" t="n">
        <v>0</v>
      </c>
      <c r="W216" s="450" t="n">
        <v>17275.9634685193</v>
      </c>
      <c r="X216" s="450" t="n">
        <v>17275.9634685193</v>
      </c>
      <c r="Y216" s="450" t="n">
        <v>0</v>
      </c>
      <c r="Z216" s="448" t="n">
        <v>0</v>
      </c>
      <c r="AA216" s="448" t="n">
        <v>0</v>
      </c>
      <c r="AB216" s="448" t="n">
        <v>0</v>
      </c>
      <c r="AC216" s="448" t="n">
        <v>0</v>
      </c>
      <c r="AD216" s="451" t="s">
        <v>2558</v>
      </c>
      <c r="AE216" s="79"/>
      <c r="AF216" s="449" t="n">
        <v>0</v>
      </c>
      <c r="AG216" s="449" t="n">
        <v>0</v>
      </c>
      <c r="AH216" s="79"/>
      <c r="AI216" s="452" t="n">
        <v>0</v>
      </c>
      <c r="AJ216" s="453" t="n">
        <v>0</v>
      </c>
      <c r="AK216" s="452" t="n">
        <v>0</v>
      </c>
      <c r="AL216" s="453" t="n">
        <v>0</v>
      </c>
      <c r="AM216" s="79"/>
      <c r="AN216" s="454" t="n">
        <v>0</v>
      </c>
      <c r="AO216" s="455" t="n">
        <v>0</v>
      </c>
      <c r="AP216" s="455" t="n">
        <v>0</v>
      </c>
      <c r="AQ216" s="455" t="n">
        <v>0</v>
      </c>
      <c r="AR216" s="456" t="n">
        <v>0</v>
      </c>
      <c r="AS216" s="373" t="n">
        <v>11</v>
      </c>
      <c r="AT216" s="457" t="n">
        <v>0</v>
      </c>
      <c r="AU216" s="457" t="n">
        <v>0</v>
      </c>
      <c r="AV216" s="457" t="n">
        <v>0</v>
      </c>
      <c r="AW216" s="457" t="n">
        <v>0.8636</v>
      </c>
      <c r="AX216" s="458"/>
      <c r="AY216" s="459" t="n">
        <v>13924.133696</v>
      </c>
      <c r="AZ216" s="460" t="n">
        <v>0.0283603433358207</v>
      </c>
      <c r="BA216" s="461" t="n">
        <v>11</v>
      </c>
      <c r="BB216" s="414" t="s">
        <v>524</v>
      </c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462" t="n">
        <v>0</v>
      </c>
      <c r="BO216" s="463" t="n">
        <v>0</v>
      </c>
      <c r="BP216" s="464" t="n">
        <v>0</v>
      </c>
      <c r="BQ216" s="465" t="n">
        <v>0</v>
      </c>
      <c r="BR216" s="465" t="n">
        <v>0</v>
      </c>
      <c r="BS216" s="466" t="n">
        <v>0</v>
      </c>
      <c r="BT216" s="467" t="n">
        <v>0</v>
      </c>
      <c r="BU216" s="465" t="n">
        <v>0</v>
      </c>
      <c r="BV216" s="465" t="n">
        <v>0</v>
      </c>
      <c r="BW216" s="468" t="n">
        <v>0</v>
      </c>
      <c r="CG216" s="442" t="n">
        <v>204</v>
      </c>
    </row>
    <row r="217" s="441" customFormat="true" ht="21.95" hidden="false" customHeight="true" outlineLevel="0" collapsed="false">
      <c r="A217" s="414" t="n">
        <v>0</v>
      </c>
      <c r="B217" s="414" t="n">
        <v>0</v>
      </c>
      <c r="C217" s="415" t="n">
        <v>0</v>
      </c>
      <c r="D217" s="415" t="s">
        <v>459</v>
      </c>
      <c r="E217" s="469" t="s">
        <v>526</v>
      </c>
      <c r="F217" s="469" t="s">
        <v>2317</v>
      </c>
      <c r="G217" s="469"/>
      <c r="H217" s="470"/>
      <c r="I217" s="471"/>
      <c r="J217" s="472" t="n">
        <v>3928.48</v>
      </c>
      <c r="K217" s="473" t="n">
        <v>3928.48</v>
      </c>
      <c r="L217" s="473" t="n">
        <v>4209.11908863378</v>
      </c>
      <c r="M217" s="448" t="n">
        <v>0</v>
      </c>
      <c r="N217" s="448" t="n">
        <v>0</v>
      </c>
      <c r="O217" s="449" t="n">
        <v>0</v>
      </c>
      <c r="P217" s="449" t="n">
        <v>0</v>
      </c>
      <c r="Q217" s="448" t="n">
        <v>0</v>
      </c>
      <c r="R217" s="448" t="n">
        <v>0</v>
      </c>
      <c r="S217" s="449" t="n">
        <v>0</v>
      </c>
      <c r="T217" s="449" t="n">
        <v>0</v>
      </c>
      <c r="U217" s="449"/>
      <c r="V217" s="449"/>
      <c r="W217" s="449"/>
      <c r="X217" s="449"/>
      <c r="Y217" s="449" t="n">
        <v>0</v>
      </c>
      <c r="Z217" s="448" t="n">
        <v>0</v>
      </c>
      <c r="AA217" s="448" t="n">
        <v>0</v>
      </c>
      <c r="AB217" s="448" t="n">
        <v>0</v>
      </c>
      <c r="AC217" s="448" t="n">
        <v>0</v>
      </c>
      <c r="AD217" s="451" t="s">
        <v>2558</v>
      </c>
      <c r="AE217" s="79"/>
      <c r="AF217" s="449" t="n">
        <v>0</v>
      </c>
      <c r="AG217" s="449" t="n">
        <v>0</v>
      </c>
      <c r="AH217" s="79"/>
      <c r="AI217" s="452"/>
      <c r="AJ217" s="453"/>
      <c r="AK217" s="452"/>
      <c r="AL217" s="453"/>
      <c r="AM217" s="79"/>
      <c r="AN217" s="454"/>
      <c r="AO217" s="455"/>
      <c r="AP217" s="455"/>
      <c r="AQ217" s="455"/>
      <c r="AR217" s="456"/>
      <c r="AS217" s="373"/>
      <c r="AT217" s="457"/>
      <c r="AU217" s="457"/>
      <c r="AV217" s="457"/>
      <c r="AW217" s="457"/>
      <c r="AX217" s="458"/>
      <c r="AY217" s="459"/>
      <c r="AZ217" s="460"/>
      <c r="BA217" s="461"/>
      <c r="BB217" s="414" t="s">
        <v>526</v>
      </c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462" t="n">
        <v>0</v>
      </c>
      <c r="BO217" s="463" t="n">
        <v>0</v>
      </c>
      <c r="BP217" s="464" t="n">
        <v>0</v>
      </c>
      <c r="BQ217" s="465" t="n">
        <v>0</v>
      </c>
      <c r="BR217" s="465" t="n">
        <v>0</v>
      </c>
      <c r="BS217" s="466" t="n">
        <v>0</v>
      </c>
      <c r="BT217" s="467" t="n">
        <v>0</v>
      </c>
      <c r="BU217" s="465" t="n">
        <v>0</v>
      </c>
      <c r="BV217" s="465" t="n">
        <v>0</v>
      </c>
      <c r="BW217" s="468" t="n">
        <v>0</v>
      </c>
      <c r="CG217" s="442" t="n">
        <v>205</v>
      </c>
    </row>
    <row r="218" s="441" customFormat="true" ht="21.95" hidden="false" customHeight="true" outlineLevel="0" collapsed="false">
      <c r="A218" s="414" t="n">
        <v>0</v>
      </c>
      <c r="B218" s="414" t="n">
        <v>0</v>
      </c>
      <c r="C218" s="415" t="n">
        <v>0</v>
      </c>
      <c r="D218" s="415" t="s">
        <v>459</v>
      </c>
      <c r="E218" s="443" t="s">
        <v>528</v>
      </c>
      <c r="F218" s="443" t="s">
        <v>2318</v>
      </c>
      <c r="G218" s="443" t="s">
        <v>1098</v>
      </c>
      <c r="H218" s="444" t="n">
        <v>36.6</v>
      </c>
      <c r="I218" s="445" t="n">
        <v>74.906</v>
      </c>
      <c r="J218" s="446" t="n">
        <v>2741.56</v>
      </c>
      <c r="K218" s="447" t="n">
        <v>2741.56</v>
      </c>
      <c r="L218" s="447" t="n">
        <v>2937.40900517117</v>
      </c>
      <c r="M218" s="448" t="n">
        <v>0</v>
      </c>
      <c r="N218" s="448" t="n">
        <v>0</v>
      </c>
      <c r="O218" s="449" t="n">
        <v>0</v>
      </c>
      <c r="P218" s="449" t="n">
        <v>0</v>
      </c>
      <c r="Q218" s="448" t="n">
        <v>0</v>
      </c>
      <c r="R218" s="448" t="n">
        <v>0</v>
      </c>
      <c r="S218" s="449" t="n">
        <v>0</v>
      </c>
      <c r="T218" s="449" t="n">
        <v>0</v>
      </c>
      <c r="U218" s="450" t="n">
        <v>2887.58938457891</v>
      </c>
      <c r="V218" s="450" t="n">
        <v>0</v>
      </c>
      <c r="W218" s="450" t="n">
        <v>2937.54468093213</v>
      </c>
      <c r="X218" s="450" t="n">
        <v>2937.54468093213</v>
      </c>
      <c r="Y218" s="450" t="n">
        <v>0</v>
      </c>
      <c r="Z218" s="448" t="n">
        <v>0</v>
      </c>
      <c r="AA218" s="448" t="n">
        <v>0</v>
      </c>
      <c r="AB218" s="448" t="n">
        <v>0</v>
      </c>
      <c r="AC218" s="448" t="n">
        <v>0</v>
      </c>
      <c r="AD218" s="451" t="s">
        <v>2558</v>
      </c>
      <c r="AE218" s="79"/>
      <c r="AF218" s="449" t="n">
        <v>0</v>
      </c>
      <c r="AG218" s="449" t="n">
        <v>0</v>
      </c>
      <c r="AH218" s="79"/>
      <c r="AI218" s="452" t="n">
        <v>0</v>
      </c>
      <c r="AJ218" s="453" t="n">
        <v>0</v>
      </c>
      <c r="AK218" s="452" t="n">
        <v>0</v>
      </c>
      <c r="AL218" s="453" t="n">
        <v>0</v>
      </c>
      <c r="AM218" s="79"/>
      <c r="AN218" s="454" t="n">
        <v>0</v>
      </c>
      <c r="AO218" s="455" t="n">
        <v>0</v>
      </c>
      <c r="AP218" s="455" t="n">
        <v>0</v>
      </c>
      <c r="AQ218" s="455" t="n">
        <v>0</v>
      </c>
      <c r="AR218" s="456" t="n">
        <v>0</v>
      </c>
      <c r="AS218" s="373" t="n">
        <v>37</v>
      </c>
      <c r="AT218" s="457" t="n">
        <v>0.8</v>
      </c>
      <c r="AU218" s="457" t="n">
        <v>1</v>
      </c>
      <c r="AV218" s="457" t="n">
        <v>1</v>
      </c>
      <c r="AW218" s="457" t="n">
        <v>1</v>
      </c>
      <c r="AX218" s="458"/>
      <c r="AY218" s="459" t="n">
        <v>2741.56</v>
      </c>
      <c r="AZ218" s="460" t="n">
        <v>0.0055839440049393</v>
      </c>
      <c r="BA218" s="461" t="n">
        <v>37</v>
      </c>
      <c r="BB218" s="414" t="s">
        <v>528</v>
      </c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462" t="n">
        <v>0</v>
      </c>
      <c r="BO218" s="463" t="n">
        <v>0</v>
      </c>
      <c r="BP218" s="464" t="n">
        <v>0</v>
      </c>
      <c r="BQ218" s="465" t="n">
        <v>0</v>
      </c>
      <c r="BR218" s="465" t="n">
        <v>0</v>
      </c>
      <c r="BS218" s="466" t="n">
        <v>0</v>
      </c>
      <c r="BT218" s="467" t="n">
        <v>0</v>
      </c>
      <c r="BU218" s="465" t="n">
        <v>0</v>
      </c>
      <c r="BV218" s="465" t="n">
        <v>0</v>
      </c>
      <c r="BW218" s="468" t="n">
        <v>0</v>
      </c>
      <c r="CG218" s="442" t="n">
        <v>206</v>
      </c>
    </row>
    <row r="219" s="441" customFormat="true" ht="21.95" hidden="false" customHeight="true" outlineLevel="0" collapsed="false">
      <c r="A219" s="414" t="n">
        <v>0</v>
      </c>
      <c r="B219" s="414" t="n">
        <v>0</v>
      </c>
      <c r="C219" s="415" t="n">
        <v>0</v>
      </c>
      <c r="D219" s="415" t="s">
        <v>459</v>
      </c>
      <c r="E219" s="443" t="s">
        <v>530</v>
      </c>
      <c r="F219" s="443" t="s">
        <v>1738</v>
      </c>
      <c r="G219" s="443" t="s">
        <v>1098</v>
      </c>
      <c r="H219" s="444" t="n">
        <v>36.6</v>
      </c>
      <c r="I219" s="445" t="n">
        <v>32.4294</v>
      </c>
      <c r="J219" s="446" t="n">
        <v>1186.92</v>
      </c>
      <c r="K219" s="447" t="n">
        <v>1186.92</v>
      </c>
      <c r="L219" s="447" t="n">
        <v>1271.71008346261</v>
      </c>
      <c r="M219" s="448" t="n">
        <v>0</v>
      </c>
      <c r="N219" s="448" t="n">
        <v>0</v>
      </c>
      <c r="O219" s="449" t="n">
        <v>0</v>
      </c>
      <c r="P219" s="449" t="n">
        <v>0</v>
      </c>
      <c r="Q219" s="448" t="n">
        <v>0</v>
      </c>
      <c r="R219" s="448" t="n">
        <v>0</v>
      </c>
      <c r="S219" s="449" t="n">
        <v>0</v>
      </c>
      <c r="T219" s="449" t="n">
        <v>0</v>
      </c>
      <c r="U219" s="450" t="n">
        <v>1250.14137656823</v>
      </c>
      <c r="V219" s="450" t="n">
        <v>0</v>
      </c>
      <c r="W219" s="450" t="n">
        <v>1271.76882238286</v>
      </c>
      <c r="X219" s="450" t="n">
        <v>1271.76882238286</v>
      </c>
      <c r="Y219" s="450" t="n">
        <v>0</v>
      </c>
      <c r="Z219" s="448" t="n">
        <v>0</v>
      </c>
      <c r="AA219" s="448" t="n">
        <v>0</v>
      </c>
      <c r="AB219" s="448" t="n">
        <v>0</v>
      </c>
      <c r="AC219" s="448" t="n">
        <v>0</v>
      </c>
      <c r="AD219" s="451" t="s">
        <v>2558</v>
      </c>
      <c r="AE219" s="79"/>
      <c r="AF219" s="449" t="n">
        <v>0</v>
      </c>
      <c r="AG219" s="449" t="n">
        <v>0</v>
      </c>
      <c r="AH219" s="79"/>
      <c r="AI219" s="452" t="n">
        <v>0</v>
      </c>
      <c r="AJ219" s="453" t="n">
        <v>0</v>
      </c>
      <c r="AK219" s="452" t="n">
        <v>0</v>
      </c>
      <c r="AL219" s="453" t="n">
        <v>0</v>
      </c>
      <c r="AM219" s="79"/>
      <c r="AN219" s="454" t="n">
        <v>0</v>
      </c>
      <c r="AO219" s="455" t="n">
        <v>0</v>
      </c>
      <c r="AP219" s="455" t="n">
        <v>0</v>
      </c>
      <c r="AQ219" s="455" t="n">
        <v>0</v>
      </c>
      <c r="AR219" s="456" t="n">
        <v>0</v>
      </c>
      <c r="AS219" s="373" t="n">
        <v>47</v>
      </c>
      <c r="AT219" s="457" t="n">
        <v>0.8</v>
      </c>
      <c r="AU219" s="457" t="n">
        <v>1</v>
      </c>
      <c r="AV219" s="457" t="n">
        <v>1</v>
      </c>
      <c r="AW219" s="457" t="n">
        <v>1</v>
      </c>
      <c r="AX219" s="458"/>
      <c r="AY219" s="459" t="n">
        <v>1186.92</v>
      </c>
      <c r="AZ219" s="460" t="n">
        <v>0.002417490340661</v>
      </c>
      <c r="BA219" s="461" t="n">
        <v>47</v>
      </c>
      <c r="BB219" s="414" t="s">
        <v>530</v>
      </c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462" t="n">
        <v>0</v>
      </c>
      <c r="BO219" s="463" t="n">
        <v>0</v>
      </c>
      <c r="BP219" s="464" t="n">
        <v>0</v>
      </c>
      <c r="BQ219" s="465" t="n">
        <v>0</v>
      </c>
      <c r="BR219" s="465" t="n">
        <v>0</v>
      </c>
      <c r="BS219" s="466" t="n">
        <v>0</v>
      </c>
      <c r="BT219" s="467" t="n">
        <v>0</v>
      </c>
      <c r="BU219" s="465" t="n">
        <v>0</v>
      </c>
      <c r="BV219" s="465" t="n">
        <v>0</v>
      </c>
      <c r="BW219" s="468" t="n">
        <v>0</v>
      </c>
      <c r="CG219" s="442" t="n">
        <v>207</v>
      </c>
    </row>
    <row r="220" s="441" customFormat="true" ht="21.95" hidden="false" customHeight="true" outlineLevel="0" collapsed="false">
      <c r="A220" s="414" t="n">
        <v>0</v>
      </c>
      <c r="B220" s="414" t="n">
        <v>0</v>
      </c>
      <c r="C220" s="415" t="n">
        <v>0</v>
      </c>
      <c r="D220" s="415" t="s">
        <v>459</v>
      </c>
      <c r="E220" s="469" t="s">
        <v>531</v>
      </c>
      <c r="F220" s="469" t="s">
        <v>2319</v>
      </c>
      <c r="G220" s="469"/>
      <c r="H220" s="470"/>
      <c r="I220" s="471"/>
      <c r="J220" s="472" t="n">
        <v>56803.68</v>
      </c>
      <c r="K220" s="473" t="n">
        <v>56803.68</v>
      </c>
      <c r="L220" s="473" t="n">
        <v>60861.5682891716</v>
      </c>
      <c r="M220" s="448" t="n">
        <v>0</v>
      </c>
      <c r="N220" s="448" t="n">
        <v>0</v>
      </c>
      <c r="O220" s="449" t="n">
        <v>0</v>
      </c>
      <c r="P220" s="449" t="n">
        <v>0</v>
      </c>
      <c r="Q220" s="448" t="n">
        <v>0</v>
      </c>
      <c r="R220" s="448" t="n">
        <v>0</v>
      </c>
      <c r="S220" s="449" t="n">
        <v>0</v>
      </c>
      <c r="T220" s="449" t="n">
        <v>0</v>
      </c>
      <c r="U220" s="449"/>
      <c r="V220" s="449"/>
      <c r="W220" s="449"/>
      <c r="X220" s="449"/>
      <c r="Y220" s="449" t="n">
        <v>0</v>
      </c>
      <c r="Z220" s="448" t="n">
        <v>0</v>
      </c>
      <c r="AA220" s="448" t="n">
        <v>0</v>
      </c>
      <c r="AB220" s="448" t="n">
        <v>0</v>
      </c>
      <c r="AC220" s="448" t="n">
        <v>0</v>
      </c>
      <c r="AD220" s="451" t="s">
        <v>2558</v>
      </c>
      <c r="AE220" s="79"/>
      <c r="AF220" s="449" t="n">
        <v>0</v>
      </c>
      <c r="AG220" s="449" t="n">
        <v>0</v>
      </c>
      <c r="AH220" s="79"/>
      <c r="AI220" s="452"/>
      <c r="AJ220" s="453"/>
      <c r="AK220" s="452"/>
      <c r="AL220" s="453"/>
      <c r="AM220" s="79"/>
      <c r="AN220" s="454"/>
      <c r="AO220" s="455"/>
      <c r="AP220" s="455"/>
      <c r="AQ220" s="455"/>
      <c r="AR220" s="456"/>
      <c r="AS220" s="373"/>
      <c r="AT220" s="457"/>
      <c r="AU220" s="457"/>
      <c r="AV220" s="457"/>
      <c r="AW220" s="457"/>
      <c r="AX220" s="458"/>
      <c r="AY220" s="459"/>
      <c r="AZ220" s="460"/>
      <c r="BA220" s="461"/>
      <c r="BB220" s="414" t="s">
        <v>531</v>
      </c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462" t="n">
        <v>0</v>
      </c>
      <c r="BO220" s="463" t="n">
        <v>0</v>
      </c>
      <c r="BP220" s="464" t="n">
        <v>0</v>
      </c>
      <c r="BQ220" s="465" t="n">
        <v>0</v>
      </c>
      <c r="BR220" s="465" t="n">
        <v>0</v>
      </c>
      <c r="BS220" s="466" t="n">
        <v>0</v>
      </c>
      <c r="BT220" s="467" t="n">
        <v>0</v>
      </c>
      <c r="BU220" s="465" t="n">
        <v>0</v>
      </c>
      <c r="BV220" s="465" t="n">
        <v>0</v>
      </c>
      <c r="BW220" s="468" t="n">
        <v>0</v>
      </c>
      <c r="CG220" s="442" t="n">
        <v>208</v>
      </c>
    </row>
    <row r="221" s="441" customFormat="true" ht="21.95" hidden="false" customHeight="true" outlineLevel="0" collapsed="false">
      <c r="A221" s="414" t="n">
        <v>0</v>
      </c>
      <c r="B221" s="414" t="n">
        <v>0</v>
      </c>
      <c r="C221" s="415" t="n">
        <v>0</v>
      </c>
      <c r="D221" s="415" t="s">
        <v>459</v>
      </c>
      <c r="E221" s="443" t="s">
        <v>533</v>
      </c>
      <c r="F221" s="443" t="s">
        <v>2320</v>
      </c>
      <c r="G221" s="443" t="s">
        <v>1098</v>
      </c>
      <c r="H221" s="444" t="n">
        <v>130.08</v>
      </c>
      <c r="I221" s="445" t="n">
        <v>396</v>
      </c>
      <c r="J221" s="446" t="n">
        <v>51511.68</v>
      </c>
      <c r="K221" s="447" t="n">
        <v>51511.68</v>
      </c>
      <c r="L221" s="447" t="n">
        <v>55191.523331058</v>
      </c>
      <c r="M221" s="448" t="n">
        <v>0</v>
      </c>
      <c r="N221" s="448" t="n">
        <v>0</v>
      </c>
      <c r="O221" s="449" t="n">
        <v>0</v>
      </c>
      <c r="P221" s="449" t="n">
        <v>0</v>
      </c>
      <c r="Q221" s="448" t="n">
        <v>0</v>
      </c>
      <c r="R221" s="448" t="n">
        <v>0</v>
      </c>
      <c r="S221" s="449" t="n">
        <v>0</v>
      </c>
      <c r="T221" s="449" t="n">
        <v>0</v>
      </c>
      <c r="U221" s="450" t="n">
        <v>54255.4532272961</v>
      </c>
      <c r="V221" s="450" t="n">
        <v>0</v>
      </c>
      <c r="W221" s="450" t="n">
        <v>55194.0725681283</v>
      </c>
      <c r="X221" s="450" t="n">
        <v>55194.0725681283</v>
      </c>
      <c r="Y221" s="450" t="n">
        <v>0</v>
      </c>
      <c r="Z221" s="448" t="n">
        <v>0</v>
      </c>
      <c r="AA221" s="448" t="n">
        <v>0</v>
      </c>
      <c r="AB221" s="448" t="n">
        <v>0</v>
      </c>
      <c r="AC221" s="448" t="n">
        <v>0</v>
      </c>
      <c r="AD221" s="451" t="s">
        <v>2558</v>
      </c>
      <c r="AE221" s="79"/>
      <c r="AF221" s="449" t="n">
        <v>0</v>
      </c>
      <c r="AG221" s="449" t="n">
        <v>0</v>
      </c>
      <c r="AH221" s="79"/>
      <c r="AI221" s="452" t="n">
        <v>0</v>
      </c>
      <c r="AJ221" s="453" t="n">
        <v>0</v>
      </c>
      <c r="AK221" s="452" t="n">
        <v>0</v>
      </c>
      <c r="AL221" s="453" t="n">
        <v>0</v>
      </c>
      <c r="AM221" s="79"/>
      <c r="AN221" s="454" t="n">
        <v>0</v>
      </c>
      <c r="AO221" s="455" t="n">
        <v>0</v>
      </c>
      <c r="AP221" s="455" t="n">
        <v>0</v>
      </c>
      <c r="AQ221" s="455" t="n">
        <v>0</v>
      </c>
      <c r="AR221" s="456" t="n">
        <v>0</v>
      </c>
      <c r="AS221" s="373" t="n">
        <v>0</v>
      </c>
      <c r="AT221" s="457" t="n">
        <v>0</v>
      </c>
      <c r="AU221" s="457" t="n">
        <v>0</v>
      </c>
      <c r="AV221" s="457" t="n">
        <v>0</v>
      </c>
      <c r="AW221" s="457" t="n">
        <v>0</v>
      </c>
      <c r="AX221" s="458"/>
      <c r="AY221" s="459" t="n">
        <v>0</v>
      </c>
      <c r="AZ221" s="460" t="n">
        <v>0</v>
      </c>
      <c r="BA221" s="461" t="n">
        <v>0</v>
      </c>
      <c r="BB221" s="414" t="s">
        <v>533</v>
      </c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462" t="n">
        <v>0</v>
      </c>
      <c r="BO221" s="463" t="n">
        <v>0</v>
      </c>
      <c r="BP221" s="464" t="n">
        <v>0</v>
      </c>
      <c r="BQ221" s="465" t="n">
        <v>0</v>
      </c>
      <c r="BR221" s="465" t="n">
        <v>0</v>
      </c>
      <c r="BS221" s="466" t="n">
        <v>0</v>
      </c>
      <c r="BT221" s="467" t="n">
        <v>0</v>
      </c>
      <c r="BU221" s="465" t="n">
        <v>0</v>
      </c>
      <c r="BV221" s="465" t="n">
        <v>0</v>
      </c>
      <c r="BW221" s="468" t="n">
        <v>0</v>
      </c>
      <c r="CG221" s="442" t="n">
        <v>209</v>
      </c>
    </row>
    <row r="222" s="441" customFormat="true" ht="21.95" hidden="false" customHeight="true" outlineLevel="0" collapsed="false">
      <c r="A222" s="414" t="n">
        <v>0</v>
      </c>
      <c r="B222" s="414" t="n">
        <v>0</v>
      </c>
      <c r="C222" s="415" t="n">
        <v>0</v>
      </c>
      <c r="D222" s="415" t="s">
        <v>459</v>
      </c>
      <c r="E222" s="443" t="s">
        <v>535</v>
      </c>
      <c r="F222" s="443" t="s">
        <v>2321</v>
      </c>
      <c r="G222" s="443" t="s">
        <v>1096</v>
      </c>
      <c r="H222" s="444" t="n">
        <v>1</v>
      </c>
      <c r="I222" s="445" t="n">
        <v>5292</v>
      </c>
      <c r="J222" s="446" t="n">
        <v>5292</v>
      </c>
      <c r="K222" s="447" t="n">
        <v>5292</v>
      </c>
      <c r="L222" s="447" t="n">
        <v>5670.04495811356</v>
      </c>
      <c r="M222" s="448" t="n">
        <v>0</v>
      </c>
      <c r="N222" s="448" t="n">
        <v>0</v>
      </c>
      <c r="O222" s="449" t="n">
        <v>0</v>
      </c>
      <c r="P222" s="449" t="n">
        <v>0</v>
      </c>
      <c r="Q222" s="448" t="n">
        <v>0</v>
      </c>
      <c r="R222" s="448" t="n">
        <v>0</v>
      </c>
      <c r="S222" s="449" t="n">
        <v>0</v>
      </c>
      <c r="T222" s="449" t="n">
        <v>0</v>
      </c>
      <c r="U222" s="450" t="n">
        <v>5573.87874903033</v>
      </c>
      <c r="V222" s="450" t="n">
        <v>0</v>
      </c>
      <c r="W222" s="450" t="n">
        <v>5670.30685138856</v>
      </c>
      <c r="X222" s="450" t="n">
        <v>5670.30685138856</v>
      </c>
      <c r="Y222" s="450" t="n">
        <v>0</v>
      </c>
      <c r="Z222" s="448" t="n">
        <v>0</v>
      </c>
      <c r="AA222" s="448" t="n">
        <v>0</v>
      </c>
      <c r="AB222" s="448" t="n">
        <v>0</v>
      </c>
      <c r="AC222" s="448" t="n">
        <v>0</v>
      </c>
      <c r="AD222" s="451" t="s">
        <v>2558</v>
      </c>
      <c r="AE222" s="79"/>
      <c r="AF222" s="449" t="n">
        <v>0</v>
      </c>
      <c r="AG222" s="449" t="n">
        <v>0</v>
      </c>
      <c r="AH222" s="79"/>
      <c r="AI222" s="452" t="n">
        <v>0</v>
      </c>
      <c r="AJ222" s="453" t="n">
        <v>0</v>
      </c>
      <c r="AK222" s="452" t="n">
        <v>0</v>
      </c>
      <c r="AL222" s="453" t="n">
        <v>0</v>
      </c>
      <c r="AM222" s="79"/>
      <c r="AN222" s="454" t="n">
        <v>0</v>
      </c>
      <c r="AO222" s="455" t="n">
        <v>0</v>
      </c>
      <c r="AP222" s="455" t="n">
        <v>0</v>
      </c>
      <c r="AQ222" s="455" t="n">
        <v>0</v>
      </c>
      <c r="AR222" s="456" t="n">
        <v>0</v>
      </c>
      <c r="AS222" s="373" t="n">
        <v>0</v>
      </c>
      <c r="AT222" s="457" t="n">
        <v>0</v>
      </c>
      <c r="AU222" s="457" t="n">
        <v>0</v>
      </c>
      <c r="AV222" s="457" t="n">
        <v>0</v>
      </c>
      <c r="AW222" s="457" t="n">
        <v>0</v>
      </c>
      <c r="AX222" s="458"/>
      <c r="AY222" s="459" t="n">
        <v>0</v>
      </c>
      <c r="AZ222" s="460" t="n">
        <v>0</v>
      </c>
      <c r="BA222" s="461" t="n">
        <v>0</v>
      </c>
      <c r="BB222" s="414" t="s">
        <v>535</v>
      </c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462" t="n">
        <v>0</v>
      </c>
      <c r="BO222" s="463" t="n">
        <v>0</v>
      </c>
      <c r="BP222" s="464" t="n">
        <v>0</v>
      </c>
      <c r="BQ222" s="465" t="n">
        <v>0</v>
      </c>
      <c r="BR222" s="465" t="n">
        <v>0</v>
      </c>
      <c r="BS222" s="466" t="n">
        <v>0</v>
      </c>
      <c r="BT222" s="467" t="n">
        <v>0</v>
      </c>
      <c r="BU222" s="465" t="n">
        <v>0</v>
      </c>
      <c r="BV222" s="465" t="n">
        <v>0</v>
      </c>
      <c r="BW222" s="468" t="n">
        <v>0</v>
      </c>
      <c r="CG222" s="442" t="n">
        <v>210</v>
      </c>
    </row>
    <row r="223" s="441" customFormat="true" ht="21.95" hidden="false" customHeight="true" outlineLevel="0" collapsed="false">
      <c r="A223" s="414" t="n">
        <v>0</v>
      </c>
      <c r="B223" s="414" t="n">
        <v>0</v>
      </c>
      <c r="C223" s="415" t="s">
        <v>538</v>
      </c>
      <c r="D223" s="415" t="s">
        <v>538</v>
      </c>
      <c r="E223" s="416" t="s">
        <v>538</v>
      </c>
      <c r="F223" s="416" t="s">
        <v>2322</v>
      </c>
      <c r="G223" s="417"/>
      <c r="H223" s="417"/>
      <c r="I223" s="417"/>
      <c r="J223" s="418" t="n">
        <v>112875.68</v>
      </c>
      <c r="K223" s="418" t="n">
        <v>112875.68</v>
      </c>
      <c r="L223" s="418" t="n">
        <v>119948.110775024</v>
      </c>
      <c r="M223" s="419" t="n">
        <v>0.0225589614698224</v>
      </c>
      <c r="N223" s="419" t="n">
        <v>0.127987674758637</v>
      </c>
      <c r="O223" s="418"/>
      <c r="P223" s="418" t="n">
        <v>14446.69582</v>
      </c>
      <c r="Q223" s="419" t="n">
        <v>0.000378605648267191</v>
      </c>
      <c r="R223" s="419" t="n">
        <v>0.122908886679575</v>
      </c>
      <c r="S223" s="418" t="n">
        <v>0</v>
      </c>
      <c r="T223" s="418" t="n">
        <v>13873.424162</v>
      </c>
      <c r="U223" s="418" t="n">
        <v>118887.17311929</v>
      </c>
      <c r="V223" s="418" t="n">
        <v>14611.5552202927</v>
      </c>
      <c r="W223" s="418"/>
      <c r="X223" s="418" t="n">
        <v>120691.141308942</v>
      </c>
      <c r="Y223" s="418" t="n">
        <v>15374.0631428644</v>
      </c>
      <c r="Z223" s="419" t="n">
        <v>0.105428713288815</v>
      </c>
      <c r="AA223" s="419" t="n">
        <v>0.122530281031308</v>
      </c>
      <c r="AB223" s="419" t="n">
        <v>-0.00507878807906184</v>
      </c>
      <c r="AC223" s="419" t="n">
        <v>0.0171015677424933</v>
      </c>
      <c r="AD223" s="420" t="s">
        <v>2560</v>
      </c>
      <c r="AE223" s="421" t="s">
        <v>2557</v>
      </c>
      <c r="AF223" s="422" t="n">
        <v>0</v>
      </c>
      <c r="AG223" s="423" t="n">
        <v>0</v>
      </c>
      <c r="AH223" s="421"/>
      <c r="AI223" s="424"/>
      <c r="AJ223" s="425"/>
      <c r="AK223" s="424"/>
      <c r="AL223" s="425"/>
      <c r="AM223" s="421"/>
      <c r="AN223" s="426"/>
      <c r="AO223" s="427"/>
      <c r="AP223" s="427"/>
      <c r="AQ223" s="427"/>
      <c r="AR223" s="428"/>
      <c r="AS223" s="429"/>
      <c r="AT223" s="430"/>
      <c r="AU223" s="430"/>
      <c r="AV223" s="430"/>
      <c r="AW223" s="430"/>
      <c r="AX223" s="421"/>
      <c r="AY223" s="431"/>
      <c r="AZ223" s="432"/>
      <c r="BA223" s="433"/>
      <c r="BB223" s="414" t="s">
        <v>538</v>
      </c>
      <c r="BC223" s="421"/>
      <c r="BD223" s="421"/>
      <c r="BE223" s="421"/>
      <c r="BF223" s="421"/>
      <c r="BG223" s="421"/>
      <c r="BH223" s="421"/>
      <c r="BI223" s="421"/>
      <c r="BJ223" s="421"/>
      <c r="BK223" s="421"/>
      <c r="BL223" s="421"/>
      <c r="BM223" s="421"/>
      <c r="BN223" s="434" t="s">
        <v>538</v>
      </c>
      <c r="BO223" s="435" t="n">
        <v>13873.424162</v>
      </c>
      <c r="BP223" s="436" t="n">
        <v>6</v>
      </c>
      <c r="BQ223" s="437" t="s">
        <v>538</v>
      </c>
      <c r="BR223" s="437" t="n">
        <v>-573.271658</v>
      </c>
      <c r="BS223" s="438" t="n">
        <v>0.0158290636450892</v>
      </c>
      <c r="BT223" s="439" t="n">
        <v>0</v>
      </c>
      <c r="BU223" s="437" t="n">
        <v>0</v>
      </c>
      <c r="BV223" s="437" t="n">
        <v>0</v>
      </c>
      <c r="BW223" s="440" t="n">
        <v>0</v>
      </c>
      <c r="CG223" s="442" t="n">
        <v>211</v>
      </c>
    </row>
    <row r="224" s="441" customFormat="true" ht="21.95" hidden="false" customHeight="true" outlineLevel="0" collapsed="false">
      <c r="A224" s="414" t="n">
        <v>0</v>
      </c>
      <c r="B224" s="414" t="n">
        <v>0</v>
      </c>
      <c r="C224" s="415" t="n">
        <v>0</v>
      </c>
      <c r="D224" s="415" t="s">
        <v>538</v>
      </c>
      <c r="E224" s="469" t="s">
        <v>540</v>
      </c>
      <c r="F224" s="469" t="s">
        <v>2323</v>
      </c>
      <c r="G224" s="469"/>
      <c r="H224" s="470"/>
      <c r="I224" s="471"/>
      <c r="J224" s="472" t="n">
        <v>112875.68</v>
      </c>
      <c r="K224" s="473" t="n">
        <v>112875.68</v>
      </c>
      <c r="L224" s="473" t="n">
        <v>120939.187505223</v>
      </c>
      <c r="M224" s="448" t="n">
        <v>0</v>
      </c>
      <c r="N224" s="448" t="n">
        <v>0</v>
      </c>
      <c r="O224" s="449" t="n">
        <v>0</v>
      </c>
      <c r="P224" s="449" t="n">
        <v>0</v>
      </c>
      <c r="Q224" s="448" t="n">
        <v>0</v>
      </c>
      <c r="R224" s="448" t="n">
        <v>0</v>
      </c>
      <c r="S224" s="449" t="n">
        <v>0</v>
      </c>
      <c r="T224" s="449" t="n">
        <v>0</v>
      </c>
      <c r="U224" s="449"/>
      <c r="V224" s="449"/>
      <c r="W224" s="449"/>
      <c r="X224" s="449"/>
      <c r="Y224" s="449" t="n">
        <v>0</v>
      </c>
      <c r="Z224" s="448" t="n">
        <v>0</v>
      </c>
      <c r="AA224" s="448" t="n">
        <v>0</v>
      </c>
      <c r="AB224" s="448" t="n">
        <v>0</v>
      </c>
      <c r="AC224" s="448" t="n">
        <v>0</v>
      </c>
      <c r="AD224" s="451" t="s">
        <v>2558</v>
      </c>
      <c r="AE224" s="79"/>
      <c r="AF224" s="449" t="n">
        <v>0</v>
      </c>
      <c r="AG224" s="449" t="n">
        <v>0</v>
      </c>
      <c r="AH224" s="79"/>
      <c r="AI224" s="452"/>
      <c r="AJ224" s="453"/>
      <c r="AK224" s="452"/>
      <c r="AL224" s="453"/>
      <c r="AM224" s="79"/>
      <c r="AN224" s="454"/>
      <c r="AO224" s="455"/>
      <c r="AP224" s="455"/>
      <c r="AQ224" s="455"/>
      <c r="AR224" s="456"/>
      <c r="AS224" s="373"/>
      <c r="AT224" s="457"/>
      <c r="AU224" s="457"/>
      <c r="AV224" s="457"/>
      <c r="AW224" s="457"/>
      <c r="AX224" s="458"/>
      <c r="AY224" s="459"/>
      <c r="AZ224" s="460"/>
      <c r="BA224" s="461"/>
      <c r="BB224" s="414" t="s">
        <v>540</v>
      </c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462" t="n">
        <v>0</v>
      </c>
      <c r="BO224" s="463" t="n">
        <v>0</v>
      </c>
      <c r="BP224" s="464" t="n">
        <v>0</v>
      </c>
      <c r="BQ224" s="465" t="n">
        <v>0</v>
      </c>
      <c r="BR224" s="465" t="n">
        <v>0</v>
      </c>
      <c r="BS224" s="466" t="n">
        <v>0</v>
      </c>
      <c r="BT224" s="467" t="n">
        <v>0</v>
      </c>
      <c r="BU224" s="465" t="n">
        <v>0</v>
      </c>
      <c r="BV224" s="465" t="n">
        <v>0</v>
      </c>
      <c r="BW224" s="468" t="n">
        <v>0</v>
      </c>
      <c r="CG224" s="442" t="n">
        <v>212</v>
      </c>
    </row>
    <row r="225" s="441" customFormat="true" ht="21.95" hidden="false" customHeight="true" outlineLevel="0" collapsed="false">
      <c r="A225" s="414" t="n">
        <v>0</v>
      </c>
      <c r="B225" s="414" t="n">
        <v>29</v>
      </c>
      <c r="C225" s="415" t="n">
        <v>0</v>
      </c>
      <c r="D225" s="415" t="s">
        <v>538</v>
      </c>
      <c r="E225" s="475" t="s">
        <v>542</v>
      </c>
      <c r="F225" s="475" t="s">
        <v>2118</v>
      </c>
      <c r="G225" s="476" t="s">
        <v>1098</v>
      </c>
      <c r="H225" s="476" t="n">
        <v>1972.86</v>
      </c>
      <c r="I225" s="476" t="n">
        <v>37</v>
      </c>
      <c r="J225" s="477" t="n">
        <v>72995.82</v>
      </c>
      <c r="K225" s="477" t="n">
        <v>72995.82</v>
      </c>
      <c r="L225" s="477" t="n">
        <v>77758.8422875852</v>
      </c>
      <c r="M225" s="478" t="n">
        <v>0</v>
      </c>
      <c r="N225" s="478" t="n">
        <v>0.0885</v>
      </c>
      <c r="O225" s="477" t="n">
        <v>174.59811</v>
      </c>
      <c r="P225" s="477" t="n">
        <v>6460.13007</v>
      </c>
      <c r="Q225" s="478" t="n">
        <v>0</v>
      </c>
      <c r="R225" s="478" t="n">
        <v>0.0866</v>
      </c>
      <c r="S225" s="477" t="n">
        <v>170.849676</v>
      </c>
      <c r="T225" s="477" t="n">
        <v>6321.438012</v>
      </c>
      <c r="U225" s="450" t="n">
        <v>76883.947442563</v>
      </c>
      <c r="V225" s="450" t="n">
        <v>6658.14984852596</v>
      </c>
      <c r="W225" s="450" t="n">
        <v>71440.7038924139</v>
      </c>
      <c r="X225" s="450" t="n">
        <v>78098.8537409399</v>
      </c>
      <c r="Y225" s="450" t="n">
        <v>6911.74855607318</v>
      </c>
      <c r="Z225" s="478" t="n">
        <v>0.0885</v>
      </c>
      <c r="AA225" s="478" t="n">
        <v>0.0866</v>
      </c>
      <c r="AB225" s="478" t="n">
        <v>-0.0019</v>
      </c>
      <c r="AC225" s="478" t="n">
        <v>-0.0019</v>
      </c>
      <c r="AD225" s="479" t="s">
        <v>2560</v>
      </c>
      <c r="AE225" s="458"/>
      <c r="AF225" s="477" t="n">
        <v>0</v>
      </c>
      <c r="AG225" s="477" t="n">
        <v>170.849676</v>
      </c>
      <c r="AH225" s="458"/>
      <c r="AI225" s="452" t="n">
        <v>-138.692058</v>
      </c>
      <c r="AJ225" s="453" t="n">
        <v>29</v>
      </c>
      <c r="AK225" s="452" t="n">
        <v>0</v>
      </c>
      <c r="AL225" s="453" t="n">
        <v>0</v>
      </c>
      <c r="AM225" s="458"/>
      <c r="AN225" s="454" t="n">
        <v>6321.438012</v>
      </c>
      <c r="AO225" s="455" t="n">
        <v>-138.692058</v>
      </c>
      <c r="AP225" s="455" t="n">
        <v>0.00189575561460618</v>
      </c>
      <c r="AQ225" s="455" t="n">
        <v>0</v>
      </c>
      <c r="AR225" s="456" t="n">
        <v>0</v>
      </c>
      <c r="AS225" s="373" t="n">
        <v>0</v>
      </c>
      <c r="AT225" s="457" t="n">
        <v>0</v>
      </c>
      <c r="AU225" s="457" t="n">
        <v>0</v>
      </c>
      <c r="AV225" s="457" t="n">
        <v>0</v>
      </c>
      <c r="AW225" s="457" t="n">
        <v>0</v>
      </c>
      <c r="AX225" s="458"/>
      <c r="AY225" s="459" t="n">
        <v>0</v>
      </c>
      <c r="AZ225" s="460" t="n">
        <v>0</v>
      </c>
      <c r="BA225" s="461" t="n">
        <v>0</v>
      </c>
      <c r="BB225" s="414" t="s">
        <v>542</v>
      </c>
      <c r="BC225" s="458"/>
      <c r="BD225" s="458"/>
      <c r="BE225" s="458"/>
      <c r="BF225" s="458"/>
      <c r="BG225" s="458"/>
      <c r="BH225" s="458"/>
      <c r="BI225" s="458"/>
      <c r="BJ225" s="458"/>
      <c r="BK225" s="458"/>
      <c r="BL225" s="458"/>
      <c r="BM225" s="458"/>
      <c r="BN225" s="462" t="n">
        <v>0</v>
      </c>
      <c r="BO225" s="463" t="n">
        <v>0</v>
      </c>
      <c r="BP225" s="464" t="n">
        <v>0</v>
      </c>
      <c r="BQ225" s="465" t="n">
        <v>0</v>
      </c>
      <c r="BR225" s="465" t="n">
        <v>0</v>
      </c>
      <c r="BS225" s="466" t="n">
        <v>0</v>
      </c>
      <c r="BT225" s="467" t="n">
        <v>0</v>
      </c>
      <c r="BU225" s="465" t="n">
        <v>0</v>
      </c>
      <c r="BV225" s="465" t="n">
        <v>0</v>
      </c>
      <c r="BW225" s="468" t="n">
        <v>0</v>
      </c>
      <c r="CG225" s="442" t="n">
        <v>213</v>
      </c>
    </row>
    <row r="226" s="441" customFormat="true" ht="21.95" hidden="false" customHeight="true" outlineLevel="0" collapsed="false">
      <c r="A226" s="414" t="n">
        <v>0</v>
      </c>
      <c r="B226" s="414" t="n">
        <v>28</v>
      </c>
      <c r="C226" s="415" t="n">
        <v>0</v>
      </c>
      <c r="D226" s="415" t="s">
        <v>538</v>
      </c>
      <c r="E226" s="443" t="s">
        <v>545</v>
      </c>
      <c r="F226" s="443" t="s">
        <v>1691</v>
      </c>
      <c r="G226" s="443" t="s">
        <v>1101</v>
      </c>
      <c r="H226" s="444" t="n">
        <v>2861.7</v>
      </c>
      <c r="I226" s="445" t="n">
        <v>10</v>
      </c>
      <c r="J226" s="446" t="n">
        <v>28617</v>
      </c>
      <c r="K226" s="447" t="n">
        <v>28617</v>
      </c>
      <c r="L226" s="447" t="n">
        <v>30486.9345133083</v>
      </c>
      <c r="M226" s="448" t="n">
        <v>0</v>
      </c>
      <c r="N226" s="448" t="n">
        <v>0.0902</v>
      </c>
      <c r="O226" s="449" t="n">
        <v>258.12534</v>
      </c>
      <c r="P226" s="449" t="n">
        <v>2581.2534</v>
      </c>
      <c r="Q226" s="448" t="n">
        <v>0</v>
      </c>
      <c r="R226" s="448" t="n">
        <v>0.0853</v>
      </c>
      <c r="S226" s="449" t="n">
        <v>244.10301</v>
      </c>
      <c r="T226" s="449" t="n">
        <v>2441.0301</v>
      </c>
      <c r="U226" s="450" t="n">
        <v>30141.2865005671</v>
      </c>
      <c r="V226" s="450" t="n">
        <v>2571.05173849837</v>
      </c>
      <c r="W226" s="450" t="n">
        <v>28047.1998234525</v>
      </c>
      <c r="X226" s="450" t="n">
        <v>30618.2515619509</v>
      </c>
      <c r="Y226" s="450" t="n">
        <v>2761.76629088797</v>
      </c>
      <c r="Z226" s="448" t="n">
        <v>0.0902</v>
      </c>
      <c r="AA226" s="448" t="n">
        <v>0.0853</v>
      </c>
      <c r="AB226" s="448" t="n">
        <v>-0.00490000000000002</v>
      </c>
      <c r="AC226" s="448" t="n">
        <v>-0.00490000000000002</v>
      </c>
      <c r="AD226" s="451" t="s">
        <v>2560</v>
      </c>
      <c r="AE226" s="79"/>
      <c r="AF226" s="449" t="n">
        <v>0</v>
      </c>
      <c r="AG226" s="449" t="n">
        <v>244.10301</v>
      </c>
      <c r="AH226" s="79"/>
      <c r="AI226" s="452" t="n">
        <v>-140.223300000001</v>
      </c>
      <c r="AJ226" s="453" t="n">
        <v>28</v>
      </c>
      <c r="AK226" s="452" t="n">
        <v>0</v>
      </c>
      <c r="AL226" s="453" t="n">
        <v>0</v>
      </c>
      <c r="AM226" s="79"/>
      <c r="AN226" s="454" t="n">
        <v>2441.0301</v>
      </c>
      <c r="AO226" s="455" t="n">
        <v>-140.223300000001</v>
      </c>
      <c r="AP226" s="455" t="n">
        <v>0.00191668587305561</v>
      </c>
      <c r="AQ226" s="455" t="n">
        <v>0</v>
      </c>
      <c r="AR226" s="456" t="n">
        <v>0</v>
      </c>
      <c r="AS226" s="373" t="n">
        <v>0</v>
      </c>
      <c r="AT226" s="457" t="n">
        <v>0</v>
      </c>
      <c r="AU226" s="457" t="n">
        <v>0</v>
      </c>
      <c r="AV226" s="457" t="n">
        <v>0</v>
      </c>
      <c r="AW226" s="457" t="n">
        <v>0</v>
      </c>
      <c r="AX226" s="458"/>
      <c r="AY226" s="459" t="n">
        <v>0</v>
      </c>
      <c r="AZ226" s="460" t="n">
        <v>0</v>
      </c>
      <c r="BA226" s="461" t="n">
        <v>0</v>
      </c>
      <c r="BB226" s="414" t="s">
        <v>545</v>
      </c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462" t="n">
        <v>0</v>
      </c>
      <c r="BO226" s="463" t="n">
        <v>0</v>
      </c>
      <c r="BP226" s="464" t="n">
        <v>0</v>
      </c>
      <c r="BQ226" s="465" t="n">
        <v>0</v>
      </c>
      <c r="BR226" s="465" t="n">
        <v>0</v>
      </c>
      <c r="BS226" s="466" t="n">
        <v>0</v>
      </c>
      <c r="BT226" s="467" t="n">
        <v>0</v>
      </c>
      <c r="BU226" s="465" t="n">
        <v>0</v>
      </c>
      <c r="BV226" s="465" t="n">
        <v>0</v>
      </c>
      <c r="BW226" s="468" t="n">
        <v>0</v>
      </c>
      <c r="CG226" s="442" t="n">
        <v>214</v>
      </c>
    </row>
    <row r="227" s="441" customFormat="true" ht="21.95" hidden="false" customHeight="true" outlineLevel="0" collapsed="false">
      <c r="A227" s="414" t="n">
        <v>0</v>
      </c>
      <c r="B227" s="414" t="n">
        <v>0</v>
      </c>
      <c r="C227" s="415" t="n">
        <v>0</v>
      </c>
      <c r="D227" s="415" t="s">
        <v>538</v>
      </c>
      <c r="E227" s="443" t="s">
        <v>547</v>
      </c>
      <c r="F227" s="443" t="s">
        <v>2007</v>
      </c>
      <c r="G227" s="443" t="s">
        <v>1098</v>
      </c>
      <c r="H227" s="444" t="n">
        <v>115.18</v>
      </c>
      <c r="I227" s="445" t="n">
        <v>22.797</v>
      </c>
      <c r="J227" s="446" t="n">
        <v>2625.76</v>
      </c>
      <c r="K227" s="447" t="n">
        <v>2625.76</v>
      </c>
      <c r="L227" s="447" t="n">
        <v>2625.76</v>
      </c>
      <c r="M227" s="448" t="n">
        <v>0.1025</v>
      </c>
      <c r="N227" s="448" t="n">
        <v>1</v>
      </c>
      <c r="O227" s="449" t="n">
        <v>115.18</v>
      </c>
      <c r="P227" s="449" t="n">
        <v>2625.76</v>
      </c>
      <c r="Q227" s="448" t="n">
        <v>0</v>
      </c>
      <c r="R227" s="448" t="n">
        <v>1</v>
      </c>
      <c r="S227" s="449" t="n">
        <v>115.18</v>
      </c>
      <c r="T227" s="449" t="n">
        <v>2625.76</v>
      </c>
      <c r="U227" s="450" t="n">
        <v>2765.62128950376</v>
      </c>
      <c r="V227" s="450" t="n">
        <v>2765.62128950376</v>
      </c>
      <c r="W227" s="450" t="n">
        <v>0</v>
      </c>
      <c r="X227" s="450" t="n">
        <v>2765.62128950376</v>
      </c>
      <c r="Y227" s="450" t="n">
        <v>2765.62128950376</v>
      </c>
      <c r="Z227" s="448" t="n">
        <v>0.8975</v>
      </c>
      <c r="AA227" s="448" t="n">
        <v>1</v>
      </c>
      <c r="AB227" s="448" t="n">
        <v>0</v>
      </c>
      <c r="AC227" s="448" t="n">
        <v>0.1025</v>
      </c>
      <c r="AD227" s="451" t="n">
        <v>0</v>
      </c>
      <c r="AE227" s="79"/>
      <c r="AF227" s="449" t="n">
        <v>0</v>
      </c>
      <c r="AG227" s="449" t="n">
        <v>115.18</v>
      </c>
      <c r="AH227" s="79"/>
      <c r="AI227" s="452" t="n">
        <v>0</v>
      </c>
      <c r="AJ227" s="453" t="n">
        <v>0</v>
      </c>
      <c r="AK227" s="452" t="n">
        <v>0</v>
      </c>
      <c r="AL227" s="453" t="n">
        <v>0</v>
      </c>
      <c r="AM227" s="79"/>
      <c r="AN227" s="454" t="n">
        <v>2625.76</v>
      </c>
      <c r="AO227" s="455" t="n">
        <v>0</v>
      </c>
      <c r="AP227" s="455" t="n">
        <v>0</v>
      </c>
      <c r="AQ227" s="455" t="n">
        <v>0</v>
      </c>
      <c r="AR227" s="456" t="n">
        <v>0</v>
      </c>
      <c r="AS227" s="373" t="n">
        <v>0</v>
      </c>
      <c r="AT227" s="457" t="n">
        <v>0</v>
      </c>
      <c r="AU227" s="457" t="n">
        <v>0</v>
      </c>
      <c r="AV227" s="457" t="n">
        <v>0</v>
      </c>
      <c r="AW227" s="457" t="n">
        <v>0</v>
      </c>
      <c r="AX227" s="458"/>
      <c r="AY227" s="459" t="n">
        <v>0</v>
      </c>
      <c r="AZ227" s="460" t="n">
        <v>0</v>
      </c>
      <c r="BA227" s="461" t="n">
        <v>0</v>
      </c>
      <c r="BB227" s="414" t="s">
        <v>547</v>
      </c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462" t="n">
        <v>0</v>
      </c>
      <c r="BO227" s="463" t="n">
        <v>0</v>
      </c>
      <c r="BP227" s="464" t="n">
        <v>0</v>
      </c>
      <c r="BQ227" s="465" t="n">
        <v>0</v>
      </c>
      <c r="BR227" s="465" t="n">
        <v>0</v>
      </c>
      <c r="BS227" s="466" t="n">
        <v>0</v>
      </c>
      <c r="BT227" s="467" t="n">
        <v>0</v>
      </c>
      <c r="BU227" s="465" t="n">
        <v>0</v>
      </c>
      <c r="BV227" s="465" t="n">
        <v>0</v>
      </c>
      <c r="BW227" s="468" t="n">
        <v>0</v>
      </c>
      <c r="CG227" s="442" t="n">
        <v>215</v>
      </c>
    </row>
    <row r="228" s="441" customFormat="true" ht="21.95" hidden="false" customHeight="true" outlineLevel="0" collapsed="false">
      <c r="A228" s="414" t="n">
        <v>0</v>
      </c>
      <c r="B228" s="414" t="n">
        <v>0</v>
      </c>
      <c r="C228" s="415" t="n">
        <v>0</v>
      </c>
      <c r="D228" s="415" t="s">
        <v>538</v>
      </c>
      <c r="E228" s="443" t="s">
        <v>550</v>
      </c>
      <c r="F228" s="443" t="s">
        <v>2324</v>
      </c>
      <c r="G228" s="443" t="s">
        <v>1098</v>
      </c>
      <c r="H228" s="444" t="n">
        <v>90.91</v>
      </c>
      <c r="I228" s="445" t="n">
        <v>25.41</v>
      </c>
      <c r="J228" s="446" t="n">
        <v>2310.02</v>
      </c>
      <c r="K228" s="447" t="n">
        <v>2310.02</v>
      </c>
      <c r="L228" s="447" t="n">
        <v>2310.02</v>
      </c>
      <c r="M228" s="448" t="n">
        <v>0.9858</v>
      </c>
      <c r="N228" s="448" t="n">
        <v>1</v>
      </c>
      <c r="O228" s="449" t="n">
        <v>90.91</v>
      </c>
      <c r="P228" s="449" t="n">
        <v>2310.02</v>
      </c>
      <c r="Q228" s="448" t="n">
        <v>0.0185</v>
      </c>
      <c r="R228" s="474" t="n">
        <v>1</v>
      </c>
      <c r="S228" s="449" t="n">
        <v>90.91</v>
      </c>
      <c r="T228" s="449" t="n">
        <v>2310.02</v>
      </c>
      <c r="U228" s="450" t="n">
        <v>2432.22552924566</v>
      </c>
      <c r="V228" s="450" t="n">
        <v>2432.22552924566</v>
      </c>
      <c r="W228" s="450" t="n">
        <v>0</v>
      </c>
      <c r="X228" s="450" t="n">
        <v>2432.22552924566</v>
      </c>
      <c r="Y228" s="450" t="n">
        <v>2432.22552924566</v>
      </c>
      <c r="Z228" s="448" t="n">
        <v>0.0142</v>
      </c>
      <c r="AA228" s="448" t="n">
        <v>0.9815</v>
      </c>
      <c r="AB228" s="448" t="n">
        <v>0</v>
      </c>
      <c r="AC228" s="448" t="n">
        <v>0.9673</v>
      </c>
      <c r="AD228" s="451" t="n">
        <v>0</v>
      </c>
      <c r="AE228" s="79"/>
      <c r="AF228" s="449" t="n">
        <v>1.681835</v>
      </c>
      <c r="AG228" s="449" t="n">
        <v>89.228165</v>
      </c>
      <c r="AH228" s="79"/>
      <c r="AI228" s="452" t="n">
        <v>0</v>
      </c>
      <c r="AJ228" s="453" t="n">
        <v>0</v>
      </c>
      <c r="AK228" s="452" t="n">
        <v>0</v>
      </c>
      <c r="AL228" s="453" t="n">
        <v>0</v>
      </c>
      <c r="AM228" s="79"/>
      <c r="AN228" s="454" t="n">
        <v>2310.02</v>
      </c>
      <c r="AO228" s="455" t="n">
        <v>0</v>
      </c>
      <c r="AP228" s="455" t="n">
        <v>0</v>
      </c>
      <c r="AQ228" s="455" t="n">
        <v>0</v>
      </c>
      <c r="AR228" s="456" t="n">
        <v>0</v>
      </c>
      <c r="AS228" s="373" t="n">
        <v>0</v>
      </c>
      <c r="AT228" s="457" t="n">
        <v>0</v>
      </c>
      <c r="AU228" s="457" t="n">
        <v>0</v>
      </c>
      <c r="AV228" s="457" t="n">
        <v>0</v>
      </c>
      <c r="AW228" s="457" t="n">
        <v>0</v>
      </c>
      <c r="AX228" s="458"/>
      <c r="AY228" s="459" t="n">
        <v>0</v>
      </c>
      <c r="AZ228" s="460" t="n">
        <v>0</v>
      </c>
      <c r="BA228" s="461" t="n">
        <v>0</v>
      </c>
      <c r="BB228" s="414" t="s">
        <v>550</v>
      </c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462" t="n">
        <v>0</v>
      </c>
      <c r="BO228" s="463" t="n">
        <v>0</v>
      </c>
      <c r="BP228" s="464" t="n">
        <v>0</v>
      </c>
      <c r="BQ228" s="465" t="n">
        <v>0</v>
      </c>
      <c r="BR228" s="465" t="n">
        <v>0</v>
      </c>
      <c r="BS228" s="466" t="n">
        <v>0</v>
      </c>
      <c r="BT228" s="467" t="n">
        <v>0</v>
      </c>
      <c r="BU228" s="465" t="n">
        <v>0</v>
      </c>
      <c r="BV228" s="465" t="n">
        <v>0</v>
      </c>
      <c r="BW228" s="468" t="n">
        <v>0</v>
      </c>
      <c r="CG228" s="442" t="n">
        <v>216</v>
      </c>
    </row>
    <row r="229" s="441" customFormat="true" ht="21.95" hidden="false" customHeight="true" outlineLevel="0" collapsed="false">
      <c r="A229" s="414" t="n">
        <v>0</v>
      </c>
      <c r="B229" s="414" t="n">
        <v>25</v>
      </c>
      <c r="C229" s="415" t="n">
        <v>0</v>
      </c>
      <c r="D229" s="415" t="s">
        <v>538</v>
      </c>
      <c r="E229" s="443" t="s">
        <v>553</v>
      </c>
      <c r="F229" s="443" t="s">
        <v>1666</v>
      </c>
      <c r="G229" s="443" t="s">
        <v>1101</v>
      </c>
      <c r="H229" s="444" t="n">
        <v>108.1</v>
      </c>
      <c r="I229" s="445" t="n">
        <v>35</v>
      </c>
      <c r="J229" s="446" t="n">
        <v>3783.5</v>
      </c>
      <c r="K229" s="447" t="n">
        <v>3783.5</v>
      </c>
      <c r="L229" s="447" t="n">
        <v>4041.26807946672</v>
      </c>
      <c r="M229" s="448" t="n">
        <v>0</v>
      </c>
      <c r="N229" s="448" t="n">
        <v>0.1241</v>
      </c>
      <c r="O229" s="449" t="n">
        <v>13.41521</v>
      </c>
      <c r="P229" s="449" t="n">
        <v>469.53235</v>
      </c>
      <c r="Q229" s="448" t="n">
        <v>0</v>
      </c>
      <c r="R229" s="448" t="n">
        <v>0.0463</v>
      </c>
      <c r="S229" s="449" t="n">
        <v>5.00503</v>
      </c>
      <c r="T229" s="449" t="n">
        <v>175.17605</v>
      </c>
      <c r="U229" s="450" t="n">
        <v>3985.02839133716</v>
      </c>
      <c r="V229" s="450" t="n">
        <v>184.506814518911</v>
      </c>
      <c r="W229" s="450" t="n">
        <v>3866.27060009721</v>
      </c>
      <c r="X229" s="450" t="n">
        <v>4050.77741461612</v>
      </c>
      <c r="Y229" s="450" t="n">
        <v>502.701477153861</v>
      </c>
      <c r="Z229" s="448" t="n">
        <v>0.1241</v>
      </c>
      <c r="AA229" s="448" t="n">
        <v>0.0463</v>
      </c>
      <c r="AB229" s="448" t="n">
        <v>-0.0778</v>
      </c>
      <c r="AC229" s="448" t="n">
        <v>-0.0778</v>
      </c>
      <c r="AD229" s="451" t="s">
        <v>2560</v>
      </c>
      <c r="AE229" s="79"/>
      <c r="AF229" s="449" t="n">
        <v>0</v>
      </c>
      <c r="AG229" s="449" t="n">
        <v>5.00503</v>
      </c>
      <c r="AH229" s="79"/>
      <c r="AI229" s="452" t="n">
        <v>-294.3563</v>
      </c>
      <c r="AJ229" s="453" t="n">
        <v>25</v>
      </c>
      <c r="AK229" s="452" t="n">
        <v>0</v>
      </c>
      <c r="AL229" s="453" t="n">
        <v>0</v>
      </c>
      <c r="AM229" s="79"/>
      <c r="AN229" s="454" t="n">
        <v>175.17605</v>
      </c>
      <c r="AO229" s="455" t="n">
        <v>-294.3563</v>
      </c>
      <c r="AP229" s="455" t="n">
        <v>0.0040235008151635</v>
      </c>
      <c r="AQ229" s="455" t="n">
        <v>0</v>
      </c>
      <c r="AR229" s="456" t="n">
        <v>0</v>
      </c>
      <c r="AS229" s="373" t="n">
        <v>0</v>
      </c>
      <c r="AT229" s="457" t="n">
        <v>0</v>
      </c>
      <c r="AU229" s="457" t="n">
        <v>0</v>
      </c>
      <c r="AV229" s="457" t="n">
        <v>0</v>
      </c>
      <c r="AW229" s="457" t="n">
        <v>0</v>
      </c>
      <c r="AX229" s="458"/>
      <c r="AY229" s="459" t="n">
        <v>0</v>
      </c>
      <c r="AZ229" s="460" t="n">
        <v>0</v>
      </c>
      <c r="BA229" s="461" t="n">
        <v>0</v>
      </c>
      <c r="BB229" s="414" t="s">
        <v>553</v>
      </c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462" t="n">
        <v>0</v>
      </c>
      <c r="BO229" s="463" t="n">
        <v>0</v>
      </c>
      <c r="BP229" s="464" t="n">
        <v>0</v>
      </c>
      <c r="BQ229" s="465" t="n">
        <v>0</v>
      </c>
      <c r="BR229" s="465" t="n">
        <v>0</v>
      </c>
      <c r="BS229" s="466" t="n">
        <v>0</v>
      </c>
      <c r="BT229" s="467" t="n">
        <v>0</v>
      </c>
      <c r="BU229" s="465" t="n">
        <v>0</v>
      </c>
      <c r="BV229" s="465" t="n">
        <v>0</v>
      </c>
      <c r="BW229" s="468" t="n">
        <v>0</v>
      </c>
      <c r="CG229" s="442" t="n">
        <v>217</v>
      </c>
    </row>
    <row r="230" s="441" customFormat="true" ht="21.95" hidden="false" customHeight="true" outlineLevel="0" collapsed="false">
      <c r="A230" s="414" t="n">
        <v>0</v>
      </c>
      <c r="B230" s="414" t="n">
        <v>0</v>
      </c>
      <c r="C230" s="415" t="n">
        <v>0</v>
      </c>
      <c r="D230" s="415" t="s">
        <v>538</v>
      </c>
      <c r="E230" s="443" t="s">
        <v>555</v>
      </c>
      <c r="F230" s="443" t="s">
        <v>2121</v>
      </c>
      <c r="G230" s="443" t="s">
        <v>1098</v>
      </c>
      <c r="H230" s="444" t="n">
        <v>32.61</v>
      </c>
      <c r="I230" s="445" t="n">
        <v>78</v>
      </c>
      <c r="J230" s="446" t="n">
        <v>2543.58</v>
      </c>
      <c r="K230" s="447" t="n">
        <v>2543.58</v>
      </c>
      <c r="L230" s="447" t="n">
        <v>2725.28589466336</v>
      </c>
      <c r="M230" s="448" t="n">
        <v>0</v>
      </c>
      <c r="N230" s="448" t="n">
        <v>0</v>
      </c>
      <c r="O230" s="449" t="n">
        <v>0</v>
      </c>
      <c r="P230" s="449" t="n">
        <v>0</v>
      </c>
      <c r="Q230" s="448" t="n">
        <v>0</v>
      </c>
      <c r="R230" s="448" t="n">
        <v>0</v>
      </c>
      <c r="S230" s="449" t="n">
        <v>0</v>
      </c>
      <c r="T230" s="449" t="n">
        <v>0</v>
      </c>
      <c r="U230" s="450" t="n">
        <v>2679.06396607305</v>
      </c>
      <c r="V230" s="450" t="n">
        <v>0</v>
      </c>
      <c r="W230" s="450" t="n">
        <v>2725.41177268611</v>
      </c>
      <c r="X230" s="450" t="n">
        <v>2725.41177268611</v>
      </c>
      <c r="Y230" s="450" t="n">
        <v>0</v>
      </c>
      <c r="Z230" s="448" t="n">
        <v>0</v>
      </c>
      <c r="AA230" s="448" t="n">
        <v>0</v>
      </c>
      <c r="AB230" s="448" t="n">
        <v>0</v>
      </c>
      <c r="AC230" s="448" t="n">
        <v>0</v>
      </c>
      <c r="AD230" s="451" t="s">
        <v>2558</v>
      </c>
      <c r="AE230" s="79"/>
      <c r="AF230" s="449" t="n">
        <v>0</v>
      </c>
      <c r="AG230" s="449" t="n">
        <v>0</v>
      </c>
      <c r="AH230" s="79"/>
      <c r="AI230" s="452" t="n">
        <v>0</v>
      </c>
      <c r="AJ230" s="453" t="n">
        <v>0</v>
      </c>
      <c r="AK230" s="452" t="n">
        <v>0</v>
      </c>
      <c r="AL230" s="453" t="n">
        <v>0</v>
      </c>
      <c r="AM230" s="79"/>
      <c r="AN230" s="454" t="n">
        <v>0</v>
      </c>
      <c r="AO230" s="455" t="n">
        <v>0</v>
      </c>
      <c r="AP230" s="455" t="n">
        <v>0</v>
      </c>
      <c r="AQ230" s="455" t="n">
        <v>0</v>
      </c>
      <c r="AR230" s="456" t="n">
        <v>0</v>
      </c>
      <c r="AS230" s="373" t="n">
        <v>38</v>
      </c>
      <c r="AT230" s="457" t="n">
        <v>0</v>
      </c>
      <c r="AU230" s="457" t="n">
        <v>0.2381</v>
      </c>
      <c r="AV230" s="457" t="n">
        <v>1</v>
      </c>
      <c r="AW230" s="457" t="n">
        <v>1</v>
      </c>
      <c r="AX230" s="458"/>
      <c r="AY230" s="459" t="n">
        <v>2543.58</v>
      </c>
      <c r="AZ230" s="460" t="n">
        <v>0.00518070306397945</v>
      </c>
      <c r="BA230" s="461" t="n">
        <v>38</v>
      </c>
      <c r="BB230" s="414" t="s">
        <v>555</v>
      </c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462" t="n">
        <v>0</v>
      </c>
      <c r="BO230" s="463" t="n">
        <v>0</v>
      </c>
      <c r="BP230" s="464" t="n">
        <v>0</v>
      </c>
      <c r="BQ230" s="465" t="n">
        <v>0</v>
      </c>
      <c r="BR230" s="465" t="n">
        <v>0</v>
      </c>
      <c r="BS230" s="466" t="n">
        <v>0</v>
      </c>
      <c r="BT230" s="467" t="n">
        <v>0</v>
      </c>
      <c r="BU230" s="465" t="n">
        <v>0</v>
      </c>
      <c r="BV230" s="465" t="n">
        <v>0</v>
      </c>
      <c r="BW230" s="468" t="n">
        <v>0</v>
      </c>
      <c r="CG230" s="442" t="n">
        <v>218</v>
      </c>
    </row>
    <row r="231" s="441" customFormat="true" ht="21.95" hidden="false" customHeight="true" outlineLevel="0" collapsed="false">
      <c r="A231" s="414" t="n">
        <v>0</v>
      </c>
      <c r="B231" s="414" t="n">
        <v>0</v>
      </c>
      <c r="C231" s="415" t="s">
        <v>557</v>
      </c>
      <c r="D231" s="415" t="s">
        <v>557</v>
      </c>
      <c r="E231" s="416" t="s">
        <v>557</v>
      </c>
      <c r="F231" s="416" t="s">
        <v>2325</v>
      </c>
      <c r="G231" s="417"/>
      <c r="H231" s="417"/>
      <c r="I231" s="417"/>
      <c r="J231" s="418" t="n">
        <v>343150.06</v>
      </c>
      <c r="K231" s="418" t="n">
        <v>343150.06</v>
      </c>
      <c r="L231" s="418" t="n">
        <v>346865.595922788</v>
      </c>
      <c r="M231" s="419" t="n">
        <v>0.489482617240399</v>
      </c>
      <c r="N231" s="419" t="n">
        <v>0.52929953265344</v>
      </c>
      <c r="O231" s="418"/>
      <c r="P231" s="418" t="n">
        <v>181629.166388</v>
      </c>
      <c r="Q231" s="419" t="n">
        <v>0.852281095320222</v>
      </c>
      <c r="R231" s="419" t="n">
        <v>0.848429818549355</v>
      </c>
      <c r="S231" s="418" t="n">
        <v>0</v>
      </c>
      <c r="T231" s="418" t="n">
        <v>291138.743141</v>
      </c>
      <c r="U231" s="418" t="n">
        <v>355918.446740392</v>
      </c>
      <c r="V231" s="418" t="n">
        <v>301721.600424634</v>
      </c>
      <c r="W231" s="418"/>
      <c r="X231" s="418" t="n">
        <v>356856.052181655</v>
      </c>
      <c r="Y231" s="418" t="n">
        <v>188839.46767411</v>
      </c>
      <c r="Z231" s="419" t="n">
        <v>0.0398169154130412</v>
      </c>
      <c r="AA231" s="419" t="n">
        <v>-0.00385127677086772</v>
      </c>
      <c r="AB231" s="419" t="n">
        <v>0.319130285895914</v>
      </c>
      <c r="AC231" s="419" t="n">
        <v>-0.0436681921839089</v>
      </c>
      <c r="AD231" s="420" t="s">
        <v>2559</v>
      </c>
      <c r="AE231" s="421" t="s">
        <v>2557</v>
      </c>
      <c r="AF231" s="422" t="n">
        <v>0</v>
      </c>
      <c r="AG231" s="423" t="n">
        <v>0</v>
      </c>
      <c r="AH231" s="421"/>
      <c r="AI231" s="424"/>
      <c r="AJ231" s="425"/>
      <c r="AK231" s="424"/>
      <c r="AL231" s="425"/>
      <c r="AM231" s="421"/>
      <c r="AN231" s="426"/>
      <c r="AO231" s="427"/>
      <c r="AP231" s="427"/>
      <c r="AQ231" s="427"/>
      <c r="AR231" s="428"/>
      <c r="AS231" s="429"/>
      <c r="AT231" s="430"/>
      <c r="AU231" s="430"/>
      <c r="AV231" s="430"/>
      <c r="AW231" s="430"/>
      <c r="AX231" s="421"/>
      <c r="AY231" s="431"/>
      <c r="AZ231" s="432"/>
      <c r="BA231" s="433"/>
      <c r="BB231" s="414" t="s">
        <v>557</v>
      </c>
      <c r="BC231" s="421"/>
      <c r="BD231" s="421"/>
      <c r="BE231" s="421"/>
      <c r="BF231" s="421"/>
      <c r="BG231" s="421"/>
      <c r="BH231" s="421"/>
      <c r="BI231" s="421"/>
      <c r="BJ231" s="421"/>
      <c r="BK231" s="421"/>
      <c r="BL231" s="421"/>
      <c r="BM231" s="421"/>
      <c r="BN231" s="434" t="s">
        <v>557</v>
      </c>
      <c r="BO231" s="435" t="n">
        <v>291138.743141</v>
      </c>
      <c r="BP231" s="436" t="n">
        <v>0</v>
      </c>
      <c r="BQ231" s="437" t="n">
        <v>0</v>
      </c>
      <c r="BR231" s="437" t="n">
        <v>0</v>
      </c>
      <c r="BS231" s="438" t="n">
        <v>0</v>
      </c>
      <c r="BT231" s="439" t="n">
        <v>2</v>
      </c>
      <c r="BU231" s="437" t="s">
        <v>557</v>
      </c>
      <c r="BV231" s="437" t="n">
        <v>109509.576753</v>
      </c>
      <c r="BW231" s="440" t="n">
        <v>0.235232813819489</v>
      </c>
      <c r="CG231" s="442" t="n">
        <v>219</v>
      </c>
    </row>
    <row r="232" s="441" customFormat="true" ht="21.95" hidden="false" customHeight="true" outlineLevel="0" collapsed="false">
      <c r="A232" s="414" t="n">
        <v>0</v>
      </c>
      <c r="B232" s="414" t="n">
        <v>0</v>
      </c>
      <c r="C232" s="415" t="n">
        <v>0</v>
      </c>
      <c r="D232" s="415" t="s">
        <v>557</v>
      </c>
      <c r="E232" s="469" t="s">
        <v>560</v>
      </c>
      <c r="F232" s="469" t="s">
        <v>2102</v>
      </c>
      <c r="G232" s="469"/>
      <c r="H232" s="470"/>
      <c r="I232" s="471"/>
      <c r="J232" s="472" t="n">
        <v>9550.1</v>
      </c>
      <c r="K232" s="473" t="n">
        <v>9550.1</v>
      </c>
      <c r="L232" s="473" t="n">
        <v>10232.3311327438</v>
      </c>
      <c r="M232" s="448" t="n">
        <v>0</v>
      </c>
      <c r="N232" s="448" t="n">
        <v>0</v>
      </c>
      <c r="O232" s="449" t="n">
        <v>0</v>
      </c>
      <c r="P232" s="449" t="n">
        <v>0</v>
      </c>
      <c r="Q232" s="448" t="n">
        <v>0</v>
      </c>
      <c r="R232" s="448" t="n">
        <v>0</v>
      </c>
      <c r="S232" s="449" t="n">
        <v>0</v>
      </c>
      <c r="T232" s="449" t="n">
        <v>0</v>
      </c>
      <c r="U232" s="449"/>
      <c r="V232" s="449"/>
      <c r="W232" s="449"/>
      <c r="X232" s="449"/>
      <c r="Y232" s="449" t="n">
        <v>0</v>
      </c>
      <c r="Z232" s="448" t="n">
        <v>0</v>
      </c>
      <c r="AA232" s="448" t="n">
        <v>0</v>
      </c>
      <c r="AB232" s="448" t="n">
        <v>0</v>
      </c>
      <c r="AC232" s="448" t="n">
        <v>0</v>
      </c>
      <c r="AD232" s="451" t="s">
        <v>2558</v>
      </c>
      <c r="AE232" s="79"/>
      <c r="AF232" s="449" t="n">
        <v>0</v>
      </c>
      <c r="AG232" s="449" t="n">
        <v>0</v>
      </c>
      <c r="AH232" s="79"/>
      <c r="AI232" s="452"/>
      <c r="AJ232" s="453"/>
      <c r="AK232" s="452"/>
      <c r="AL232" s="453"/>
      <c r="AM232" s="79"/>
      <c r="AN232" s="454"/>
      <c r="AO232" s="455"/>
      <c r="AP232" s="455"/>
      <c r="AQ232" s="455"/>
      <c r="AR232" s="456"/>
      <c r="AS232" s="373"/>
      <c r="AT232" s="457"/>
      <c r="AU232" s="457"/>
      <c r="AV232" s="457"/>
      <c r="AW232" s="457"/>
      <c r="AX232" s="458"/>
      <c r="AY232" s="459"/>
      <c r="AZ232" s="460"/>
      <c r="BA232" s="461"/>
      <c r="BB232" s="414" t="s">
        <v>560</v>
      </c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462" t="n">
        <v>0</v>
      </c>
      <c r="BO232" s="463" t="n">
        <v>0</v>
      </c>
      <c r="BP232" s="464" t="n">
        <v>0</v>
      </c>
      <c r="BQ232" s="465" t="n">
        <v>0</v>
      </c>
      <c r="BR232" s="465" t="n">
        <v>0</v>
      </c>
      <c r="BS232" s="466" t="n">
        <v>0</v>
      </c>
      <c r="BT232" s="467" t="n">
        <v>0</v>
      </c>
      <c r="BU232" s="465" t="n">
        <v>0</v>
      </c>
      <c r="BV232" s="465" t="n">
        <v>0</v>
      </c>
      <c r="BW232" s="468" t="n">
        <v>0</v>
      </c>
      <c r="CG232" s="442" t="n">
        <v>220</v>
      </c>
    </row>
    <row r="233" s="441" customFormat="true" ht="21.95" hidden="false" customHeight="true" outlineLevel="0" collapsed="false">
      <c r="A233" s="414" t="n">
        <v>15</v>
      </c>
      <c r="B233" s="414" t="n">
        <v>0</v>
      </c>
      <c r="C233" s="415" t="n">
        <v>0</v>
      </c>
      <c r="D233" s="415" t="s">
        <v>557</v>
      </c>
      <c r="E233" s="475" t="s">
        <v>562</v>
      </c>
      <c r="F233" s="475" t="s">
        <v>2102</v>
      </c>
      <c r="G233" s="476" t="s">
        <v>1098</v>
      </c>
      <c r="H233" s="476" t="n">
        <v>1326.31</v>
      </c>
      <c r="I233" s="476" t="n">
        <v>7.2005</v>
      </c>
      <c r="J233" s="477" t="n">
        <v>9550.1</v>
      </c>
      <c r="K233" s="477" t="n">
        <v>9550.1</v>
      </c>
      <c r="L233" s="477" t="n">
        <v>9625.48654016819</v>
      </c>
      <c r="M233" s="478" t="n">
        <v>0.3015</v>
      </c>
      <c r="N233" s="478" t="n">
        <v>0.3639</v>
      </c>
      <c r="O233" s="477" t="n">
        <v>482.644209</v>
      </c>
      <c r="P233" s="477" t="n">
        <v>3475.28139</v>
      </c>
      <c r="Q233" s="478" t="n">
        <v>0.8895</v>
      </c>
      <c r="R233" s="478" t="n">
        <v>0.8895</v>
      </c>
      <c r="S233" s="477" t="n">
        <v>1179.752745</v>
      </c>
      <c r="T233" s="477" t="n">
        <v>8494.81395</v>
      </c>
      <c r="U233" s="450" t="n">
        <v>9868.55936759295</v>
      </c>
      <c r="V233" s="450" t="n">
        <v>8778.08355747393</v>
      </c>
      <c r="W233" s="450" t="n">
        <v>1109.34104163408</v>
      </c>
      <c r="X233" s="450" t="n">
        <v>9887.42459910801</v>
      </c>
      <c r="Y233" s="450" t="n">
        <v>3598.0338116154</v>
      </c>
      <c r="Z233" s="478" t="n">
        <v>0.0624</v>
      </c>
      <c r="AA233" s="478" t="n">
        <v>0</v>
      </c>
      <c r="AB233" s="478" t="n">
        <v>0.5256</v>
      </c>
      <c r="AC233" s="478" t="n">
        <v>-0.0624</v>
      </c>
      <c r="AD233" s="479" t="s">
        <v>2559</v>
      </c>
      <c r="AE233" s="458"/>
      <c r="AF233" s="477" t="n">
        <v>1179.752745</v>
      </c>
      <c r="AG233" s="477" t="n">
        <v>0</v>
      </c>
      <c r="AH233" s="458"/>
      <c r="AI233" s="452" t="n">
        <v>0</v>
      </c>
      <c r="AJ233" s="453" t="n">
        <v>0</v>
      </c>
      <c r="AK233" s="452" t="n">
        <v>5019.53256</v>
      </c>
      <c r="AL233" s="453" t="n">
        <v>15</v>
      </c>
      <c r="AM233" s="458"/>
      <c r="AN233" s="454" t="n">
        <v>8494.81395</v>
      </c>
      <c r="AO233" s="455" t="n">
        <v>0</v>
      </c>
      <c r="AP233" s="455" t="n">
        <v>0</v>
      </c>
      <c r="AQ233" s="455" t="n">
        <v>5019.53256</v>
      </c>
      <c r="AR233" s="456" t="n">
        <v>0.00998954565697798</v>
      </c>
      <c r="AS233" s="373" t="n">
        <v>0</v>
      </c>
      <c r="AT233" s="457" t="n">
        <v>0</v>
      </c>
      <c r="AU233" s="457" t="n">
        <v>0</v>
      </c>
      <c r="AV233" s="457" t="n">
        <v>0</v>
      </c>
      <c r="AW233" s="457" t="n">
        <v>0</v>
      </c>
      <c r="AX233" s="458"/>
      <c r="AY233" s="459" t="n">
        <v>0</v>
      </c>
      <c r="AZ233" s="460" t="n">
        <v>0</v>
      </c>
      <c r="BA233" s="461" t="n">
        <v>0</v>
      </c>
      <c r="BB233" s="414" t="s">
        <v>562</v>
      </c>
      <c r="BC233" s="458"/>
      <c r="BD233" s="458"/>
      <c r="BE233" s="458"/>
      <c r="BF233" s="458"/>
      <c r="BG233" s="458"/>
      <c r="BH233" s="458"/>
      <c r="BI233" s="458"/>
      <c r="BJ233" s="458"/>
      <c r="BK233" s="458"/>
      <c r="BL233" s="458"/>
      <c r="BM233" s="458"/>
      <c r="BN233" s="462" t="n">
        <v>0</v>
      </c>
      <c r="BO233" s="463" t="n">
        <v>0</v>
      </c>
      <c r="BP233" s="464" t="n">
        <v>0</v>
      </c>
      <c r="BQ233" s="465" t="n">
        <v>0</v>
      </c>
      <c r="BR233" s="465" t="n">
        <v>0</v>
      </c>
      <c r="BS233" s="466" t="n">
        <v>0</v>
      </c>
      <c r="BT233" s="467" t="n">
        <v>0</v>
      </c>
      <c r="BU233" s="465" t="n">
        <v>0</v>
      </c>
      <c r="BV233" s="465" t="n">
        <v>0</v>
      </c>
      <c r="BW233" s="468" t="n">
        <v>0</v>
      </c>
      <c r="CG233" s="442" t="n">
        <v>221</v>
      </c>
    </row>
    <row r="234" s="441" customFormat="true" ht="21.95" hidden="false" customHeight="true" outlineLevel="0" collapsed="false">
      <c r="A234" s="414" t="n">
        <v>0</v>
      </c>
      <c r="B234" s="414" t="n">
        <v>0</v>
      </c>
      <c r="C234" s="415" t="n">
        <v>0</v>
      </c>
      <c r="D234" s="415" t="s">
        <v>557</v>
      </c>
      <c r="E234" s="469" t="s">
        <v>564</v>
      </c>
      <c r="F234" s="469" t="s">
        <v>2326</v>
      </c>
      <c r="G234" s="469"/>
      <c r="H234" s="470"/>
      <c r="I234" s="471"/>
      <c r="J234" s="472" t="n">
        <v>21441.97</v>
      </c>
      <c r="K234" s="473" t="n">
        <v>21441.97</v>
      </c>
      <c r="L234" s="473" t="n">
        <v>22973.7214456769</v>
      </c>
      <c r="M234" s="448" t="n">
        <v>0</v>
      </c>
      <c r="N234" s="448" t="n">
        <v>0</v>
      </c>
      <c r="O234" s="449" t="n">
        <v>0</v>
      </c>
      <c r="P234" s="449" t="n">
        <v>0</v>
      </c>
      <c r="Q234" s="448" t="n">
        <v>0</v>
      </c>
      <c r="R234" s="448" t="n">
        <v>0</v>
      </c>
      <c r="S234" s="449" t="n">
        <v>0</v>
      </c>
      <c r="T234" s="449" t="n">
        <v>0</v>
      </c>
      <c r="U234" s="449"/>
      <c r="V234" s="449"/>
      <c r="W234" s="449"/>
      <c r="X234" s="449"/>
      <c r="Y234" s="449" t="n">
        <v>0</v>
      </c>
      <c r="Z234" s="448" t="n">
        <v>0</v>
      </c>
      <c r="AA234" s="448" t="n">
        <v>0</v>
      </c>
      <c r="AB234" s="448" t="n">
        <v>0</v>
      </c>
      <c r="AC234" s="448" t="n">
        <v>0</v>
      </c>
      <c r="AD234" s="451" t="s">
        <v>2558</v>
      </c>
      <c r="AE234" s="79"/>
      <c r="AF234" s="449" t="n">
        <v>0</v>
      </c>
      <c r="AG234" s="449" t="n">
        <v>0</v>
      </c>
      <c r="AH234" s="79"/>
      <c r="AI234" s="452"/>
      <c r="AJ234" s="453"/>
      <c r="AK234" s="452"/>
      <c r="AL234" s="453"/>
      <c r="AM234" s="79"/>
      <c r="AN234" s="454"/>
      <c r="AO234" s="455"/>
      <c r="AP234" s="455"/>
      <c r="AQ234" s="455"/>
      <c r="AR234" s="456"/>
      <c r="AS234" s="373"/>
      <c r="AT234" s="457"/>
      <c r="AU234" s="457"/>
      <c r="AV234" s="457"/>
      <c r="AW234" s="457"/>
      <c r="AX234" s="458"/>
      <c r="AY234" s="459"/>
      <c r="AZ234" s="460"/>
      <c r="BA234" s="461"/>
      <c r="BB234" s="414" t="s">
        <v>564</v>
      </c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462" t="n">
        <v>0</v>
      </c>
      <c r="BO234" s="463" t="n">
        <v>0</v>
      </c>
      <c r="BP234" s="464" t="n">
        <v>0</v>
      </c>
      <c r="BQ234" s="465" t="n">
        <v>0</v>
      </c>
      <c r="BR234" s="465" t="n">
        <v>0</v>
      </c>
      <c r="BS234" s="466" t="n">
        <v>0</v>
      </c>
      <c r="BT234" s="467" t="n">
        <v>0</v>
      </c>
      <c r="BU234" s="465" t="n">
        <v>0</v>
      </c>
      <c r="BV234" s="465" t="n">
        <v>0</v>
      </c>
      <c r="BW234" s="468" t="n">
        <v>0</v>
      </c>
      <c r="CG234" s="442" t="n">
        <v>222</v>
      </c>
    </row>
    <row r="235" s="441" customFormat="true" ht="21.95" hidden="false" customHeight="true" outlineLevel="0" collapsed="false">
      <c r="A235" s="414" t="n">
        <v>23</v>
      </c>
      <c r="B235" s="414" t="n">
        <v>0</v>
      </c>
      <c r="C235" s="415" t="n">
        <v>0</v>
      </c>
      <c r="D235" s="415" t="s">
        <v>557</v>
      </c>
      <c r="E235" s="443" t="s">
        <v>566</v>
      </c>
      <c r="F235" s="443" t="s">
        <v>2327</v>
      </c>
      <c r="G235" s="443" t="s">
        <v>1098</v>
      </c>
      <c r="H235" s="444" t="n">
        <v>786.05</v>
      </c>
      <c r="I235" s="445" t="n">
        <v>7.65</v>
      </c>
      <c r="J235" s="446" t="n">
        <v>6013.28</v>
      </c>
      <c r="K235" s="447" t="n">
        <v>6013.28</v>
      </c>
      <c r="L235" s="447" t="n">
        <v>6222.56703297152</v>
      </c>
      <c r="M235" s="448" t="n">
        <v>0.043</v>
      </c>
      <c r="N235" s="448" t="n">
        <v>0.1138</v>
      </c>
      <c r="O235" s="449" t="n">
        <v>89.45249</v>
      </c>
      <c r="P235" s="449" t="n">
        <v>684.311264</v>
      </c>
      <c r="Q235" s="448" t="n">
        <v>0.4813</v>
      </c>
      <c r="R235" s="448" t="n">
        <v>0.5128</v>
      </c>
      <c r="S235" s="449" t="n">
        <v>403.08644</v>
      </c>
      <c r="T235" s="449" t="n">
        <v>3083.609984</v>
      </c>
      <c r="U235" s="450" t="n">
        <v>6296.14568580156</v>
      </c>
      <c r="V235" s="450" t="n">
        <v>3228.66350767904</v>
      </c>
      <c r="W235" s="450" t="n">
        <v>3120.54961980404</v>
      </c>
      <c r="X235" s="450" t="n">
        <v>6349.21312748308</v>
      </c>
      <c r="Y235" s="450" t="n">
        <v>722.540453907575</v>
      </c>
      <c r="Z235" s="448" t="n">
        <v>0.0708</v>
      </c>
      <c r="AA235" s="448" t="n">
        <v>0.0315</v>
      </c>
      <c r="AB235" s="448" t="n">
        <v>0.399</v>
      </c>
      <c r="AC235" s="448" t="n">
        <v>-0.0393</v>
      </c>
      <c r="AD235" s="451" t="s">
        <v>2559</v>
      </c>
      <c r="AE235" s="79"/>
      <c r="AF235" s="449" t="n">
        <v>378.325865</v>
      </c>
      <c r="AG235" s="449" t="n">
        <v>24.760575</v>
      </c>
      <c r="AH235" s="79"/>
      <c r="AI235" s="452" t="n">
        <v>0</v>
      </c>
      <c r="AJ235" s="453" t="n">
        <v>0</v>
      </c>
      <c r="AK235" s="452" t="n">
        <v>2399.29872</v>
      </c>
      <c r="AL235" s="453" t="n">
        <v>23</v>
      </c>
      <c r="AM235" s="79"/>
      <c r="AN235" s="454" t="n">
        <v>3083.609984</v>
      </c>
      <c r="AO235" s="455" t="n">
        <v>0</v>
      </c>
      <c r="AP235" s="455" t="n">
        <v>0</v>
      </c>
      <c r="AQ235" s="455" t="n">
        <v>2399.29872</v>
      </c>
      <c r="AR235" s="456" t="n">
        <v>0.00477492751001676</v>
      </c>
      <c r="AS235" s="373" t="n">
        <v>0</v>
      </c>
      <c r="AT235" s="457" t="n">
        <v>0</v>
      </c>
      <c r="AU235" s="457" t="n">
        <v>0</v>
      </c>
      <c r="AV235" s="457" t="n">
        <v>0</v>
      </c>
      <c r="AW235" s="457" t="n">
        <v>0</v>
      </c>
      <c r="AX235" s="458"/>
      <c r="AY235" s="459" t="n">
        <v>0</v>
      </c>
      <c r="AZ235" s="460" t="n">
        <v>0</v>
      </c>
      <c r="BA235" s="461" t="n">
        <v>0</v>
      </c>
      <c r="BB235" s="414" t="s">
        <v>566</v>
      </c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462" t="n">
        <v>0</v>
      </c>
      <c r="BO235" s="463" t="n">
        <v>0</v>
      </c>
      <c r="BP235" s="464" t="n">
        <v>0</v>
      </c>
      <c r="BQ235" s="465" t="n">
        <v>0</v>
      </c>
      <c r="BR235" s="465" t="n">
        <v>0</v>
      </c>
      <c r="BS235" s="466" t="n">
        <v>0</v>
      </c>
      <c r="BT235" s="467" t="n">
        <v>0</v>
      </c>
      <c r="BU235" s="465" t="n">
        <v>0</v>
      </c>
      <c r="BV235" s="465" t="n">
        <v>0</v>
      </c>
      <c r="BW235" s="468" t="n">
        <v>0</v>
      </c>
      <c r="CG235" s="442" t="n">
        <v>223</v>
      </c>
    </row>
    <row r="236" s="441" customFormat="true" ht="21.95" hidden="false" customHeight="true" outlineLevel="0" collapsed="false">
      <c r="A236" s="414" t="n">
        <v>13</v>
      </c>
      <c r="B236" s="414" t="n">
        <v>0</v>
      </c>
      <c r="C236" s="415" t="n">
        <v>0</v>
      </c>
      <c r="D236" s="415" t="s">
        <v>557</v>
      </c>
      <c r="E236" s="443" t="s">
        <v>568</v>
      </c>
      <c r="F236" s="443" t="s">
        <v>2107</v>
      </c>
      <c r="G236" s="443" t="s">
        <v>1098</v>
      </c>
      <c r="H236" s="444" t="n">
        <v>779.65</v>
      </c>
      <c r="I236" s="445" t="n">
        <v>17.87</v>
      </c>
      <c r="J236" s="446" t="n">
        <v>13932.35</v>
      </c>
      <c r="K236" s="447" t="n">
        <v>13932.35</v>
      </c>
      <c r="L236" s="447" t="n">
        <v>14417.2534460096</v>
      </c>
      <c r="M236" s="448" t="n">
        <v>0.0433</v>
      </c>
      <c r="N236" s="448" t="n">
        <v>0.1196</v>
      </c>
      <c r="O236" s="449" t="n">
        <v>93.24614</v>
      </c>
      <c r="P236" s="449" t="n">
        <v>1666.30906</v>
      </c>
      <c r="Q236" s="448" t="n">
        <v>0.4813</v>
      </c>
      <c r="R236" s="448" t="n">
        <v>0.5128</v>
      </c>
      <c r="S236" s="449" t="n">
        <v>399.80452</v>
      </c>
      <c r="T236" s="449" t="n">
        <v>7144.50908</v>
      </c>
      <c r="U236" s="450" t="n">
        <v>14587.7300484224</v>
      </c>
      <c r="V236" s="450" t="n">
        <v>7480.587968831</v>
      </c>
      <c r="W236" s="450" t="n">
        <v>7230.09563756832</v>
      </c>
      <c r="X236" s="450" t="n">
        <v>14710.6836063993</v>
      </c>
      <c r="Y236" s="450" t="n">
        <v>1759.39775932536</v>
      </c>
      <c r="Z236" s="448" t="n">
        <v>0.0763</v>
      </c>
      <c r="AA236" s="448" t="n">
        <v>0.0315</v>
      </c>
      <c r="AB236" s="448" t="n">
        <v>0.3932</v>
      </c>
      <c r="AC236" s="448" t="n">
        <v>-0.0448</v>
      </c>
      <c r="AD236" s="451" t="s">
        <v>2559</v>
      </c>
      <c r="AE236" s="79"/>
      <c r="AF236" s="449" t="n">
        <v>375.245545</v>
      </c>
      <c r="AG236" s="449" t="n">
        <v>24.558975</v>
      </c>
      <c r="AH236" s="79"/>
      <c r="AI236" s="452" t="n">
        <v>0</v>
      </c>
      <c r="AJ236" s="453" t="n">
        <v>0</v>
      </c>
      <c r="AK236" s="452" t="n">
        <v>5478.20002</v>
      </c>
      <c r="AL236" s="453" t="n">
        <v>13</v>
      </c>
      <c r="AM236" s="79"/>
      <c r="AN236" s="454" t="n">
        <v>7144.50908</v>
      </c>
      <c r="AO236" s="455" t="n">
        <v>0</v>
      </c>
      <c r="AP236" s="455" t="n">
        <v>0</v>
      </c>
      <c r="AQ236" s="455" t="n">
        <v>5478.20002</v>
      </c>
      <c r="AR236" s="456" t="n">
        <v>0.0109023556603541</v>
      </c>
      <c r="AS236" s="373" t="n">
        <v>0</v>
      </c>
      <c r="AT236" s="457" t="n">
        <v>0</v>
      </c>
      <c r="AU236" s="457" t="n">
        <v>0</v>
      </c>
      <c r="AV236" s="457" t="n">
        <v>0</v>
      </c>
      <c r="AW236" s="457" t="n">
        <v>0</v>
      </c>
      <c r="AX236" s="458"/>
      <c r="AY236" s="459" t="n">
        <v>0</v>
      </c>
      <c r="AZ236" s="460" t="n">
        <v>0</v>
      </c>
      <c r="BA236" s="461" t="n">
        <v>0</v>
      </c>
      <c r="BB236" s="414" t="s">
        <v>568</v>
      </c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462" t="n">
        <v>0</v>
      </c>
      <c r="BO236" s="463" t="n">
        <v>0</v>
      </c>
      <c r="BP236" s="464" t="n">
        <v>0</v>
      </c>
      <c r="BQ236" s="465" t="n">
        <v>0</v>
      </c>
      <c r="BR236" s="465" t="n">
        <v>0</v>
      </c>
      <c r="BS236" s="466" t="n">
        <v>0</v>
      </c>
      <c r="BT236" s="467" t="n">
        <v>0</v>
      </c>
      <c r="BU236" s="465" t="n">
        <v>0</v>
      </c>
      <c r="BV236" s="465" t="n">
        <v>0</v>
      </c>
      <c r="BW236" s="468" t="n">
        <v>0</v>
      </c>
      <c r="CG236" s="442" t="n">
        <v>224</v>
      </c>
    </row>
    <row r="237" s="441" customFormat="true" ht="21.95" hidden="false" customHeight="true" outlineLevel="0" collapsed="false">
      <c r="A237" s="414" t="n">
        <v>49</v>
      </c>
      <c r="B237" s="414" t="n">
        <v>0</v>
      </c>
      <c r="C237" s="415" t="n">
        <v>0</v>
      </c>
      <c r="D237" s="415" t="s">
        <v>557</v>
      </c>
      <c r="E237" s="443" t="s">
        <v>570</v>
      </c>
      <c r="F237" s="443" t="s">
        <v>1694</v>
      </c>
      <c r="G237" s="443" t="s">
        <v>1101</v>
      </c>
      <c r="H237" s="444" t="n">
        <v>97.16</v>
      </c>
      <c r="I237" s="445" t="n">
        <v>13.571</v>
      </c>
      <c r="J237" s="446" t="n">
        <v>1318.56</v>
      </c>
      <c r="K237" s="447" t="n">
        <v>1318.56</v>
      </c>
      <c r="L237" s="447" t="n">
        <v>1406.81983323736</v>
      </c>
      <c r="M237" s="448" t="n">
        <v>0</v>
      </c>
      <c r="N237" s="448" t="n">
        <v>0</v>
      </c>
      <c r="O237" s="449" t="n">
        <v>0</v>
      </c>
      <c r="P237" s="449" t="n">
        <v>0</v>
      </c>
      <c r="Q237" s="448" t="n">
        <v>0.063</v>
      </c>
      <c r="R237" s="448" t="n">
        <v>0.063</v>
      </c>
      <c r="S237" s="449" t="n">
        <v>6.12108</v>
      </c>
      <c r="T237" s="449" t="n">
        <v>83.06928</v>
      </c>
      <c r="U237" s="450" t="n">
        <v>1387.164896983</v>
      </c>
      <c r="V237" s="450" t="n">
        <v>87.3913885099293</v>
      </c>
      <c r="W237" s="450" t="n">
        <v>1322.25959016966</v>
      </c>
      <c r="X237" s="450" t="n">
        <v>1409.65097867959</v>
      </c>
      <c r="Y237" s="450" t="n">
        <v>0</v>
      </c>
      <c r="Z237" s="448" t="n">
        <v>0</v>
      </c>
      <c r="AA237" s="448" t="n">
        <v>0</v>
      </c>
      <c r="AB237" s="448" t="n">
        <v>0.063</v>
      </c>
      <c r="AC237" s="448" t="n">
        <v>0</v>
      </c>
      <c r="AD237" s="451" t="s">
        <v>2559</v>
      </c>
      <c r="AE237" s="79"/>
      <c r="AF237" s="449" t="n">
        <v>6.12108</v>
      </c>
      <c r="AG237" s="449" t="n">
        <v>0</v>
      </c>
      <c r="AH237" s="79"/>
      <c r="AI237" s="452" t="n">
        <v>0</v>
      </c>
      <c r="AJ237" s="453" t="n">
        <v>0</v>
      </c>
      <c r="AK237" s="452" t="n">
        <v>83.06928</v>
      </c>
      <c r="AL237" s="453" t="n">
        <v>49</v>
      </c>
      <c r="AM237" s="79"/>
      <c r="AN237" s="454" t="n">
        <v>83.06928</v>
      </c>
      <c r="AO237" s="455" t="n">
        <v>0</v>
      </c>
      <c r="AP237" s="455" t="n">
        <v>0</v>
      </c>
      <c r="AQ237" s="455" t="n">
        <v>83.06928</v>
      </c>
      <c r="AR237" s="456" t="n">
        <v>0.000165319052189252</v>
      </c>
      <c r="AS237" s="373" t="n">
        <v>0</v>
      </c>
      <c r="AT237" s="457" t="n">
        <v>0</v>
      </c>
      <c r="AU237" s="457" t="n">
        <v>0</v>
      </c>
      <c r="AV237" s="457" t="n">
        <v>0</v>
      </c>
      <c r="AW237" s="457" t="n">
        <v>0</v>
      </c>
      <c r="AX237" s="458"/>
      <c r="AY237" s="459" t="n">
        <v>0</v>
      </c>
      <c r="AZ237" s="460" t="n">
        <v>0</v>
      </c>
      <c r="BA237" s="461" t="n">
        <v>0</v>
      </c>
      <c r="BB237" s="414" t="s">
        <v>570</v>
      </c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462" t="n">
        <v>0</v>
      </c>
      <c r="BO237" s="463" t="n">
        <v>0</v>
      </c>
      <c r="BP237" s="464" t="n">
        <v>0</v>
      </c>
      <c r="BQ237" s="465" t="n">
        <v>0</v>
      </c>
      <c r="BR237" s="465" t="n">
        <v>0</v>
      </c>
      <c r="BS237" s="466" t="n">
        <v>0</v>
      </c>
      <c r="BT237" s="467" t="n">
        <v>0</v>
      </c>
      <c r="BU237" s="465" t="n">
        <v>0</v>
      </c>
      <c r="BV237" s="465" t="n">
        <v>0</v>
      </c>
      <c r="BW237" s="468" t="n">
        <v>0</v>
      </c>
      <c r="CG237" s="442" t="n">
        <v>225</v>
      </c>
    </row>
    <row r="238" s="441" customFormat="true" ht="21.95" hidden="false" customHeight="true" outlineLevel="0" collapsed="false">
      <c r="A238" s="414" t="n">
        <v>48</v>
      </c>
      <c r="B238" s="414" t="n">
        <v>0</v>
      </c>
      <c r="C238" s="415" t="n">
        <v>0</v>
      </c>
      <c r="D238" s="415" t="s">
        <v>557</v>
      </c>
      <c r="E238" s="443" t="s">
        <v>572</v>
      </c>
      <c r="F238" s="443" t="s">
        <v>2328</v>
      </c>
      <c r="G238" s="443" t="s">
        <v>1101</v>
      </c>
      <c r="H238" s="444" t="n">
        <v>13.1</v>
      </c>
      <c r="I238" s="445" t="n">
        <v>13.571</v>
      </c>
      <c r="J238" s="446" t="n">
        <v>177.78</v>
      </c>
      <c r="K238" s="447" t="n">
        <v>177.78</v>
      </c>
      <c r="L238" s="447" t="n">
        <v>177.78</v>
      </c>
      <c r="M238" s="448" t="n">
        <v>0</v>
      </c>
      <c r="N238" s="448" t="n">
        <v>0</v>
      </c>
      <c r="O238" s="449" t="n">
        <v>0</v>
      </c>
      <c r="P238" s="449" t="n">
        <v>0</v>
      </c>
      <c r="Q238" s="448" t="n">
        <v>1</v>
      </c>
      <c r="R238" s="448" t="n">
        <v>1</v>
      </c>
      <c r="S238" s="449" t="n">
        <v>13.1</v>
      </c>
      <c r="T238" s="449" t="n">
        <v>177.78</v>
      </c>
      <c r="U238" s="450" t="n">
        <v>183.779068383836</v>
      </c>
      <c r="V238" s="450" t="n">
        <v>183.779068383836</v>
      </c>
      <c r="W238" s="450" t="n">
        <v>0</v>
      </c>
      <c r="X238" s="450" t="n">
        <v>183.779068383836</v>
      </c>
      <c r="Y238" s="450" t="n">
        <v>0</v>
      </c>
      <c r="Z238" s="448" t="n">
        <v>0</v>
      </c>
      <c r="AA238" s="448" t="n">
        <v>0</v>
      </c>
      <c r="AB238" s="448" t="n">
        <v>1</v>
      </c>
      <c r="AC238" s="448" t="n">
        <v>0</v>
      </c>
      <c r="AD238" s="451" t="s">
        <v>2559</v>
      </c>
      <c r="AE238" s="79"/>
      <c r="AF238" s="449" t="n">
        <v>13.1</v>
      </c>
      <c r="AG238" s="449" t="n">
        <v>0</v>
      </c>
      <c r="AH238" s="79"/>
      <c r="AI238" s="452" t="n">
        <v>0</v>
      </c>
      <c r="AJ238" s="453" t="n">
        <v>0</v>
      </c>
      <c r="AK238" s="452" t="n">
        <v>177.78</v>
      </c>
      <c r="AL238" s="453" t="n">
        <v>48</v>
      </c>
      <c r="AM238" s="79"/>
      <c r="AN238" s="454" t="n">
        <v>177.78</v>
      </c>
      <c r="AO238" s="455" t="n">
        <v>0</v>
      </c>
      <c r="AP238" s="455" t="n">
        <v>0</v>
      </c>
      <c r="AQ238" s="455" t="n">
        <v>177.78</v>
      </c>
      <c r="AR238" s="456" t="n">
        <v>0.000353806137457856</v>
      </c>
      <c r="AS238" s="373" t="n">
        <v>0</v>
      </c>
      <c r="AT238" s="457" t="n">
        <v>0</v>
      </c>
      <c r="AU238" s="457" t="n">
        <v>0</v>
      </c>
      <c r="AV238" s="457" t="n">
        <v>0</v>
      </c>
      <c r="AW238" s="457" t="n">
        <v>0</v>
      </c>
      <c r="AX238" s="458"/>
      <c r="AY238" s="459" t="n">
        <v>0</v>
      </c>
      <c r="AZ238" s="460" t="n">
        <v>0</v>
      </c>
      <c r="BA238" s="461" t="n">
        <v>0</v>
      </c>
      <c r="BB238" s="414" t="s">
        <v>572</v>
      </c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462" t="n">
        <v>0</v>
      </c>
      <c r="BO238" s="463" t="n">
        <v>0</v>
      </c>
      <c r="BP238" s="464" t="n">
        <v>0</v>
      </c>
      <c r="BQ238" s="465" t="n">
        <v>0</v>
      </c>
      <c r="BR238" s="465" t="n">
        <v>0</v>
      </c>
      <c r="BS238" s="466" t="n">
        <v>0</v>
      </c>
      <c r="BT238" s="467" t="n">
        <v>0</v>
      </c>
      <c r="BU238" s="465" t="n">
        <v>0</v>
      </c>
      <c r="BV238" s="465" t="n">
        <v>0</v>
      </c>
      <c r="BW238" s="468" t="n">
        <v>0</v>
      </c>
      <c r="CG238" s="442" t="n">
        <v>226</v>
      </c>
    </row>
    <row r="239" s="441" customFormat="true" ht="21.95" hidden="false" customHeight="true" outlineLevel="0" collapsed="false">
      <c r="A239" s="414" t="n">
        <v>0</v>
      </c>
      <c r="B239" s="414" t="n">
        <v>0</v>
      </c>
      <c r="C239" s="415" t="n">
        <v>0</v>
      </c>
      <c r="D239" s="415" t="s">
        <v>557</v>
      </c>
      <c r="E239" s="469" t="s">
        <v>574</v>
      </c>
      <c r="F239" s="469" t="s">
        <v>2329</v>
      </c>
      <c r="G239" s="469"/>
      <c r="H239" s="470"/>
      <c r="I239" s="471"/>
      <c r="J239" s="472" t="n">
        <v>17503.15</v>
      </c>
      <c r="K239" s="473" t="n">
        <v>17503.15</v>
      </c>
      <c r="L239" s="473" t="n">
        <v>18753.5236977712</v>
      </c>
      <c r="M239" s="448" t="n">
        <v>0</v>
      </c>
      <c r="N239" s="448" t="n">
        <v>0</v>
      </c>
      <c r="O239" s="449" t="n">
        <v>0</v>
      </c>
      <c r="P239" s="449" t="n">
        <v>0</v>
      </c>
      <c r="Q239" s="448" t="n">
        <v>0</v>
      </c>
      <c r="R239" s="448" t="n">
        <v>0</v>
      </c>
      <c r="S239" s="449" t="n">
        <v>0</v>
      </c>
      <c r="T239" s="449" t="n">
        <v>0</v>
      </c>
      <c r="U239" s="449"/>
      <c r="V239" s="449"/>
      <c r="W239" s="449"/>
      <c r="X239" s="449"/>
      <c r="Y239" s="449" t="n">
        <v>0</v>
      </c>
      <c r="Z239" s="448" t="n">
        <v>0</v>
      </c>
      <c r="AA239" s="448" t="n">
        <v>0</v>
      </c>
      <c r="AB239" s="448" t="n">
        <v>0</v>
      </c>
      <c r="AC239" s="448" t="n">
        <v>0</v>
      </c>
      <c r="AD239" s="451" t="s">
        <v>2558</v>
      </c>
      <c r="AE239" s="79"/>
      <c r="AF239" s="449" t="n">
        <v>0</v>
      </c>
      <c r="AG239" s="449" t="n">
        <v>0</v>
      </c>
      <c r="AH239" s="79"/>
      <c r="AI239" s="452"/>
      <c r="AJ239" s="453"/>
      <c r="AK239" s="452"/>
      <c r="AL239" s="453"/>
      <c r="AM239" s="79"/>
      <c r="AN239" s="454"/>
      <c r="AO239" s="455"/>
      <c r="AP239" s="455"/>
      <c r="AQ239" s="455"/>
      <c r="AR239" s="456"/>
      <c r="AS239" s="373"/>
      <c r="AT239" s="457"/>
      <c r="AU239" s="457"/>
      <c r="AV239" s="457"/>
      <c r="AW239" s="457"/>
      <c r="AX239" s="458"/>
      <c r="AY239" s="459"/>
      <c r="AZ239" s="460"/>
      <c r="BA239" s="461"/>
      <c r="BB239" s="414" t="s">
        <v>574</v>
      </c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462" t="n">
        <v>0</v>
      </c>
      <c r="BO239" s="463" t="n">
        <v>0</v>
      </c>
      <c r="BP239" s="464" t="n">
        <v>0</v>
      </c>
      <c r="BQ239" s="465" t="n">
        <v>0</v>
      </c>
      <c r="BR239" s="465" t="n">
        <v>0</v>
      </c>
      <c r="BS239" s="466" t="n">
        <v>0</v>
      </c>
      <c r="BT239" s="467" t="n">
        <v>0</v>
      </c>
      <c r="BU239" s="465" t="n">
        <v>0</v>
      </c>
      <c r="BV239" s="465" t="n">
        <v>0</v>
      </c>
      <c r="BW239" s="468" t="n">
        <v>0</v>
      </c>
      <c r="CG239" s="442" t="n">
        <v>227</v>
      </c>
    </row>
    <row r="240" s="441" customFormat="true" ht="21.95" hidden="false" customHeight="true" outlineLevel="0" collapsed="false">
      <c r="A240" s="414" t="n">
        <v>36</v>
      </c>
      <c r="B240" s="414" t="n">
        <v>0</v>
      </c>
      <c r="C240" s="415" t="n">
        <v>0</v>
      </c>
      <c r="D240" s="415" t="s">
        <v>557</v>
      </c>
      <c r="E240" s="443" t="s">
        <v>576</v>
      </c>
      <c r="F240" s="443" t="s">
        <v>2330</v>
      </c>
      <c r="G240" s="443" t="s">
        <v>1098</v>
      </c>
      <c r="H240" s="444" t="n">
        <v>548.14</v>
      </c>
      <c r="I240" s="445" t="n">
        <v>7.65</v>
      </c>
      <c r="J240" s="446" t="n">
        <v>4193.27</v>
      </c>
      <c r="K240" s="447" t="n">
        <v>4193.27</v>
      </c>
      <c r="L240" s="447" t="n">
        <v>4232.72138159197</v>
      </c>
      <c r="M240" s="448" t="n">
        <v>0.6675</v>
      </c>
      <c r="N240" s="448" t="n">
        <v>0.717</v>
      </c>
      <c r="O240" s="449" t="n">
        <v>393.01638</v>
      </c>
      <c r="P240" s="449" t="n">
        <v>3006.57459</v>
      </c>
      <c r="Q240" s="448" t="n">
        <v>0.8683</v>
      </c>
      <c r="R240" s="448" t="n">
        <v>0.8683</v>
      </c>
      <c r="S240" s="449" t="n">
        <v>475.949962</v>
      </c>
      <c r="T240" s="449" t="n">
        <v>3641.016341</v>
      </c>
      <c r="U240" s="450" t="n">
        <v>4337.43215573803</v>
      </c>
      <c r="V240" s="450" t="n">
        <v>3766.19234082733</v>
      </c>
      <c r="W240" s="450" t="n">
        <v>581.122263708654</v>
      </c>
      <c r="X240" s="450" t="n">
        <v>4347.31460453599</v>
      </c>
      <c r="Y240" s="450" t="n">
        <v>3117.0245714523</v>
      </c>
      <c r="Z240" s="448" t="n">
        <v>0.0495000000000001</v>
      </c>
      <c r="AA240" s="448" t="n">
        <v>0</v>
      </c>
      <c r="AB240" s="448" t="n">
        <v>0.1513</v>
      </c>
      <c r="AC240" s="448" t="n">
        <v>-0.0495000000000001</v>
      </c>
      <c r="AD240" s="451" t="s">
        <v>2559</v>
      </c>
      <c r="AE240" s="79"/>
      <c r="AF240" s="449" t="n">
        <v>475.949962</v>
      </c>
      <c r="AG240" s="449" t="n">
        <v>0</v>
      </c>
      <c r="AH240" s="79"/>
      <c r="AI240" s="452" t="n">
        <v>0</v>
      </c>
      <c r="AJ240" s="453" t="n">
        <v>0</v>
      </c>
      <c r="AK240" s="452" t="n">
        <v>634.441750999999</v>
      </c>
      <c r="AL240" s="453" t="n">
        <v>36</v>
      </c>
      <c r="AM240" s="79"/>
      <c r="AN240" s="454" t="n">
        <v>3641.016341</v>
      </c>
      <c r="AO240" s="455" t="n">
        <v>0</v>
      </c>
      <c r="AP240" s="455" t="n">
        <v>0</v>
      </c>
      <c r="AQ240" s="455" t="n">
        <v>634.441750999999</v>
      </c>
      <c r="AR240" s="456" t="n">
        <v>0.00126262450986224</v>
      </c>
      <c r="AS240" s="373" t="n">
        <v>0</v>
      </c>
      <c r="AT240" s="457" t="n">
        <v>0</v>
      </c>
      <c r="AU240" s="457" t="n">
        <v>0</v>
      </c>
      <c r="AV240" s="457" t="n">
        <v>0</v>
      </c>
      <c r="AW240" s="457" t="n">
        <v>0</v>
      </c>
      <c r="AX240" s="458"/>
      <c r="AY240" s="459" t="n">
        <v>0</v>
      </c>
      <c r="AZ240" s="460" t="n">
        <v>0</v>
      </c>
      <c r="BA240" s="461" t="n">
        <v>0</v>
      </c>
      <c r="BB240" s="414" t="s">
        <v>576</v>
      </c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462" t="n">
        <v>0</v>
      </c>
      <c r="BO240" s="463" t="n">
        <v>0</v>
      </c>
      <c r="BP240" s="464" t="n">
        <v>0</v>
      </c>
      <c r="BQ240" s="465" t="n">
        <v>0</v>
      </c>
      <c r="BR240" s="465" t="n">
        <v>0</v>
      </c>
      <c r="BS240" s="466" t="n">
        <v>0</v>
      </c>
      <c r="BT240" s="467" t="n">
        <v>0</v>
      </c>
      <c r="BU240" s="465" t="n">
        <v>0</v>
      </c>
      <c r="BV240" s="465" t="n">
        <v>0</v>
      </c>
      <c r="BW240" s="468" t="n">
        <v>0</v>
      </c>
      <c r="CG240" s="442" t="n">
        <v>228</v>
      </c>
    </row>
    <row r="241" s="441" customFormat="true" ht="21.95" hidden="false" customHeight="true" outlineLevel="0" collapsed="false">
      <c r="A241" s="414" t="n">
        <v>27</v>
      </c>
      <c r="B241" s="414" t="n">
        <v>0</v>
      </c>
      <c r="C241" s="415" t="n">
        <v>0</v>
      </c>
      <c r="D241" s="415" t="s">
        <v>557</v>
      </c>
      <c r="E241" s="443" t="s">
        <v>578</v>
      </c>
      <c r="F241" s="443" t="s">
        <v>2331</v>
      </c>
      <c r="G241" s="443" t="s">
        <v>1098</v>
      </c>
      <c r="H241" s="444" t="n">
        <v>550.03</v>
      </c>
      <c r="I241" s="445" t="n">
        <v>17.87</v>
      </c>
      <c r="J241" s="446" t="n">
        <v>9829.04</v>
      </c>
      <c r="K241" s="447" t="n">
        <v>9829.04</v>
      </c>
      <c r="L241" s="447" t="n">
        <v>9921.16310181041</v>
      </c>
      <c r="M241" s="448" t="n">
        <v>0.6671</v>
      </c>
      <c r="N241" s="448" t="n">
        <v>0.7164</v>
      </c>
      <c r="O241" s="449" t="n">
        <v>394.041492</v>
      </c>
      <c r="P241" s="449" t="n">
        <v>7041.524256</v>
      </c>
      <c r="Q241" s="448" t="n">
        <v>0.8688</v>
      </c>
      <c r="R241" s="448" t="n">
        <v>0.8688</v>
      </c>
      <c r="S241" s="449" t="n">
        <v>477.866064</v>
      </c>
      <c r="T241" s="449" t="n">
        <v>8539.469952</v>
      </c>
      <c r="U241" s="450" t="n">
        <v>10166.9363487939</v>
      </c>
      <c r="V241" s="450" t="n">
        <v>8833.03429983217</v>
      </c>
      <c r="W241" s="450" t="n">
        <v>1356.9785544088</v>
      </c>
      <c r="X241" s="450" t="n">
        <v>10190.012854241</v>
      </c>
      <c r="Y241" s="450" t="n">
        <v>7300.12520877824</v>
      </c>
      <c r="Z241" s="448" t="n">
        <v>0.0493000000000001</v>
      </c>
      <c r="AA241" s="448" t="n">
        <v>0</v>
      </c>
      <c r="AB241" s="448" t="n">
        <v>0.1524</v>
      </c>
      <c r="AC241" s="448" t="n">
        <v>-0.0493000000000001</v>
      </c>
      <c r="AD241" s="451" t="s">
        <v>2559</v>
      </c>
      <c r="AE241" s="79"/>
      <c r="AF241" s="449" t="n">
        <v>477.866064</v>
      </c>
      <c r="AG241" s="449" t="n">
        <v>0</v>
      </c>
      <c r="AH241" s="79"/>
      <c r="AI241" s="452" t="n">
        <v>0</v>
      </c>
      <c r="AJ241" s="453" t="n">
        <v>0</v>
      </c>
      <c r="AK241" s="452" t="n">
        <v>1497.945696</v>
      </c>
      <c r="AL241" s="453" t="n">
        <v>27</v>
      </c>
      <c r="AM241" s="79"/>
      <c r="AN241" s="454" t="n">
        <v>8539.469952</v>
      </c>
      <c r="AO241" s="455" t="n">
        <v>0</v>
      </c>
      <c r="AP241" s="455" t="n">
        <v>0</v>
      </c>
      <c r="AQ241" s="455" t="n">
        <v>1497.945696</v>
      </c>
      <c r="AR241" s="456" t="n">
        <v>0.00298111362821116</v>
      </c>
      <c r="AS241" s="373" t="n">
        <v>0</v>
      </c>
      <c r="AT241" s="457" t="n">
        <v>0</v>
      </c>
      <c r="AU241" s="457" t="n">
        <v>0</v>
      </c>
      <c r="AV241" s="457" t="n">
        <v>0</v>
      </c>
      <c r="AW241" s="457" t="n">
        <v>0</v>
      </c>
      <c r="AX241" s="458"/>
      <c r="AY241" s="459" t="n">
        <v>0</v>
      </c>
      <c r="AZ241" s="460" t="n">
        <v>0</v>
      </c>
      <c r="BA241" s="461" t="n">
        <v>0</v>
      </c>
      <c r="BB241" s="414" t="s">
        <v>578</v>
      </c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462" t="n">
        <v>0</v>
      </c>
      <c r="BO241" s="463" t="n">
        <v>0</v>
      </c>
      <c r="BP241" s="464" t="n">
        <v>0</v>
      </c>
      <c r="BQ241" s="465" t="n">
        <v>0</v>
      </c>
      <c r="BR241" s="465" t="n">
        <v>0</v>
      </c>
      <c r="BS241" s="466" t="n">
        <v>0</v>
      </c>
      <c r="BT241" s="467" t="n">
        <v>0</v>
      </c>
      <c r="BU241" s="465" t="n">
        <v>0</v>
      </c>
      <c r="BV241" s="465" t="n">
        <v>0</v>
      </c>
      <c r="BW241" s="468" t="n">
        <v>0</v>
      </c>
      <c r="CG241" s="442" t="n">
        <v>229</v>
      </c>
    </row>
    <row r="242" s="441" customFormat="true" ht="21.95" hidden="false" customHeight="true" outlineLevel="0" collapsed="false">
      <c r="A242" s="414" t="n">
        <v>29</v>
      </c>
      <c r="B242" s="414" t="n">
        <v>0</v>
      </c>
      <c r="C242" s="415" t="n">
        <v>0</v>
      </c>
      <c r="D242" s="415" t="s">
        <v>557</v>
      </c>
      <c r="E242" s="443" t="s">
        <v>580</v>
      </c>
      <c r="F242" s="443" t="s">
        <v>2332</v>
      </c>
      <c r="G242" s="443" t="s">
        <v>1101</v>
      </c>
      <c r="H242" s="444" t="n">
        <v>153.05</v>
      </c>
      <c r="I242" s="445" t="n">
        <v>13.571</v>
      </c>
      <c r="J242" s="446" t="n">
        <v>2077.05</v>
      </c>
      <c r="K242" s="447" t="n">
        <v>2077.05</v>
      </c>
      <c r="L242" s="447" t="n">
        <v>2077.05</v>
      </c>
      <c r="M242" s="448" t="n">
        <v>0.4151</v>
      </c>
      <c r="N242" s="448" t="n">
        <v>0.4151</v>
      </c>
      <c r="O242" s="449" t="n">
        <v>63.531055</v>
      </c>
      <c r="P242" s="449" t="n">
        <v>862.183455</v>
      </c>
      <c r="Q242" s="448" t="n">
        <v>1</v>
      </c>
      <c r="R242" s="448" t="n">
        <v>1</v>
      </c>
      <c r="S242" s="449" t="n">
        <v>153.05</v>
      </c>
      <c r="T242" s="449" t="n">
        <v>2077.05</v>
      </c>
      <c r="U242" s="450" t="n">
        <v>2145.20434205527</v>
      </c>
      <c r="V242" s="450" t="n">
        <v>2145.20434205527</v>
      </c>
      <c r="W242" s="450" t="n">
        <v>0</v>
      </c>
      <c r="X242" s="450" t="n">
        <v>2145.20434205527</v>
      </c>
      <c r="Y242" s="450" t="n">
        <v>890.474322387142</v>
      </c>
      <c r="Z242" s="448" t="n">
        <v>0</v>
      </c>
      <c r="AA242" s="448" t="n">
        <v>0</v>
      </c>
      <c r="AB242" s="448" t="n">
        <v>0.5849</v>
      </c>
      <c r="AC242" s="448" t="n">
        <v>0</v>
      </c>
      <c r="AD242" s="451" t="s">
        <v>2559</v>
      </c>
      <c r="AE242" s="79"/>
      <c r="AF242" s="449" t="n">
        <v>153.05</v>
      </c>
      <c r="AG242" s="449" t="n">
        <v>0</v>
      </c>
      <c r="AH242" s="79"/>
      <c r="AI242" s="452" t="n">
        <v>0</v>
      </c>
      <c r="AJ242" s="453" t="n">
        <v>0</v>
      </c>
      <c r="AK242" s="452" t="n">
        <v>1214.866545</v>
      </c>
      <c r="AL242" s="453" t="n">
        <v>29</v>
      </c>
      <c r="AM242" s="79"/>
      <c r="AN242" s="454" t="n">
        <v>2077.05</v>
      </c>
      <c r="AO242" s="455" t="n">
        <v>0</v>
      </c>
      <c r="AP242" s="455" t="n">
        <v>0</v>
      </c>
      <c r="AQ242" s="455" t="n">
        <v>1214.866545</v>
      </c>
      <c r="AR242" s="456" t="n">
        <v>0.00241774800209934</v>
      </c>
      <c r="AS242" s="373" t="n">
        <v>0</v>
      </c>
      <c r="AT242" s="457" t="n">
        <v>0</v>
      </c>
      <c r="AU242" s="457" t="n">
        <v>0</v>
      </c>
      <c r="AV242" s="457" t="n">
        <v>0</v>
      </c>
      <c r="AW242" s="457" t="n">
        <v>0</v>
      </c>
      <c r="AX242" s="458"/>
      <c r="AY242" s="459" t="n">
        <v>0</v>
      </c>
      <c r="AZ242" s="460" t="n">
        <v>0</v>
      </c>
      <c r="BA242" s="461" t="n">
        <v>0</v>
      </c>
      <c r="BB242" s="414" t="s">
        <v>580</v>
      </c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462" t="n">
        <v>0</v>
      </c>
      <c r="BO242" s="463" t="n">
        <v>0</v>
      </c>
      <c r="BP242" s="464" t="n">
        <v>0</v>
      </c>
      <c r="BQ242" s="465" t="n">
        <v>0</v>
      </c>
      <c r="BR242" s="465" t="n">
        <v>0</v>
      </c>
      <c r="BS242" s="466" t="n">
        <v>0</v>
      </c>
      <c r="BT242" s="467" t="n">
        <v>0</v>
      </c>
      <c r="BU242" s="465" t="n">
        <v>0</v>
      </c>
      <c r="BV242" s="465" t="n">
        <v>0</v>
      </c>
      <c r="BW242" s="468" t="n">
        <v>0</v>
      </c>
      <c r="CG242" s="442" t="n">
        <v>230</v>
      </c>
    </row>
    <row r="243" s="441" customFormat="true" ht="21.95" hidden="false" customHeight="true" outlineLevel="0" collapsed="false">
      <c r="A243" s="414" t="n">
        <v>40</v>
      </c>
      <c r="B243" s="414" t="n">
        <v>0</v>
      </c>
      <c r="C243" s="415" t="n">
        <v>0</v>
      </c>
      <c r="D243" s="415" t="s">
        <v>557</v>
      </c>
      <c r="E243" s="443" t="s">
        <v>582</v>
      </c>
      <c r="F243" s="443" t="s">
        <v>2333</v>
      </c>
      <c r="G243" s="443" t="s">
        <v>1101</v>
      </c>
      <c r="H243" s="444" t="n">
        <v>103.44</v>
      </c>
      <c r="I243" s="445" t="n">
        <v>13.571</v>
      </c>
      <c r="J243" s="446" t="n">
        <v>1403.79</v>
      </c>
      <c r="K243" s="447" t="n">
        <v>1403.79</v>
      </c>
      <c r="L243" s="447" t="n">
        <v>1404.86302424976</v>
      </c>
      <c r="M243" s="448" t="n">
        <v>0.639</v>
      </c>
      <c r="N243" s="448" t="n">
        <v>0.748</v>
      </c>
      <c r="O243" s="449" t="n">
        <v>77.37312</v>
      </c>
      <c r="P243" s="449" t="n">
        <v>1050.03492</v>
      </c>
      <c r="Q243" s="448" t="n">
        <v>0.9893</v>
      </c>
      <c r="R243" s="448" t="n">
        <v>0.9893</v>
      </c>
      <c r="S243" s="449" t="n">
        <v>102.333192</v>
      </c>
      <c r="T243" s="449" t="n">
        <v>1388.769447</v>
      </c>
      <c r="U243" s="450" t="n">
        <v>1447.2622085698</v>
      </c>
      <c r="V243" s="450" t="n">
        <v>1431.7765029381</v>
      </c>
      <c r="W243" s="450" t="n">
        <v>15.7536083391252</v>
      </c>
      <c r="X243" s="450" t="n">
        <v>1447.53011127723</v>
      </c>
      <c r="Y243" s="450" t="n">
        <v>1082.75252323537</v>
      </c>
      <c r="Z243" s="448" t="n">
        <v>0.109</v>
      </c>
      <c r="AA243" s="448" t="n">
        <v>0</v>
      </c>
      <c r="AB243" s="448" t="n">
        <v>0.2413</v>
      </c>
      <c r="AC243" s="448" t="n">
        <v>-0.109</v>
      </c>
      <c r="AD243" s="451" t="s">
        <v>2559</v>
      </c>
      <c r="AE243" s="79"/>
      <c r="AF243" s="449" t="n">
        <v>102.333192</v>
      </c>
      <c r="AG243" s="449" t="n">
        <v>0</v>
      </c>
      <c r="AH243" s="79"/>
      <c r="AI243" s="452" t="n">
        <v>0</v>
      </c>
      <c r="AJ243" s="453" t="n">
        <v>0</v>
      </c>
      <c r="AK243" s="452" t="n">
        <v>338.734527</v>
      </c>
      <c r="AL243" s="453" t="n">
        <v>40</v>
      </c>
      <c r="AM243" s="79"/>
      <c r="AN243" s="454" t="n">
        <v>1388.769447</v>
      </c>
      <c r="AO243" s="455" t="n">
        <v>0</v>
      </c>
      <c r="AP243" s="455" t="n">
        <v>0</v>
      </c>
      <c r="AQ243" s="455" t="n">
        <v>338.734527</v>
      </c>
      <c r="AR243" s="456" t="n">
        <v>0.000674127318154371</v>
      </c>
      <c r="AS243" s="373" t="n">
        <v>0</v>
      </c>
      <c r="AT243" s="457" t="n">
        <v>0</v>
      </c>
      <c r="AU243" s="457" t="n">
        <v>0</v>
      </c>
      <c r="AV243" s="457" t="n">
        <v>0</v>
      </c>
      <c r="AW243" s="457" t="n">
        <v>0</v>
      </c>
      <c r="AX243" s="458"/>
      <c r="AY243" s="459" t="n">
        <v>0</v>
      </c>
      <c r="AZ243" s="460" t="n">
        <v>0</v>
      </c>
      <c r="BA243" s="461" t="n">
        <v>0</v>
      </c>
      <c r="BB243" s="414" t="s">
        <v>582</v>
      </c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462" t="n">
        <v>0</v>
      </c>
      <c r="BO243" s="463" t="n">
        <v>0</v>
      </c>
      <c r="BP243" s="464" t="n">
        <v>0</v>
      </c>
      <c r="BQ243" s="465" t="n">
        <v>0</v>
      </c>
      <c r="BR243" s="465" t="n">
        <v>0</v>
      </c>
      <c r="BS243" s="466" t="n">
        <v>0</v>
      </c>
      <c r="BT243" s="467" t="n">
        <v>0</v>
      </c>
      <c r="BU243" s="465" t="n">
        <v>0</v>
      </c>
      <c r="BV243" s="465" t="n">
        <v>0</v>
      </c>
      <c r="BW243" s="468" t="n">
        <v>0</v>
      </c>
      <c r="CG243" s="442" t="n">
        <v>231</v>
      </c>
    </row>
    <row r="244" s="441" customFormat="true" ht="21.95" hidden="false" customHeight="true" outlineLevel="0" collapsed="false">
      <c r="A244" s="414" t="n">
        <v>0</v>
      </c>
      <c r="B244" s="414" t="n">
        <v>0</v>
      </c>
      <c r="C244" s="415" t="n">
        <v>0</v>
      </c>
      <c r="D244" s="415" t="s">
        <v>557</v>
      </c>
      <c r="E244" s="469" t="s">
        <v>584</v>
      </c>
      <c r="F244" s="469" t="s">
        <v>2334</v>
      </c>
      <c r="G244" s="469"/>
      <c r="H244" s="470"/>
      <c r="I244" s="471"/>
      <c r="J244" s="472" t="n">
        <v>215359.37</v>
      </c>
      <c r="K244" s="473" t="n">
        <v>215359.37</v>
      </c>
      <c r="L244" s="473" t="n">
        <v>230744.011725437</v>
      </c>
      <c r="M244" s="448" t="n">
        <v>0</v>
      </c>
      <c r="N244" s="448" t="n">
        <v>0</v>
      </c>
      <c r="O244" s="449" t="n">
        <v>0</v>
      </c>
      <c r="P244" s="449" t="n">
        <v>0</v>
      </c>
      <c r="Q244" s="448" t="n">
        <v>0</v>
      </c>
      <c r="R244" s="448" t="n">
        <v>0</v>
      </c>
      <c r="S244" s="449" t="n">
        <v>0</v>
      </c>
      <c r="T244" s="449" t="n">
        <v>0</v>
      </c>
      <c r="U244" s="449"/>
      <c r="V244" s="449"/>
      <c r="W244" s="449"/>
      <c r="X244" s="449"/>
      <c r="Y244" s="449" t="n">
        <v>0</v>
      </c>
      <c r="Z244" s="448" t="n">
        <v>0</v>
      </c>
      <c r="AA244" s="448" t="n">
        <v>0</v>
      </c>
      <c r="AB244" s="448" t="n">
        <v>0</v>
      </c>
      <c r="AC244" s="448" t="n">
        <v>0</v>
      </c>
      <c r="AD244" s="451" t="s">
        <v>2558</v>
      </c>
      <c r="AE244" s="79"/>
      <c r="AF244" s="449" t="n">
        <v>0</v>
      </c>
      <c r="AG244" s="449" t="n">
        <v>0</v>
      </c>
      <c r="AH244" s="79"/>
      <c r="AI244" s="452"/>
      <c r="AJ244" s="453"/>
      <c r="AK244" s="452"/>
      <c r="AL244" s="453"/>
      <c r="AM244" s="79"/>
      <c r="AN244" s="454"/>
      <c r="AO244" s="455"/>
      <c r="AP244" s="455"/>
      <c r="AQ244" s="455"/>
      <c r="AR244" s="456"/>
      <c r="AS244" s="373"/>
      <c r="AT244" s="457"/>
      <c r="AU244" s="457"/>
      <c r="AV244" s="457"/>
      <c r="AW244" s="457"/>
      <c r="AX244" s="458"/>
      <c r="AY244" s="459"/>
      <c r="AZ244" s="460"/>
      <c r="BA244" s="461"/>
      <c r="BB244" s="414" t="s">
        <v>584</v>
      </c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462" t="n">
        <v>0</v>
      </c>
      <c r="BO244" s="463" t="n">
        <v>0</v>
      </c>
      <c r="BP244" s="464" t="n">
        <v>0</v>
      </c>
      <c r="BQ244" s="465" t="n">
        <v>0</v>
      </c>
      <c r="BR244" s="465" t="n">
        <v>0</v>
      </c>
      <c r="BS244" s="466" t="n">
        <v>0</v>
      </c>
      <c r="BT244" s="467" t="n">
        <v>0</v>
      </c>
      <c r="BU244" s="465" t="n">
        <v>0</v>
      </c>
      <c r="BV244" s="465" t="n">
        <v>0</v>
      </c>
      <c r="BW244" s="468" t="n">
        <v>0</v>
      </c>
      <c r="CG244" s="442" t="n">
        <v>232</v>
      </c>
    </row>
    <row r="245" s="441" customFormat="true" ht="21.95" hidden="false" customHeight="true" outlineLevel="0" collapsed="false">
      <c r="A245" s="414" t="n">
        <v>10</v>
      </c>
      <c r="B245" s="414" t="n">
        <v>0</v>
      </c>
      <c r="C245" s="415" t="n">
        <v>0</v>
      </c>
      <c r="D245" s="415" t="s">
        <v>557</v>
      </c>
      <c r="E245" s="443" t="s">
        <v>586</v>
      </c>
      <c r="F245" s="443" t="s">
        <v>1925</v>
      </c>
      <c r="G245" s="443" t="s">
        <v>1098</v>
      </c>
      <c r="H245" s="444" t="n">
        <v>604.19</v>
      </c>
      <c r="I245" s="445" t="n">
        <v>64.3685</v>
      </c>
      <c r="J245" s="446" t="n">
        <v>38890.8</v>
      </c>
      <c r="K245" s="447" t="n">
        <v>38890.8</v>
      </c>
      <c r="L245" s="447" t="n">
        <v>38920.5272180971</v>
      </c>
      <c r="M245" s="448" t="n">
        <v>0.6124</v>
      </c>
      <c r="N245" s="448" t="n">
        <v>0.6824</v>
      </c>
      <c r="O245" s="449" t="n">
        <v>412.299256</v>
      </c>
      <c r="P245" s="449" t="n">
        <v>26539.08192</v>
      </c>
      <c r="Q245" s="448" t="n">
        <v>0.9893</v>
      </c>
      <c r="R245" s="448" t="n">
        <v>0.9893</v>
      </c>
      <c r="S245" s="449" t="n">
        <v>597.725167</v>
      </c>
      <c r="T245" s="449" t="n">
        <v>38474.66844</v>
      </c>
      <c r="U245" s="450" t="n">
        <v>40210.925351008</v>
      </c>
      <c r="V245" s="450" t="n">
        <v>39780.6684497522</v>
      </c>
      <c r="W245" s="450" t="n">
        <v>437.700345647505</v>
      </c>
      <c r="X245" s="450" t="n">
        <v>40218.3687953997</v>
      </c>
      <c r="Y245" s="450" t="n">
        <v>27445.0148659807</v>
      </c>
      <c r="Z245" s="448" t="n">
        <v>0.0699999999999998</v>
      </c>
      <c r="AA245" s="448" t="n">
        <v>0</v>
      </c>
      <c r="AB245" s="448" t="n">
        <v>0.3069</v>
      </c>
      <c r="AC245" s="448" t="n">
        <v>-0.0699999999999998</v>
      </c>
      <c r="AD245" s="451" t="s">
        <v>2559</v>
      </c>
      <c r="AE245" s="79"/>
      <c r="AF245" s="449" t="n">
        <v>597.725167</v>
      </c>
      <c r="AG245" s="449" t="n">
        <v>0</v>
      </c>
      <c r="AH245" s="79"/>
      <c r="AI245" s="452" t="n">
        <v>0</v>
      </c>
      <c r="AJ245" s="453" t="n">
        <v>0</v>
      </c>
      <c r="AK245" s="452" t="n">
        <v>11935.58652</v>
      </c>
      <c r="AL245" s="453" t="n">
        <v>10</v>
      </c>
      <c r="AM245" s="79"/>
      <c r="AN245" s="454" t="n">
        <v>38474.66844</v>
      </c>
      <c r="AO245" s="455" t="n">
        <v>0</v>
      </c>
      <c r="AP245" s="455" t="n">
        <v>0</v>
      </c>
      <c r="AQ245" s="455" t="n">
        <v>11935.58652</v>
      </c>
      <c r="AR245" s="456" t="n">
        <v>0.0237534242599576</v>
      </c>
      <c r="AS245" s="373" t="n">
        <v>0</v>
      </c>
      <c r="AT245" s="457" t="n">
        <v>0</v>
      </c>
      <c r="AU245" s="457" t="n">
        <v>0</v>
      </c>
      <c r="AV245" s="457" t="n">
        <v>0</v>
      </c>
      <c r="AW245" s="457" t="n">
        <v>0</v>
      </c>
      <c r="AX245" s="458"/>
      <c r="AY245" s="459" t="n">
        <v>0</v>
      </c>
      <c r="AZ245" s="460" t="n">
        <v>0</v>
      </c>
      <c r="BA245" s="461" t="n">
        <v>0</v>
      </c>
      <c r="BB245" s="414" t="s">
        <v>586</v>
      </c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462" t="n">
        <v>0</v>
      </c>
      <c r="BO245" s="463" t="n">
        <v>0</v>
      </c>
      <c r="BP245" s="464" t="n">
        <v>0</v>
      </c>
      <c r="BQ245" s="465" t="n">
        <v>0</v>
      </c>
      <c r="BR245" s="465" t="n">
        <v>0</v>
      </c>
      <c r="BS245" s="466" t="n">
        <v>0</v>
      </c>
      <c r="BT245" s="467" t="n">
        <v>0</v>
      </c>
      <c r="BU245" s="465" t="n">
        <v>0</v>
      </c>
      <c r="BV245" s="465" t="n">
        <v>0</v>
      </c>
      <c r="BW245" s="468" t="n">
        <v>0</v>
      </c>
      <c r="CG245" s="442" t="n">
        <v>233</v>
      </c>
    </row>
    <row r="246" s="441" customFormat="true" ht="21.95" hidden="false" customHeight="true" outlineLevel="0" collapsed="false">
      <c r="A246" s="414" t="n">
        <v>7</v>
      </c>
      <c r="B246" s="414" t="n">
        <v>0</v>
      </c>
      <c r="C246" s="415" t="n">
        <v>0</v>
      </c>
      <c r="D246" s="415" t="s">
        <v>557</v>
      </c>
      <c r="E246" s="443" t="s">
        <v>588</v>
      </c>
      <c r="F246" s="443" t="s">
        <v>2335</v>
      </c>
      <c r="G246" s="443" t="s">
        <v>1098</v>
      </c>
      <c r="H246" s="444" t="n">
        <v>631.13</v>
      </c>
      <c r="I246" s="445" t="n">
        <v>80.3185</v>
      </c>
      <c r="J246" s="446" t="n">
        <v>50691.41</v>
      </c>
      <c r="K246" s="447" t="n">
        <v>50691.41</v>
      </c>
      <c r="L246" s="447" t="n">
        <v>51053.534564818</v>
      </c>
      <c r="M246" s="448" t="n">
        <v>0.3241</v>
      </c>
      <c r="N246" s="448" t="n">
        <v>0.3241</v>
      </c>
      <c r="O246" s="449" t="n">
        <v>204.549233</v>
      </c>
      <c r="P246" s="449" t="n">
        <v>16429.085981</v>
      </c>
      <c r="Q246" s="448" t="n">
        <v>1</v>
      </c>
      <c r="R246" s="474" t="n">
        <v>0.9</v>
      </c>
      <c r="S246" s="449" t="n">
        <v>568.017</v>
      </c>
      <c r="T246" s="449" t="n">
        <v>45622.269</v>
      </c>
      <c r="U246" s="450" t="n">
        <v>52353.8934081838</v>
      </c>
      <c r="V246" s="450" t="n">
        <v>47118.5040673654</v>
      </c>
      <c r="W246" s="450" t="n">
        <v>5325.96157641453</v>
      </c>
      <c r="X246" s="450" t="n">
        <v>52444.4656437799</v>
      </c>
      <c r="Y246" s="450" t="n">
        <v>16997.2513151491</v>
      </c>
      <c r="Z246" s="448" t="n">
        <v>0</v>
      </c>
      <c r="AA246" s="448" t="n">
        <v>-0.1</v>
      </c>
      <c r="AB246" s="448" t="n">
        <v>0.5759</v>
      </c>
      <c r="AC246" s="448" t="n">
        <v>-0.1</v>
      </c>
      <c r="AD246" s="451" t="s">
        <v>2559</v>
      </c>
      <c r="AE246" s="79"/>
      <c r="AF246" s="449" t="n">
        <v>631.13</v>
      </c>
      <c r="AG246" s="449" t="n">
        <v>-63.1129999999999</v>
      </c>
      <c r="AH246" s="79"/>
      <c r="AI246" s="452" t="n">
        <v>0</v>
      </c>
      <c r="AJ246" s="453" t="n">
        <v>0</v>
      </c>
      <c r="AK246" s="452" t="n">
        <v>29193.183019</v>
      </c>
      <c r="AL246" s="453" t="n">
        <v>7</v>
      </c>
      <c r="AM246" s="79"/>
      <c r="AN246" s="454" t="n">
        <v>45622.269</v>
      </c>
      <c r="AO246" s="455" t="n">
        <v>0</v>
      </c>
      <c r="AP246" s="455" t="n">
        <v>0</v>
      </c>
      <c r="AQ246" s="455" t="n">
        <v>29193.183019</v>
      </c>
      <c r="AR246" s="456" t="n">
        <v>0.0580983649682342</v>
      </c>
      <c r="AS246" s="373" t="n">
        <v>0</v>
      </c>
      <c r="AT246" s="457" t="n">
        <v>0</v>
      </c>
      <c r="AU246" s="457" t="n">
        <v>0</v>
      </c>
      <c r="AV246" s="457" t="n">
        <v>0</v>
      </c>
      <c r="AW246" s="457" t="n">
        <v>0</v>
      </c>
      <c r="AX246" s="458"/>
      <c r="AY246" s="459" t="n">
        <v>0</v>
      </c>
      <c r="AZ246" s="460" t="n">
        <v>0</v>
      </c>
      <c r="BA246" s="461" t="n">
        <v>0</v>
      </c>
      <c r="BB246" s="414" t="s">
        <v>588</v>
      </c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462" t="n">
        <v>0</v>
      </c>
      <c r="BO246" s="463" t="n">
        <v>0</v>
      </c>
      <c r="BP246" s="464" t="n">
        <v>0</v>
      </c>
      <c r="BQ246" s="465" t="n">
        <v>0</v>
      </c>
      <c r="BR246" s="465" t="n">
        <v>0</v>
      </c>
      <c r="BS246" s="466" t="n">
        <v>0</v>
      </c>
      <c r="BT246" s="467" t="n">
        <v>0</v>
      </c>
      <c r="BU246" s="465" t="n">
        <v>0</v>
      </c>
      <c r="BV246" s="465" t="n">
        <v>0</v>
      </c>
      <c r="BW246" s="468" t="n">
        <v>0</v>
      </c>
      <c r="CG246" s="442" t="n">
        <v>234</v>
      </c>
    </row>
    <row r="247" s="441" customFormat="true" ht="21.95" hidden="false" customHeight="true" outlineLevel="0" collapsed="false">
      <c r="A247" s="414" t="n">
        <v>5</v>
      </c>
      <c r="B247" s="414" t="n">
        <v>0</v>
      </c>
      <c r="C247" s="415" t="n">
        <v>0</v>
      </c>
      <c r="D247" s="415" t="s">
        <v>557</v>
      </c>
      <c r="E247" s="443" t="s">
        <v>590</v>
      </c>
      <c r="F247" s="443" t="s">
        <v>2336</v>
      </c>
      <c r="G247" s="443" t="s">
        <v>1098</v>
      </c>
      <c r="H247" s="444" t="n">
        <v>1235.31</v>
      </c>
      <c r="I247" s="445" t="n">
        <v>78</v>
      </c>
      <c r="J247" s="446" t="n">
        <v>96354.18</v>
      </c>
      <c r="K247" s="447" t="n">
        <v>96354.18</v>
      </c>
      <c r="L247" s="447" t="n">
        <v>97042.5060004189</v>
      </c>
      <c r="M247" s="448" t="n">
        <v>0.465</v>
      </c>
      <c r="N247" s="448" t="n">
        <v>0.4993</v>
      </c>
      <c r="O247" s="449" t="n">
        <v>616.790283</v>
      </c>
      <c r="P247" s="449" t="n">
        <v>48109.642074</v>
      </c>
      <c r="Q247" s="448" t="n">
        <v>1</v>
      </c>
      <c r="R247" s="474" t="n">
        <v>0.9</v>
      </c>
      <c r="S247" s="449" t="n">
        <v>1111.779</v>
      </c>
      <c r="T247" s="449" t="n">
        <v>86718.762</v>
      </c>
      <c r="U247" s="450" t="n">
        <v>99736.4696118201</v>
      </c>
      <c r="V247" s="450" t="n">
        <v>89762.8226506381</v>
      </c>
      <c r="W247" s="450" t="n">
        <v>10146.1910536105</v>
      </c>
      <c r="X247" s="450" t="n">
        <v>99909.0137042485</v>
      </c>
      <c r="Y247" s="450" t="n">
        <v>49884.5705425313</v>
      </c>
      <c r="Z247" s="448" t="n">
        <v>0.0343</v>
      </c>
      <c r="AA247" s="448" t="n">
        <v>-0.1</v>
      </c>
      <c r="AB247" s="448" t="n">
        <v>0.4007</v>
      </c>
      <c r="AC247" s="448" t="n">
        <v>-0.1343</v>
      </c>
      <c r="AD247" s="451" t="s">
        <v>2559</v>
      </c>
      <c r="AE247" s="79"/>
      <c r="AF247" s="449" t="n">
        <v>1235.31</v>
      </c>
      <c r="AG247" s="449" t="n">
        <v>-123.531</v>
      </c>
      <c r="AH247" s="79"/>
      <c r="AI247" s="452" t="n">
        <v>0</v>
      </c>
      <c r="AJ247" s="453" t="n">
        <v>0</v>
      </c>
      <c r="AK247" s="452" t="n">
        <v>38609.119926</v>
      </c>
      <c r="AL247" s="453" t="n">
        <v>5</v>
      </c>
      <c r="AM247" s="79"/>
      <c r="AN247" s="454" t="n">
        <v>86718.762</v>
      </c>
      <c r="AO247" s="455" t="n">
        <v>0</v>
      </c>
      <c r="AP247" s="455" t="n">
        <v>0</v>
      </c>
      <c r="AQ247" s="455" t="n">
        <v>38609.119926</v>
      </c>
      <c r="AR247" s="456" t="n">
        <v>0.0768373472362764</v>
      </c>
      <c r="AS247" s="373" t="n">
        <v>0</v>
      </c>
      <c r="AT247" s="457" t="n">
        <v>0</v>
      </c>
      <c r="AU247" s="457" t="n">
        <v>0</v>
      </c>
      <c r="AV247" s="457" t="n">
        <v>0</v>
      </c>
      <c r="AW247" s="457" t="n">
        <v>0</v>
      </c>
      <c r="AX247" s="458"/>
      <c r="AY247" s="459" t="n">
        <v>0</v>
      </c>
      <c r="AZ247" s="460" t="n">
        <v>0</v>
      </c>
      <c r="BA247" s="461" t="n">
        <v>0</v>
      </c>
      <c r="BB247" s="414" t="s">
        <v>590</v>
      </c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462" t="n">
        <v>0</v>
      </c>
      <c r="BO247" s="463" t="n">
        <v>0</v>
      </c>
      <c r="BP247" s="464" t="n">
        <v>0</v>
      </c>
      <c r="BQ247" s="465" t="n">
        <v>0</v>
      </c>
      <c r="BR247" s="465" t="n">
        <v>0</v>
      </c>
      <c r="BS247" s="466" t="n">
        <v>0</v>
      </c>
      <c r="BT247" s="467" t="n">
        <v>0</v>
      </c>
      <c r="BU247" s="465" t="n">
        <v>0</v>
      </c>
      <c r="BV247" s="465" t="n">
        <v>0</v>
      </c>
      <c r="BW247" s="468" t="n">
        <v>0</v>
      </c>
      <c r="CG247" s="442" t="n">
        <v>235</v>
      </c>
    </row>
    <row r="248" s="441" customFormat="true" ht="21.95" hidden="false" customHeight="true" outlineLevel="0" collapsed="false">
      <c r="A248" s="414" t="n">
        <v>19</v>
      </c>
      <c r="B248" s="414" t="n">
        <v>0</v>
      </c>
      <c r="C248" s="415" t="n">
        <v>0</v>
      </c>
      <c r="D248" s="415" t="s">
        <v>557</v>
      </c>
      <c r="E248" s="443" t="s">
        <v>592</v>
      </c>
      <c r="F248" s="443" t="s">
        <v>2337</v>
      </c>
      <c r="G248" s="443" t="s">
        <v>1101</v>
      </c>
      <c r="H248" s="444" t="n">
        <v>218.13</v>
      </c>
      <c r="I248" s="445" t="n">
        <v>31.1585</v>
      </c>
      <c r="J248" s="446" t="n">
        <v>6796.6</v>
      </c>
      <c r="K248" s="447" t="n">
        <v>6796.6</v>
      </c>
      <c r="L248" s="447" t="n">
        <v>6796.6</v>
      </c>
      <c r="M248" s="448" t="n">
        <v>0.358</v>
      </c>
      <c r="N248" s="448" t="n">
        <v>0.4097</v>
      </c>
      <c r="O248" s="449" t="n">
        <v>89.367861</v>
      </c>
      <c r="P248" s="449" t="n">
        <v>2784.56702</v>
      </c>
      <c r="Q248" s="448" t="n">
        <v>1</v>
      </c>
      <c r="R248" s="448" t="n">
        <v>1</v>
      </c>
      <c r="S248" s="449" t="n">
        <v>218.13</v>
      </c>
      <c r="T248" s="449" t="n">
        <v>6796.6</v>
      </c>
      <c r="U248" s="450" t="n">
        <v>7010.47902103019</v>
      </c>
      <c r="V248" s="450" t="n">
        <v>7010.47902103019</v>
      </c>
      <c r="W248" s="450" t="n">
        <v>0</v>
      </c>
      <c r="X248" s="450" t="n">
        <v>7010.47902103019</v>
      </c>
      <c r="Y248" s="450" t="n">
        <v>2872.19325491607</v>
      </c>
      <c r="Z248" s="448" t="n">
        <v>0.0517</v>
      </c>
      <c r="AA248" s="448" t="n">
        <v>0</v>
      </c>
      <c r="AB248" s="448" t="n">
        <v>0.5903</v>
      </c>
      <c r="AC248" s="448" t="n">
        <v>-0.0517</v>
      </c>
      <c r="AD248" s="451" t="s">
        <v>2559</v>
      </c>
      <c r="AE248" s="79"/>
      <c r="AF248" s="449" t="n">
        <v>218.13</v>
      </c>
      <c r="AG248" s="449" t="n">
        <v>0</v>
      </c>
      <c r="AH248" s="79"/>
      <c r="AI248" s="452" t="n">
        <v>0</v>
      </c>
      <c r="AJ248" s="453" t="n">
        <v>0</v>
      </c>
      <c r="AK248" s="452" t="n">
        <v>4012.03298</v>
      </c>
      <c r="AL248" s="453" t="n">
        <v>19</v>
      </c>
      <c r="AM248" s="79"/>
      <c r="AN248" s="454" t="n">
        <v>6796.6</v>
      </c>
      <c r="AO248" s="455" t="n">
        <v>0</v>
      </c>
      <c r="AP248" s="455" t="n">
        <v>0</v>
      </c>
      <c r="AQ248" s="455" t="n">
        <v>4012.03298</v>
      </c>
      <c r="AR248" s="456" t="n">
        <v>0.00798448583646829</v>
      </c>
      <c r="AS248" s="373" t="n">
        <v>0</v>
      </c>
      <c r="AT248" s="457" t="n">
        <v>0</v>
      </c>
      <c r="AU248" s="457" t="n">
        <v>0</v>
      </c>
      <c r="AV248" s="457" t="n">
        <v>0</v>
      </c>
      <c r="AW248" s="457" t="n">
        <v>0</v>
      </c>
      <c r="AX248" s="458"/>
      <c r="AY248" s="459" t="n">
        <v>0</v>
      </c>
      <c r="AZ248" s="460" t="n">
        <v>0</v>
      </c>
      <c r="BA248" s="461" t="n">
        <v>0</v>
      </c>
      <c r="BB248" s="414" t="s">
        <v>592</v>
      </c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462" t="n">
        <v>0</v>
      </c>
      <c r="BO248" s="463" t="n">
        <v>0</v>
      </c>
      <c r="BP248" s="464" t="n">
        <v>0</v>
      </c>
      <c r="BQ248" s="465" t="n">
        <v>0</v>
      </c>
      <c r="BR248" s="465" t="n">
        <v>0</v>
      </c>
      <c r="BS248" s="466" t="n">
        <v>0</v>
      </c>
      <c r="BT248" s="467" t="n">
        <v>0</v>
      </c>
      <c r="BU248" s="465" t="n">
        <v>0</v>
      </c>
      <c r="BV248" s="465" t="n">
        <v>0</v>
      </c>
      <c r="BW248" s="468" t="n">
        <v>0</v>
      </c>
      <c r="CG248" s="442" t="n">
        <v>236</v>
      </c>
    </row>
    <row r="249" s="441" customFormat="true" ht="21.95" hidden="false" customHeight="true" outlineLevel="0" collapsed="false">
      <c r="A249" s="414" t="n">
        <v>25</v>
      </c>
      <c r="B249" s="414" t="n">
        <v>0</v>
      </c>
      <c r="C249" s="415" t="n">
        <v>0</v>
      </c>
      <c r="D249" s="415" t="s">
        <v>557</v>
      </c>
      <c r="E249" s="443" t="s">
        <v>594</v>
      </c>
      <c r="F249" s="443" t="s">
        <v>2338</v>
      </c>
      <c r="G249" s="443" t="s">
        <v>1101</v>
      </c>
      <c r="H249" s="444" t="n">
        <v>182.4</v>
      </c>
      <c r="I249" s="445" t="n">
        <v>38.4085</v>
      </c>
      <c r="J249" s="446" t="n">
        <v>7005.71</v>
      </c>
      <c r="K249" s="447" t="n">
        <v>7005.71</v>
      </c>
      <c r="L249" s="447" t="n">
        <v>7005.71</v>
      </c>
      <c r="M249" s="448" t="n">
        <v>0.7219</v>
      </c>
      <c r="N249" s="448" t="n">
        <v>0.7219</v>
      </c>
      <c r="O249" s="449" t="n">
        <v>131.67456</v>
      </c>
      <c r="P249" s="449" t="n">
        <v>5057.422049</v>
      </c>
      <c r="Q249" s="448" t="n">
        <v>1</v>
      </c>
      <c r="R249" s="448" t="n">
        <v>1</v>
      </c>
      <c r="S249" s="449" t="n">
        <v>182.4</v>
      </c>
      <c r="T249" s="449" t="n">
        <v>7005.71</v>
      </c>
      <c r="U249" s="450" t="n">
        <v>7250.88029700581</v>
      </c>
      <c r="V249" s="450" t="n">
        <v>7250.88029700581</v>
      </c>
      <c r="W249" s="450" t="n">
        <v>0</v>
      </c>
      <c r="X249" s="450" t="n">
        <v>7250.88029700581</v>
      </c>
      <c r="Y249" s="450" t="n">
        <v>5234.4104864085</v>
      </c>
      <c r="Z249" s="448" t="n">
        <v>0</v>
      </c>
      <c r="AA249" s="448" t="n">
        <v>0</v>
      </c>
      <c r="AB249" s="448" t="n">
        <v>0.2781</v>
      </c>
      <c r="AC249" s="448" t="n">
        <v>0</v>
      </c>
      <c r="AD249" s="451" t="s">
        <v>2559</v>
      </c>
      <c r="AE249" s="79"/>
      <c r="AF249" s="449" t="n">
        <v>182.4</v>
      </c>
      <c r="AG249" s="449" t="n">
        <v>0</v>
      </c>
      <c r="AH249" s="79"/>
      <c r="AI249" s="452" t="n">
        <v>0</v>
      </c>
      <c r="AJ249" s="453" t="n">
        <v>0</v>
      </c>
      <c r="AK249" s="452" t="n">
        <v>1948.287951</v>
      </c>
      <c r="AL249" s="453" t="n">
        <v>25</v>
      </c>
      <c r="AM249" s="79"/>
      <c r="AN249" s="454" t="n">
        <v>7005.71</v>
      </c>
      <c r="AO249" s="455" t="n">
        <v>0</v>
      </c>
      <c r="AP249" s="455" t="n">
        <v>0</v>
      </c>
      <c r="AQ249" s="455" t="n">
        <v>1948.287951</v>
      </c>
      <c r="AR249" s="456" t="n">
        <v>0.00387735535267742</v>
      </c>
      <c r="AS249" s="373" t="n">
        <v>0</v>
      </c>
      <c r="AT249" s="457" t="n">
        <v>0</v>
      </c>
      <c r="AU249" s="457" t="n">
        <v>0</v>
      </c>
      <c r="AV249" s="457" t="n">
        <v>0</v>
      </c>
      <c r="AW249" s="457" t="n">
        <v>0</v>
      </c>
      <c r="AX249" s="458"/>
      <c r="AY249" s="459" t="n">
        <v>0</v>
      </c>
      <c r="AZ249" s="460" t="n">
        <v>0</v>
      </c>
      <c r="BA249" s="461" t="n">
        <v>0</v>
      </c>
      <c r="BB249" s="414" t="s">
        <v>594</v>
      </c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462" t="n">
        <v>0</v>
      </c>
      <c r="BO249" s="463" t="n">
        <v>0</v>
      </c>
      <c r="BP249" s="464" t="n">
        <v>0</v>
      </c>
      <c r="BQ249" s="465" t="n">
        <v>0</v>
      </c>
      <c r="BR249" s="465" t="n">
        <v>0</v>
      </c>
      <c r="BS249" s="466" t="n">
        <v>0</v>
      </c>
      <c r="BT249" s="467" t="n">
        <v>0</v>
      </c>
      <c r="BU249" s="465" t="n">
        <v>0</v>
      </c>
      <c r="BV249" s="465" t="n">
        <v>0</v>
      </c>
      <c r="BW249" s="468" t="n">
        <v>0</v>
      </c>
      <c r="CG249" s="442" t="n">
        <v>237</v>
      </c>
    </row>
    <row r="250" s="441" customFormat="true" ht="21.95" hidden="false" customHeight="true" outlineLevel="0" collapsed="false">
      <c r="A250" s="414" t="n">
        <v>16</v>
      </c>
      <c r="B250" s="414" t="n">
        <v>0</v>
      </c>
      <c r="C250" s="415" t="n">
        <v>0</v>
      </c>
      <c r="D250" s="415" t="s">
        <v>557</v>
      </c>
      <c r="E250" s="443" t="s">
        <v>596</v>
      </c>
      <c r="F250" s="443" t="s">
        <v>1697</v>
      </c>
      <c r="G250" s="443" t="s">
        <v>1101</v>
      </c>
      <c r="H250" s="444" t="n">
        <v>400.53</v>
      </c>
      <c r="I250" s="445" t="n">
        <v>39</v>
      </c>
      <c r="J250" s="446" t="n">
        <v>15620.67</v>
      </c>
      <c r="K250" s="447" t="n">
        <v>15620.67</v>
      </c>
      <c r="L250" s="447" t="n">
        <v>15620.67</v>
      </c>
      <c r="M250" s="448" t="n">
        <v>0.6599</v>
      </c>
      <c r="N250" s="448" t="n">
        <v>0.688</v>
      </c>
      <c r="O250" s="449" t="n">
        <v>275.56464</v>
      </c>
      <c r="P250" s="449" t="n">
        <v>10747.02096</v>
      </c>
      <c r="Q250" s="448" t="n">
        <v>1</v>
      </c>
      <c r="R250" s="448" t="n">
        <v>1</v>
      </c>
      <c r="S250" s="449" t="n">
        <v>400.53</v>
      </c>
      <c r="T250" s="449" t="n">
        <v>15620.67</v>
      </c>
      <c r="U250" s="450" t="n">
        <v>16164.6014165917</v>
      </c>
      <c r="V250" s="450" t="n">
        <v>16164.6014165917</v>
      </c>
      <c r="W250" s="450" t="n">
        <v>0</v>
      </c>
      <c r="X250" s="450" t="n">
        <v>16164.6014165917</v>
      </c>
      <c r="Y250" s="450" t="n">
        <v>11121.2457746151</v>
      </c>
      <c r="Z250" s="448" t="n">
        <v>0.0281</v>
      </c>
      <c r="AA250" s="448" t="n">
        <v>0</v>
      </c>
      <c r="AB250" s="448" t="n">
        <v>0.312</v>
      </c>
      <c r="AC250" s="448" t="n">
        <v>-0.0281</v>
      </c>
      <c r="AD250" s="451" t="s">
        <v>2559</v>
      </c>
      <c r="AE250" s="79"/>
      <c r="AF250" s="449" t="n">
        <v>400.53</v>
      </c>
      <c r="AG250" s="449" t="n">
        <v>0</v>
      </c>
      <c r="AH250" s="79"/>
      <c r="AI250" s="452" t="n">
        <v>0</v>
      </c>
      <c r="AJ250" s="453" t="n">
        <v>0</v>
      </c>
      <c r="AK250" s="452" t="n">
        <v>4873.64904</v>
      </c>
      <c r="AL250" s="453" t="n">
        <v>16</v>
      </c>
      <c r="AM250" s="79"/>
      <c r="AN250" s="454" t="n">
        <v>15620.67</v>
      </c>
      <c r="AO250" s="455" t="n">
        <v>0</v>
      </c>
      <c r="AP250" s="455" t="n">
        <v>0</v>
      </c>
      <c r="AQ250" s="455" t="n">
        <v>4873.64904</v>
      </c>
      <c r="AR250" s="456" t="n">
        <v>0.00969921780947008</v>
      </c>
      <c r="AS250" s="373" t="n">
        <v>0</v>
      </c>
      <c r="AT250" s="457" t="n">
        <v>0</v>
      </c>
      <c r="AU250" s="457" t="n">
        <v>0</v>
      </c>
      <c r="AV250" s="457" t="n">
        <v>0</v>
      </c>
      <c r="AW250" s="457" t="n">
        <v>0</v>
      </c>
      <c r="AX250" s="458"/>
      <c r="AY250" s="459" t="n">
        <v>0</v>
      </c>
      <c r="AZ250" s="460" t="n">
        <v>0</v>
      </c>
      <c r="BA250" s="461" t="n">
        <v>0</v>
      </c>
      <c r="BB250" s="414" t="s">
        <v>596</v>
      </c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462" t="n">
        <v>0</v>
      </c>
      <c r="BO250" s="463" t="n">
        <v>0</v>
      </c>
      <c r="BP250" s="464" t="n">
        <v>0</v>
      </c>
      <c r="BQ250" s="465" t="n">
        <v>0</v>
      </c>
      <c r="BR250" s="465" t="n">
        <v>0</v>
      </c>
      <c r="BS250" s="466" t="n">
        <v>0</v>
      </c>
      <c r="BT250" s="467" t="n">
        <v>0</v>
      </c>
      <c r="BU250" s="465" t="n">
        <v>0</v>
      </c>
      <c r="BV250" s="465" t="n">
        <v>0</v>
      </c>
      <c r="BW250" s="468" t="n">
        <v>0</v>
      </c>
      <c r="CG250" s="442" t="n">
        <v>238</v>
      </c>
    </row>
    <row r="251" s="441" customFormat="true" ht="21.95" hidden="false" customHeight="true" outlineLevel="0" collapsed="false">
      <c r="A251" s="414" t="n">
        <v>0</v>
      </c>
      <c r="B251" s="414" t="n">
        <v>0</v>
      </c>
      <c r="C251" s="415" t="n">
        <v>0</v>
      </c>
      <c r="D251" s="415" t="s">
        <v>557</v>
      </c>
      <c r="E251" s="469" t="s">
        <v>598</v>
      </c>
      <c r="F251" s="469" t="s">
        <v>2339</v>
      </c>
      <c r="G251" s="469"/>
      <c r="H251" s="470"/>
      <c r="I251" s="471"/>
      <c r="J251" s="472" t="n">
        <v>79295.47</v>
      </c>
      <c r="K251" s="473" t="n">
        <v>79295.47</v>
      </c>
      <c r="L251" s="473" t="n">
        <v>84960.1057964371</v>
      </c>
      <c r="M251" s="448" t="n">
        <v>0</v>
      </c>
      <c r="N251" s="448" t="n">
        <v>0</v>
      </c>
      <c r="O251" s="449" t="n">
        <v>0</v>
      </c>
      <c r="P251" s="449" t="n">
        <v>0</v>
      </c>
      <c r="Q251" s="448" t="n">
        <v>0</v>
      </c>
      <c r="R251" s="448" t="n">
        <v>0</v>
      </c>
      <c r="S251" s="449" t="n">
        <v>0</v>
      </c>
      <c r="T251" s="449" t="n">
        <v>0</v>
      </c>
      <c r="U251" s="449"/>
      <c r="V251" s="449"/>
      <c r="W251" s="449"/>
      <c r="X251" s="449"/>
      <c r="Y251" s="449" t="n">
        <v>0</v>
      </c>
      <c r="Z251" s="448" t="n">
        <v>0</v>
      </c>
      <c r="AA251" s="448" t="n">
        <v>0</v>
      </c>
      <c r="AB251" s="448" t="n">
        <v>0</v>
      </c>
      <c r="AC251" s="448" t="n">
        <v>0</v>
      </c>
      <c r="AD251" s="451" t="s">
        <v>2558</v>
      </c>
      <c r="AE251" s="79"/>
      <c r="AF251" s="449" t="n">
        <v>0</v>
      </c>
      <c r="AG251" s="449" t="n">
        <v>0</v>
      </c>
      <c r="AH251" s="79"/>
      <c r="AI251" s="452"/>
      <c r="AJ251" s="453"/>
      <c r="AK251" s="452"/>
      <c r="AL251" s="453"/>
      <c r="AM251" s="79"/>
      <c r="AN251" s="454"/>
      <c r="AO251" s="455"/>
      <c r="AP251" s="455"/>
      <c r="AQ251" s="455"/>
      <c r="AR251" s="456"/>
      <c r="AS251" s="373"/>
      <c r="AT251" s="457"/>
      <c r="AU251" s="457"/>
      <c r="AV251" s="457"/>
      <c r="AW251" s="457"/>
      <c r="AX251" s="458"/>
      <c r="AY251" s="459"/>
      <c r="AZ251" s="460"/>
      <c r="BA251" s="461"/>
      <c r="BB251" s="414" t="s">
        <v>598</v>
      </c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462" t="n">
        <v>0</v>
      </c>
      <c r="BO251" s="463" t="n">
        <v>0</v>
      </c>
      <c r="BP251" s="464" t="n">
        <v>0</v>
      </c>
      <c r="BQ251" s="465" t="n">
        <v>0</v>
      </c>
      <c r="BR251" s="465" t="n">
        <v>0</v>
      </c>
      <c r="BS251" s="466" t="n">
        <v>0</v>
      </c>
      <c r="BT251" s="467" t="n">
        <v>0</v>
      </c>
      <c r="BU251" s="465" t="n">
        <v>0</v>
      </c>
      <c r="BV251" s="465" t="n">
        <v>0</v>
      </c>
      <c r="BW251" s="468" t="n">
        <v>0</v>
      </c>
      <c r="CG251" s="442" t="n">
        <v>239</v>
      </c>
    </row>
    <row r="252" s="441" customFormat="true" ht="21.95" hidden="false" customHeight="true" outlineLevel="0" collapsed="false">
      <c r="A252" s="414" t="n">
        <v>51</v>
      </c>
      <c r="B252" s="414" t="n">
        <v>0</v>
      </c>
      <c r="C252" s="415" t="n">
        <v>0</v>
      </c>
      <c r="D252" s="415" t="s">
        <v>557</v>
      </c>
      <c r="E252" s="443" t="s">
        <v>600</v>
      </c>
      <c r="F252" s="443" t="s">
        <v>2340</v>
      </c>
      <c r="G252" s="443" t="s">
        <v>1098</v>
      </c>
      <c r="H252" s="444" t="n">
        <v>357.8</v>
      </c>
      <c r="I252" s="445" t="n">
        <v>66.415</v>
      </c>
      <c r="J252" s="446" t="n">
        <v>23763.29</v>
      </c>
      <c r="K252" s="447" t="n">
        <v>23763.29</v>
      </c>
      <c r="L252" s="447" t="n">
        <v>24081.0769269251</v>
      </c>
      <c r="M252" s="448" t="n">
        <v>0.7207</v>
      </c>
      <c r="N252" s="448" t="n">
        <v>0.8105</v>
      </c>
      <c r="O252" s="449" t="n">
        <v>289.9969</v>
      </c>
      <c r="P252" s="449" t="n">
        <v>19260.146545</v>
      </c>
      <c r="Q252" s="448" t="n">
        <v>0.8128</v>
      </c>
      <c r="R252" s="448" t="n">
        <v>0.8128</v>
      </c>
      <c r="S252" s="449" t="n">
        <v>290.81984</v>
      </c>
      <c r="T252" s="449" t="n">
        <v>19314.802112</v>
      </c>
      <c r="U252" s="450" t="n">
        <v>24693.2402168247</v>
      </c>
      <c r="V252" s="450" t="n">
        <v>20070.6656482351</v>
      </c>
      <c r="W252" s="450" t="n">
        <v>4702.54510862619</v>
      </c>
      <c r="X252" s="450" t="n">
        <v>24773.2107568613</v>
      </c>
      <c r="Y252" s="450" t="n">
        <v>20078.6873184361</v>
      </c>
      <c r="Z252" s="448" t="n">
        <v>0.0898000000000001</v>
      </c>
      <c r="AA252" s="448" t="n">
        <v>0</v>
      </c>
      <c r="AB252" s="448" t="n">
        <v>0.00229999999999997</v>
      </c>
      <c r="AC252" s="448" t="n">
        <v>-0.0898000000000001</v>
      </c>
      <c r="AD252" s="451" t="s">
        <v>2559</v>
      </c>
      <c r="AE252" s="79"/>
      <c r="AF252" s="449" t="n">
        <v>290.81984</v>
      </c>
      <c r="AG252" s="449" t="n">
        <v>0</v>
      </c>
      <c r="AH252" s="79"/>
      <c r="AI252" s="452" t="n">
        <v>0</v>
      </c>
      <c r="AJ252" s="453" t="n">
        <v>0</v>
      </c>
      <c r="AK252" s="452" t="n">
        <v>54.6555670000016</v>
      </c>
      <c r="AL252" s="453" t="n">
        <v>51</v>
      </c>
      <c r="AM252" s="79"/>
      <c r="AN252" s="454" t="n">
        <v>19314.802112</v>
      </c>
      <c r="AO252" s="455" t="n">
        <v>0</v>
      </c>
      <c r="AP252" s="455" t="n">
        <v>0</v>
      </c>
      <c r="AQ252" s="455" t="n">
        <v>54.6555670000016</v>
      </c>
      <c r="AR252" s="456" t="n">
        <v>0.000108771937511754</v>
      </c>
      <c r="AS252" s="373" t="n">
        <v>0</v>
      </c>
      <c r="AT252" s="457" t="n">
        <v>0</v>
      </c>
      <c r="AU252" s="457" t="n">
        <v>0</v>
      </c>
      <c r="AV252" s="457" t="n">
        <v>0</v>
      </c>
      <c r="AW252" s="457" t="n">
        <v>0</v>
      </c>
      <c r="AX252" s="458"/>
      <c r="AY252" s="459" t="n">
        <v>0</v>
      </c>
      <c r="AZ252" s="460" t="n">
        <v>0</v>
      </c>
      <c r="BA252" s="461" t="n">
        <v>0</v>
      </c>
      <c r="BB252" s="414" t="s">
        <v>600</v>
      </c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462" t="n">
        <v>0</v>
      </c>
      <c r="BO252" s="463" t="n">
        <v>0</v>
      </c>
      <c r="BP252" s="464" t="n">
        <v>0</v>
      </c>
      <c r="BQ252" s="465" t="n">
        <v>0</v>
      </c>
      <c r="BR252" s="465" t="n">
        <v>0</v>
      </c>
      <c r="BS252" s="466" t="n">
        <v>0</v>
      </c>
      <c r="BT252" s="467" t="n">
        <v>0</v>
      </c>
      <c r="BU252" s="465" t="n">
        <v>0</v>
      </c>
      <c r="BV252" s="465" t="n">
        <v>0</v>
      </c>
      <c r="BW252" s="468" t="n">
        <v>0</v>
      </c>
      <c r="CG252" s="442" t="n">
        <v>240</v>
      </c>
    </row>
    <row r="253" s="441" customFormat="true" ht="21.95" hidden="false" customHeight="true" outlineLevel="0" collapsed="false">
      <c r="A253" s="414" t="n">
        <v>33</v>
      </c>
      <c r="B253" s="414" t="n">
        <v>0</v>
      </c>
      <c r="C253" s="415" t="n">
        <v>0</v>
      </c>
      <c r="D253" s="415" t="s">
        <v>557</v>
      </c>
      <c r="E253" s="443" t="s">
        <v>602</v>
      </c>
      <c r="F253" s="443" t="s">
        <v>2341</v>
      </c>
      <c r="G253" s="443" t="s">
        <v>1101</v>
      </c>
      <c r="H253" s="444" t="n">
        <v>132.46</v>
      </c>
      <c r="I253" s="445" t="n">
        <v>29.528</v>
      </c>
      <c r="J253" s="446" t="n">
        <v>3911.28</v>
      </c>
      <c r="K253" s="447" t="n">
        <v>3911.28</v>
      </c>
      <c r="L253" s="447" t="n">
        <v>3918.93584416767</v>
      </c>
      <c r="M253" s="448" t="n">
        <v>0.6869</v>
      </c>
      <c r="N253" s="448" t="n">
        <v>0.772</v>
      </c>
      <c r="O253" s="449" t="n">
        <v>102.25912</v>
      </c>
      <c r="P253" s="449" t="n">
        <v>3019.50816</v>
      </c>
      <c r="Q253" s="448" t="n">
        <v>0.9726</v>
      </c>
      <c r="R253" s="448" t="n">
        <v>0.9726</v>
      </c>
      <c r="S253" s="449" t="n">
        <v>128.830596</v>
      </c>
      <c r="T253" s="449" t="n">
        <v>3804.110928</v>
      </c>
      <c r="U253" s="450" t="n">
        <v>4053.24120864294</v>
      </c>
      <c r="V253" s="450" t="n">
        <v>3942.18239952612</v>
      </c>
      <c r="W253" s="450" t="n">
        <v>112.980126514537</v>
      </c>
      <c r="X253" s="450" t="n">
        <v>4055.16252604066</v>
      </c>
      <c r="Y253" s="450" t="n">
        <v>3130.58547010339</v>
      </c>
      <c r="Z253" s="448" t="n">
        <v>0.0851000000000001</v>
      </c>
      <c r="AA253" s="448" t="n">
        <v>0</v>
      </c>
      <c r="AB253" s="448" t="n">
        <v>0.2006</v>
      </c>
      <c r="AC253" s="448" t="n">
        <v>-0.0851000000000001</v>
      </c>
      <c r="AD253" s="451" t="s">
        <v>2559</v>
      </c>
      <c r="AE253" s="79"/>
      <c r="AF253" s="449" t="n">
        <v>128.830596</v>
      </c>
      <c r="AG253" s="449" t="n">
        <v>0</v>
      </c>
      <c r="AH253" s="79"/>
      <c r="AI253" s="452" t="n">
        <v>0</v>
      </c>
      <c r="AJ253" s="453" t="n">
        <v>0</v>
      </c>
      <c r="AK253" s="452" t="n">
        <v>784.602768</v>
      </c>
      <c r="AL253" s="453" t="n">
        <v>33</v>
      </c>
      <c r="AM253" s="79"/>
      <c r="AN253" s="454" t="n">
        <v>3804.110928</v>
      </c>
      <c r="AO253" s="455" t="n">
        <v>0</v>
      </c>
      <c r="AP253" s="455" t="n">
        <v>0</v>
      </c>
      <c r="AQ253" s="455" t="n">
        <v>784.602768</v>
      </c>
      <c r="AR253" s="456" t="n">
        <v>0.00156146515235022</v>
      </c>
      <c r="AS253" s="373" t="n">
        <v>0</v>
      </c>
      <c r="AT253" s="457" t="n">
        <v>0</v>
      </c>
      <c r="AU253" s="457" t="n">
        <v>0</v>
      </c>
      <c r="AV253" s="457" t="n">
        <v>0</v>
      </c>
      <c r="AW253" s="457" t="n">
        <v>0</v>
      </c>
      <c r="AX253" s="458"/>
      <c r="AY253" s="459" t="n">
        <v>0</v>
      </c>
      <c r="AZ253" s="460" t="n">
        <v>0</v>
      </c>
      <c r="BA253" s="461" t="n">
        <v>0</v>
      </c>
      <c r="BB253" s="414" t="s">
        <v>602</v>
      </c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462" t="n">
        <v>0</v>
      </c>
      <c r="BO253" s="463" t="n">
        <v>0</v>
      </c>
      <c r="BP253" s="464" t="n">
        <v>0</v>
      </c>
      <c r="BQ253" s="465" t="n">
        <v>0</v>
      </c>
      <c r="BR253" s="465" t="n">
        <v>0</v>
      </c>
      <c r="BS253" s="466" t="n">
        <v>0</v>
      </c>
      <c r="BT253" s="467" t="n">
        <v>0</v>
      </c>
      <c r="BU253" s="465" t="n">
        <v>0</v>
      </c>
      <c r="BV253" s="465" t="n">
        <v>0</v>
      </c>
      <c r="BW253" s="468" t="n">
        <v>0</v>
      </c>
      <c r="CG253" s="442" t="n">
        <v>241</v>
      </c>
    </row>
    <row r="254" s="441" customFormat="true" ht="21.95" hidden="false" customHeight="true" outlineLevel="0" collapsed="false">
      <c r="A254" s="414" t="n">
        <v>42</v>
      </c>
      <c r="B254" s="414" t="n">
        <v>0</v>
      </c>
      <c r="C254" s="415" t="n">
        <v>0</v>
      </c>
      <c r="D254" s="415" t="s">
        <v>557</v>
      </c>
      <c r="E254" s="443" t="s">
        <v>604</v>
      </c>
      <c r="F254" s="443" t="s">
        <v>2342</v>
      </c>
      <c r="G254" s="443" t="s">
        <v>1098</v>
      </c>
      <c r="H254" s="444" t="n">
        <v>357.8</v>
      </c>
      <c r="I254" s="445" t="n">
        <v>5.0684</v>
      </c>
      <c r="J254" s="446" t="n">
        <v>1813.47</v>
      </c>
      <c r="K254" s="447" t="n">
        <v>1813.47</v>
      </c>
      <c r="L254" s="447" t="n">
        <v>1813.47</v>
      </c>
      <c r="M254" s="448" t="n">
        <v>0.7641</v>
      </c>
      <c r="N254" s="448" t="n">
        <v>0.8399</v>
      </c>
      <c r="O254" s="449" t="n">
        <v>300.51622</v>
      </c>
      <c r="P254" s="449" t="n">
        <v>1523.133453</v>
      </c>
      <c r="Q254" s="448" t="n">
        <v>1</v>
      </c>
      <c r="R254" s="448" t="n">
        <v>1</v>
      </c>
      <c r="S254" s="449" t="n">
        <v>357.8</v>
      </c>
      <c r="T254" s="449" t="n">
        <v>1813.47</v>
      </c>
      <c r="U254" s="450" t="n">
        <v>1880.35492548026</v>
      </c>
      <c r="V254" s="450" t="n">
        <v>1880.35492548026</v>
      </c>
      <c r="W254" s="450" t="n">
        <v>0</v>
      </c>
      <c r="X254" s="450" t="n">
        <v>1880.35492548026</v>
      </c>
      <c r="Y254" s="450" t="n">
        <v>1579.31010191087</v>
      </c>
      <c r="Z254" s="448" t="n">
        <v>0.0758</v>
      </c>
      <c r="AA254" s="448" t="n">
        <v>0</v>
      </c>
      <c r="AB254" s="448" t="n">
        <v>0.1601</v>
      </c>
      <c r="AC254" s="448" t="n">
        <v>-0.0758</v>
      </c>
      <c r="AD254" s="451" t="s">
        <v>2559</v>
      </c>
      <c r="AE254" s="79"/>
      <c r="AF254" s="449" t="n">
        <v>357.8</v>
      </c>
      <c r="AG254" s="449" t="n">
        <v>0</v>
      </c>
      <c r="AH254" s="79"/>
      <c r="AI254" s="452" t="n">
        <v>0</v>
      </c>
      <c r="AJ254" s="453" t="n">
        <v>0</v>
      </c>
      <c r="AK254" s="452" t="n">
        <v>290.336547</v>
      </c>
      <c r="AL254" s="453" t="n">
        <v>42</v>
      </c>
      <c r="AM254" s="79"/>
      <c r="AN254" s="454" t="n">
        <v>1813.47</v>
      </c>
      <c r="AO254" s="455" t="n">
        <v>0</v>
      </c>
      <c r="AP254" s="455" t="n">
        <v>0</v>
      </c>
      <c r="AQ254" s="455" t="n">
        <v>290.336547</v>
      </c>
      <c r="AR254" s="456" t="n">
        <v>0.000577808821334916</v>
      </c>
      <c r="AS254" s="373" t="n">
        <v>0</v>
      </c>
      <c r="AT254" s="457" t="n">
        <v>0</v>
      </c>
      <c r="AU254" s="457" t="n">
        <v>0</v>
      </c>
      <c r="AV254" s="457" t="n">
        <v>0</v>
      </c>
      <c r="AW254" s="457" t="n">
        <v>0</v>
      </c>
      <c r="AX254" s="458"/>
      <c r="AY254" s="459" t="n">
        <v>0</v>
      </c>
      <c r="AZ254" s="460" t="n">
        <v>0</v>
      </c>
      <c r="BA254" s="461" t="n">
        <v>0</v>
      </c>
      <c r="BB254" s="414" t="s">
        <v>604</v>
      </c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462" t="n">
        <v>0</v>
      </c>
      <c r="BO254" s="463" t="n">
        <v>0</v>
      </c>
      <c r="BP254" s="464" t="n">
        <v>0</v>
      </c>
      <c r="BQ254" s="465" t="n">
        <v>0</v>
      </c>
      <c r="BR254" s="465" t="n">
        <v>0</v>
      </c>
      <c r="BS254" s="466" t="n">
        <v>0</v>
      </c>
      <c r="BT254" s="467" t="n">
        <v>0</v>
      </c>
      <c r="BU254" s="465" t="n">
        <v>0</v>
      </c>
      <c r="BV254" s="465" t="n">
        <v>0</v>
      </c>
      <c r="BW254" s="468" t="n">
        <v>0</v>
      </c>
      <c r="CG254" s="442" t="n">
        <v>242</v>
      </c>
    </row>
    <row r="255" s="441" customFormat="true" ht="21.95" hidden="false" customHeight="true" outlineLevel="0" collapsed="false">
      <c r="A255" s="414" t="n">
        <v>38</v>
      </c>
      <c r="B255" s="414" t="n">
        <v>0</v>
      </c>
      <c r="C255" s="415" t="n">
        <v>0</v>
      </c>
      <c r="D255" s="415" t="s">
        <v>557</v>
      </c>
      <c r="E255" s="443" t="s">
        <v>606</v>
      </c>
      <c r="F255" s="443" t="s">
        <v>2343</v>
      </c>
      <c r="G255" s="443" t="s">
        <v>1098</v>
      </c>
      <c r="H255" s="444" t="n">
        <v>116.8</v>
      </c>
      <c r="I255" s="445" t="n">
        <v>28.465</v>
      </c>
      <c r="J255" s="446" t="n">
        <v>3324.71</v>
      </c>
      <c r="K255" s="447" t="n">
        <v>3324.71</v>
      </c>
      <c r="L255" s="447" t="n">
        <v>3528.13520008102</v>
      </c>
      <c r="M255" s="448" t="n">
        <v>0</v>
      </c>
      <c r="N255" s="448" t="n">
        <v>0</v>
      </c>
      <c r="O255" s="449" t="n">
        <v>0</v>
      </c>
      <c r="P255" s="449" t="n">
        <v>0</v>
      </c>
      <c r="Q255" s="448" t="n">
        <v>0.1435</v>
      </c>
      <c r="R255" s="448" t="n">
        <v>0.1435</v>
      </c>
      <c r="S255" s="449" t="n">
        <v>16.7608</v>
      </c>
      <c r="T255" s="449" t="n">
        <v>477.095885</v>
      </c>
      <c r="U255" s="450" t="n">
        <v>3494.77658163354</v>
      </c>
      <c r="V255" s="450" t="n">
        <v>501.500439464413</v>
      </c>
      <c r="W255" s="450" t="n">
        <v>3045.05981942865</v>
      </c>
      <c r="X255" s="450" t="n">
        <v>3546.56025889306</v>
      </c>
      <c r="Y255" s="450" t="n">
        <v>0</v>
      </c>
      <c r="Z255" s="448" t="n">
        <v>0</v>
      </c>
      <c r="AA255" s="448" t="n">
        <v>0</v>
      </c>
      <c r="AB255" s="448" t="n">
        <v>0.1435</v>
      </c>
      <c r="AC255" s="448" t="n">
        <v>0</v>
      </c>
      <c r="AD255" s="451" t="s">
        <v>2559</v>
      </c>
      <c r="AE255" s="79"/>
      <c r="AF255" s="449" t="n">
        <v>16.7608</v>
      </c>
      <c r="AG255" s="449" t="n">
        <v>0</v>
      </c>
      <c r="AH255" s="79"/>
      <c r="AI255" s="452" t="n">
        <v>0</v>
      </c>
      <c r="AJ255" s="453" t="n">
        <v>0</v>
      </c>
      <c r="AK255" s="452" t="n">
        <v>477.095885</v>
      </c>
      <c r="AL255" s="453" t="n">
        <v>38</v>
      </c>
      <c r="AM255" s="79"/>
      <c r="AN255" s="454" t="n">
        <v>477.095885</v>
      </c>
      <c r="AO255" s="455" t="n">
        <v>0</v>
      </c>
      <c r="AP255" s="455" t="n">
        <v>0</v>
      </c>
      <c r="AQ255" s="455" t="n">
        <v>477.095885</v>
      </c>
      <c r="AR255" s="456" t="n">
        <v>0.000949485050449362</v>
      </c>
      <c r="AS255" s="373" t="n">
        <v>0</v>
      </c>
      <c r="AT255" s="457" t="n">
        <v>0</v>
      </c>
      <c r="AU255" s="457" t="n">
        <v>0</v>
      </c>
      <c r="AV255" s="457" t="n">
        <v>0</v>
      </c>
      <c r="AW255" s="457" t="n">
        <v>0</v>
      </c>
      <c r="AX255" s="458"/>
      <c r="AY255" s="459" t="n">
        <v>0</v>
      </c>
      <c r="AZ255" s="460" t="n">
        <v>0</v>
      </c>
      <c r="BA255" s="461" t="n">
        <v>0</v>
      </c>
      <c r="BB255" s="414" t="s">
        <v>606</v>
      </c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462" t="n">
        <v>0</v>
      </c>
      <c r="BO255" s="463" t="n">
        <v>0</v>
      </c>
      <c r="BP255" s="464" t="n">
        <v>0</v>
      </c>
      <c r="BQ255" s="465" t="n">
        <v>0</v>
      </c>
      <c r="BR255" s="465" t="n">
        <v>0</v>
      </c>
      <c r="BS255" s="466" t="n">
        <v>0</v>
      </c>
      <c r="BT255" s="467" t="n">
        <v>0</v>
      </c>
      <c r="BU255" s="465" t="n">
        <v>0</v>
      </c>
      <c r="BV255" s="465" t="n">
        <v>0</v>
      </c>
      <c r="BW255" s="468" t="n">
        <v>0</v>
      </c>
      <c r="CG255" s="442" t="n">
        <v>243</v>
      </c>
    </row>
    <row r="256" s="441" customFormat="true" ht="21.95" hidden="false" customHeight="true" outlineLevel="0" collapsed="false">
      <c r="A256" s="414" t="n">
        <v>28</v>
      </c>
      <c r="B256" s="414" t="n">
        <v>0</v>
      </c>
      <c r="C256" s="415" t="n">
        <v>0</v>
      </c>
      <c r="D256" s="415" t="s">
        <v>557</v>
      </c>
      <c r="E256" s="443" t="s">
        <v>608</v>
      </c>
      <c r="F256" s="443" t="s">
        <v>2344</v>
      </c>
      <c r="G256" s="443" t="s">
        <v>1098</v>
      </c>
      <c r="H256" s="444" t="n">
        <v>51.54</v>
      </c>
      <c r="I256" s="445" t="n">
        <v>28.465</v>
      </c>
      <c r="J256" s="446" t="n">
        <v>1467.09</v>
      </c>
      <c r="K256" s="447" t="n">
        <v>1467.09</v>
      </c>
      <c r="L256" s="447" t="n">
        <v>1473.59836606366</v>
      </c>
      <c r="M256" s="448" t="n">
        <v>0</v>
      </c>
      <c r="N256" s="448" t="n">
        <v>0</v>
      </c>
      <c r="O256" s="449" t="n">
        <v>0</v>
      </c>
      <c r="P256" s="449" t="n">
        <v>0</v>
      </c>
      <c r="Q256" s="448" t="n">
        <v>0.9379</v>
      </c>
      <c r="R256" s="448" t="n">
        <v>0.9379</v>
      </c>
      <c r="S256" s="449" t="n">
        <v>48.339366</v>
      </c>
      <c r="T256" s="449" t="n">
        <v>1375.983711</v>
      </c>
      <c r="U256" s="450" t="n">
        <v>1521.11966580995</v>
      </c>
      <c r="V256" s="450" t="n">
        <v>1426.65813456315</v>
      </c>
      <c r="W256" s="450" t="n">
        <v>96.0957157373675</v>
      </c>
      <c r="X256" s="450" t="n">
        <v>1522.75385030052</v>
      </c>
      <c r="Y256" s="450" t="n">
        <v>0</v>
      </c>
      <c r="Z256" s="448" t="n">
        <v>0</v>
      </c>
      <c r="AA256" s="448" t="n">
        <v>0</v>
      </c>
      <c r="AB256" s="448" t="n">
        <v>0.9379</v>
      </c>
      <c r="AC256" s="448" t="n">
        <v>0</v>
      </c>
      <c r="AD256" s="451" t="s">
        <v>2559</v>
      </c>
      <c r="AE256" s="79"/>
      <c r="AF256" s="449" t="n">
        <v>48.339366</v>
      </c>
      <c r="AG256" s="449" t="n">
        <v>0</v>
      </c>
      <c r="AH256" s="79"/>
      <c r="AI256" s="452" t="n">
        <v>0</v>
      </c>
      <c r="AJ256" s="453" t="n">
        <v>0</v>
      </c>
      <c r="AK256" s="452" t="n">
        <v>1375.983711</v>
      </c>
      <c r="AL256" s="453" t="n">
        <v>28</v>
      </c>
      <c r="AM256" s="79"/>
      <c r="AN256" s="454" t="n">
        <v>1375.983711</v>
      </c>
      <c r="AO256" s="455" t="n">
        <v>0</v>
      </c>
      <c r="AP256" s="455" t="n">
        <v>0</v>
      </c>
      <c r="AQ256" s="455" t="n">
        <v>1375.983711</v>
      </c>
      <c r="AR256" s="456" t="n">
        <v>0.00273839285630463</v>
      </c>
      <c r="AS256" s="373" t="n">
        <v>0</v>
      </c>
      <c r="AT256" s="457" t="n">
        <v>0</v>
      </c>
      <c r="AU256" s="457" t="n">
        <v>0</v>
      </c>
      <c r="AV256" s="457" t="n">
        <v>0</v>
      </c>
      <c r="AW256" s="457" t="n">
        <v>0</v>
      </c>
      <c r="AX256" s="458"/>
      <c r="AY256" s="459" t="n">
        <v>0</v>
      </c>
      <c r="AZ256" s="460" t="n">
        <v>0</v>
      </c>
      <c r="BA256" s="461" t="n">
        <v>0</v>
      </c>
      <c r="BB256" s="414" t="s">
        <v>608</v>
      </c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462" t="n">
        <v>0</v>
      </c>
      <c r="BO256" s="463" t="n">
        <v>0</v>
      </c>
      <c r="BP256" s="464" t="n">
        <v>0</v>
      </c>
      <c r="BQ256" s="465" t="n">
        <v>0</v>
      </c>
      <c r="BR256" s="465" t="n">
        <v>0</v>
      </c>
      <c r="BS256" s="466" t="n">
        <v>0</v>
      </c>
      <c r="BT256" s="467" t="n">
        <v>0</v>
      </c>
      <c r="BU256" s="465" t="n">
        <v>0</v>
      </c>
      <c r="BV256" s="465" t="n">
        <v>0</v>
      </c>
      <c r="BW256" s="468" t="n">
        <v>0</v>
      </c>
      <c r="CG256" s="442" t="n">
        <v>244</v>
      </c>
    </row>
    <row r="257" s="441" customFormat="true" ht="21.95" hidden="false" customHeight="true" outlineLevel="0" collapsed="false">
      <c r="A257" s="414" t="n">
        <v>37</v>
      </c>
      <c r="B257" s="414" t="n">
        <v>0</v>
      </c>
      <c r="C257" s="415" t="n">
        <v>0</v>
      </c>
      <c r="D257" s="415" t="s">
        <v>557</v>
      </c>
      <c r="E257" s="443" t="s">
        <v>610</v>
      </c>
      <c r="F257" s="443" t="s">
        <v>2345</v>
      </c>
      <c r="G257" s="443" t="s">
        <v>1098</v>
      </c>
      <c r="H257" s="444" t="n">
        <v>212.11</v>
      </c>
      <c r="I257" s="445" t="n">
        <v>4.918</v>
      </c>
      <c r="J257" s="446" t="n">
        <v>1043.16</v>
      </c>
      <c r="K257" s="447" t="n">
        <v>1043.16</v>
      </c>
      <c r="L257" s="447" t="n">
        <v>1081.32929290828</v>
      </c>
      <c r="M257" s="448" t="n">
        <v>0</v>
      </c>
      <c r="N257" s="448" t="n">
        <v>0</v>
      </c>
      <c r="O257" s="449" t="n">
        <v>0</v>
      </c>
      <c r="P257" s="449" t="n">
        <v>0</v>
      </c>
      <c r="Q257" s="448" t="n">
        <v>0.4878</v>
      </c>
      <c r="R257" s="448" t="n">
        <v>0.4878</v>
      </c>
      <c r="S257" s="449" t="n">
        <v>103.467258</v>
      </c>
      <c r="T257" s="449" t="n">
        <v>508.853448</v>
      </c>
      <c r="U257" s="450" t="n">
        <v>1090.17024961563</v>
      </c>
      <c r="V257" s="450" t="n">
        <v>531.785047762506</v>
      </c>
      <c r="W257" s="450" t="n">
        <v>568.045265845186</v>
      </c>
      <c r="X257" s="450" t="n">
        <v>1099.83031360769</v>
      </c>
      <c r="Y257" s="450" t="n">
        <v>0</v>
      </c>
      <c r="Z257" s="448" t="n">
        <v>0</v>
      </c>
      <c r="AA257" s="448" t="n">
        <v>0</v>
      </c>
      <c r="AB257" s="448" t="n">
        <v>0.4878</v>
      </c>
      <c r="AC257" s="448" t="n">
        <v>0</v>
      </c>
      <c r="AD257" s="451" t="s">
        <v>2559</v>
      </c>
      <c r="AE257" s="79"/>
      <c r="AF257" s="449" t="n">
        <v>103.467258</v>
      </c>
      <c r="AG257" s="449" t="n">
        <v>0</v>
      </c>
      <c r="AH257" s="79"/>
      <c r="AI257" s="452" t="n">
        <v>0</v>
      </c>
      <c r="AJ257" s="453" t="n">
        <v>0</v>
      </c>
      <c r="AK257" s="452" t="n">
        <v>508.853448</v>
      </c>
      <c r="AL257" s="453" t="n">
        <v>37</v>
      </c>
      <c r="AM257" s="79"/>
      <c r="AN257" s="454" t="n">
        <v>508.853448</v>
      </c>
      <c r="AO257" s="455" t="n">
        <v>0</v>
      </c>
      <c r="AP257" s="455" t="n">
        <v>0</v>
      </c>
      <c r="AQ257" s="455" t="n">
        <v>508.853448</v>
      </c>
      <c r="AR257" s="456" t="n">
        <v>0.00101268687686462</v>
      </c>
      <c r="AS257" s="373" t="n">
        <v>0</v>
      </c>
      <c r="AT257" s="457" t="n">
        <v>0</v>
      </c>
      <c r="AU257" s="457" t="n">
        <v>0</v>
      </c>
      <c r="AV257" s="457" t="n">
        <v>0</v>
      </c>
      <c r="AW257" s="457" t="n">
        <v>0</v>
      </c>
      <c r="AX257" s="458"/>
      <c r="AY257" s="459" t="n">
        <v>0</v>
      </c>
      <c r="AZ257" s="460" t="n">
        <v>0</v>
      </c>
      <c r="BA257" s="461" t="n">
        <v>0</v>
      </c>
      <c r="BB257" s="414" t="s">
        <v>610</v>
      </c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462" t="n">
        <v>0</v>
      </c>
      <c r="BO257" s="463" t="n">
        <v>0</v>
      </c>
      <c r="BP257" s="464" t="n">
        <v>0</v>
      </c>
      <c r="BQ257" s="465" t="n">
        <v>0</v>
      </c>
      <c r="BR257" s="465" t="n">
        <v>0</v>
      </c>
      <c r="BS257" s="466" t="n">
        <v>0</v>
      </c>
      <c r="BT257" s="467" t="n">
        <v>0</v>
      </c>
      <c r="BU257" s="465" t="n">
        <v>0</v>
      </c>
      <c r="BV257" s="465" t="n">
        <v>0</v>
      </c>
      <c r="BW257" s="468" t="n">
        <v>0</v>
      </c>
      <c r="CG257" s="442" t="n">
        <v>245</v>
      </c>
    </row>
    <row r="258" s="441" customFormat="true" ht="21.95" hidden="false" customHeight="true" outlineLevel="0" collapsed="false">
      <c r="A258" s="414" t="n">
        <v>46</v>
      </c>
      <c r="B258" s="414" t="n">
        <v>0</v>
      </c>
      <c r="C258" s="415" t="n">
        <v>0</v>
      </c>
      <c r="D258" s="415" t="s">
        <v>557</v>
      </c>
      <c r="E258" s="443" t="s">
        <v>612</v>
      </c>
      <c r="F258" s="443" t="s">
        <v>2148</v>
      </c>
      <c r="G258" s="443" t="s">
        <v>1098</v>
      </c>
      <c r="H258" s="444" t="n">
        <v>526.13</v>
      </c>
      <c r="I258" s="445" t="n">
        <v>40</v>
      </c>
      <c r="J258" s="446" t="n">
        <v>21045.2</v>
      </c>
      <c r="K258" s="447" t="n">
        <v>21045.2</v>
      </c>
      <c r="L258" s="447" t="n">
        <v>21675.4283655791</v>
      </c>
      <c r="M258" s="448" t="n">
        <v>0.5197</v>
      </c>
      <c r="N258" s="448" t="n">
        <v>0.5713</v>
      </c>
      <c r="O258" s="449" t="n">
        <v>300.578069</v>
      </c>
      <c r="P258" s="449" t="n">
        <v>12023.12276</v>
      </c>
      <c r="Q258" s="448" t="n">
        <v>0.5808</v>
      </c>
      <c r="R258" s="448" t="n">
        <v>0.5808</v>
      </c>
      <c r="S258" s="449" t="n">
        <v>305.576304</v>
      </c>
      <c r="T258" s="449" t="n">
        <v>12223.05216</v>
      </c>
      <c r="U258" s="450" t="n">
        <v>21956.9403406701</v>
      </c>
      <c r="V258" s="450" t="n">
        <v>12752.5909498612</v>
      </c>
      <c r="W258" s="450" t="n">
        <v>9363.5846352699</v>
      </c>
      <c r="X258" s="450" t="n">
        <v>22116.1755851311</v>
      </c>
      <c r="Y258" s="450" t="n">
        <v>12634.9711117854</v>
      </c>
      <c r="Z258" s="448" t="n">
        <v>0.0516000000000001</v>
      </c>
      <c r="AA258" s="448" t="n">
        <v>0</v>
      </c>
      <c r="AB258" s="448" t="n">
        <v>0.00949999999999995</v>
      </c>
      <c r="AC258" s="448" t="n">
        <v>-0.0516000000000001</v>
      </c>
      <c r="AD258" s="451" t="s">
        <v>2559</v>
      </c>
      <c r="AE258" s="79"/>
      <c r="AF258" s="449" t="n">
        <v>305.576304</v>
      </c>
      <c r="AG258" s="449" t="n">
        <v>0</v>
      </c>
      <c r="AH258" s="79"/>
      <c r="AI258" s="452" t="n">
        <v>0</v>
      </c>
      <c r="AJ258" s="453" t="n">
        <v>0</v>
      </c>
      <c r="AK258" s="452" t="n">
        <v>199.929399999999</v>
      </c>
      <c r="AL258" s="453" t="n">
        <v>46</v>
      </c>
      <c r="AM258" s="79"/>
      <c r="AN258" s="454" t="n">
        <v>12223.05216</v>
      </c>
      <c r="AO258" s="455" t="n">
        <v>0</v>
      </c>
      <c r="AP258" s="455" t="n">
        <v>0</v>
      </c>
      <c r="AQ258" s="455" t="n">
        <v>199.929399999999</v>
      </c>
      <c r="AR258" s="456" t="n">
        <v>0.000397886425797426</v>
      </c>
      <c r="AS258" s="373" t="n">
        <v>0</v>
      </c>
      <c r="AT258" s="457" t="n">
        <v>0</v>
      </c>
      <c r="AU258" s="457" t="n">
        <v>0</v>
      </c>
      <c r="AV258" s="457" t="n">
        <v>0</v>
      </c>
      <c r="AW258" s="457" t="n">
        <v>0</v>
      </c>
      <c r="AX258" s="458"/>
      <c r="AY258" s="459" t="n">
        <v>0</v>
      </c>
      <c r="AZ258" s="460" t="n">
        <v>0</v>
      </c>
      <c r="BA258" s="461" t="n">
        <v>0</v>
      </c>
      <c r="BB258" s="414" t="s">
        <v>612</v>
      </c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462" t="n">
        <v>0</v>
      </c>
      <c r="BO258" s="463" t="n">
        <v>0</v>
      </c>
      <c r="BP258" s="464" t="n">
        <v>0</v>
      </c>
      <c r="BQ258" s="465" t="n">
        <v>0</v>
      </c>
      <c r="BR258" s="465" t="n">
        <v>0</v>
      </c>
      <c r="BS258" s="466" t="n">
        <v>0</v>
      </c>
      <c r="BT258" s="467" t="n">
        <v>0</v>
      </c>
      <c r="BU258" s="465" t="n">
        <v>0</v>
      </c>
      <c r="BV258" s="465" t="n">
        <v>0</v>
      </c>
      <c r="BW258" s="468" t="n">
        <v>0</v>
      </c>
      <c r="CG258" s="442" t="n">
        <v>246</v>
      </c>
    </row>
    <row r="259" s="441" customFormat="true" ht="21.95" hidden="false" customHeight="true" outlineLevel="0" collapsed="false">
      <c r="A259" s="414" t="n">
        <v>45</v>
      </c>
      <c r="B259" s="414" t="n">
        <v>0</v>
      </c>
      <c r="C259" s="415" t="n">
        <v>0</v>
      </c>
      <c r="D259" s="415" t="s">
        <v>557</v>
      </c>
      <c r="E259" s="443" t="s">
        <v>614</v>
      </c>
      <c r="F259" s="443" t="s">
        <v>2346</v>
      </c>
      <c r="G259" s="443" t="s">
        <v>1101</v>
      </c>
      <c r="H259" s="444" t="n">
        <v>34.85</v>
      </c>
      <c r="I259" s="445" t="n">
        <v>12.616</v>
      </c>
      <c r="J259" s="446" t="n">
        <v>439.67</v>
      </c>
      <c r="K259" s="447" t="n">
        <v>439.67</v>
      </c>
      <c r="L259" s="447" t="n">
        <v>450.751001782253</v>
      </c>
      <c r="M259" s="448" t="n">
        <v>0.1693</v>
      </c>
      <c r="N259" s="448" t="n">
        <v>0.1693</v>
      </c>
      <c r="O259" s="449" t="n">
        <v>5.900105</v>
      </c>
      <c r="P259" s="449" t="n">
        <v>74.436131</v>
      </c>
      <c r="Q259" s="448" t="n">
        <v>0.6472</v>
      </c>
      <c r="R259" s="448" t="n">
        <v>0.6472</v>
      </c>
      <c r="S259" s="449" t="n">
        <v>22.55492</v>
      </c>
      <c r="T259" s="449" t="n">
        <v>284.554424</v>
      </c>
      <c r="U259" s="450" t="n">
        <v>459.248768627368</v>
      </c>
      <c r="V259" s="450" t="n">
        <v>297.225803055632</v>
      </c>
      <c r="W259" s="450" t="n">
        <v>164.825962876126</v>
      </c>
      <c r="X259" s="450" t="n">
        <v>462.051765931759</v>
      </c>
      <c r="Y259" s="450" t="n">
        <v>78.2253639722467</v>
      </c>
      <c r="Z259" s="448" t="n">
        <v>0</v>
      </c>
      <c r="AA259" s="448" t="n">
        <v>0</v>
      </c>
      <c r="AB259" s="448" t="n">
        <v>0.4779</v>
      </c>
      <c r="AC259" s="448" t="n">
        <v>0</v>
      </c>
      <c r="AD259" s="451" t="s">
        <v>2559</v>
      </c>
      <c r="AE259" s="79"/>
      <c r="AF259" s="449" t="n">
        <v>22.55492</v>
      </c>
      <c r="AG259" s="449" t="n">
        <v>0</v>
      </c>
      <c r="AH259" s="79"/>
      <c r="AI259" s="452" t="n">
        <v>0</v>
      </c>
      <c r="AJ259" s="453" t="n">
        <v>0</v>
      </c>
      <c r="AK259" s="452" t="n">
        <v>210.118293</v>
      </c>
      <c r="AL259" s="453" t="n">
        <v>45</v>
      </c>
      <c r="AM259" s="79"/>
      <c r="AN259" s="454" t="n">
        <v>284.554424</v>
      </c>
      <c r="AO259" s="455" t="n">
        <v>0</v>
      </c>
      <c r="AP259" s="455" t="n">
        <v>0</v>
      </c>
      <c r="AQ259" s="455" t="n">
        <v>210.118293</v>
      </c>
      <c r="AR259" s="456" t="n">
        <v>0.000418163694766386</v>
      </c>
      <c r="AS259" s="373" t="n">
        <v>0</v>
      </c>
      <c r="AT259" s="457" t="n">
        <v>0</v>
      </c>
      <c r="AU259" s="457" t="n">
        <v>0</v>
      </c>
      <c r="AV259" s="457" t="n">
        <v>0</v>
      </c>
      <c r="AW259" s="457" t="n">
        <v>0</v>
      </c>
      <c r="AX259" s="458"/>
      <c r="AY259" s="459" t="n">
        <v>0</v>
      </c>
      <c r="AZ259" s="460" t="n">
        <v>0</v>
      </c>
      <c r="BA259" s="461" t="n">
        <v>0</v>
      </c>
      <c r="BB259" s="414" t="s">
        <v>614</v>
      </c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462" t="n">
        <v>0</v>
      </c>
      <c r="BO259" s="463" t="n">
        <v>0</v>
      </c>
      <c r="BP259" s="464" t="n">
        <v>0</v>
      </c>
      <c r="BQ259" s="465" t="n">
        <v>0</v>
      </c>
      <c r="BR259" s="465" t="n">
        <v>0</v>
      </c>
      <c r="BS259" s="466" t="n">
        <v>0</v>
      </c>
      <c r="BT259" s="467" t="n">
        <v>0</v>
      </c>
      <c r="BU259" s="465" t="n">
        <v>0</v>
      </c>
      <c r="BV259" s="465" t="n">
        <v>0</v>
      </c>
      <c r="BW259" s="468" t="n">
        <v>0</v>
      </c>
      <c r="CG259" s="442" t="n">
        <v>247</v>
      </c>
    </row>
    <row r="260" s="441" customFormat="true" ht="21.95" hidden="false" customHeight="true" outlineLevel="0" collapsed="false">
      <c r="A260" s="414" t="n">
        <v>39</v>
      </c>
      <c r="B260" s="414" t="n">
        <v>0</v>
      </c>
      <c r="C260" s="415" t="n">
        <v>0</v>
      </c>
      <c r="D260" s="415" t="s">
        <v>557</v>
      </c>
      <c r="E260" s="443" t="s">
        <v>616</v>
      </c>
      <c r="F260" s="443" t="s">
        <v>2347</v>
      </c>
      <c r="G260" s="443" t="s">
        <v>1101</v>
      </c>
      <c r="H260" s="444" t="n">
        <v>59.1</v>
      </c>
      <c r="I260" s="445" t="n">
        <v>12.616</v>
      </c>
      <c r="J260" s="446" t="n">
        <v>745.61</v>
      </c>
      <c r="K260" s="447" t="n">
        <v>745.61</v>
      </c>
      <c r="L260" s="447" t="n">
        <v>773.206177596672</v>
      </c>
      <c r="M260" s="448" t="n">
        <v>0</v>
      </c>
      <c r="N260" s="448" t="n">
        <v>0</v>
      </c>
      <c r="O260" s="449" t="n">
        <v>0</v>
      </c>
      <c r="P260" s="449" t="n">
        <v>0</v>
      </c>
      <c r="Q260" s="448" t="n">
        <v>0.4819</v>
      </c>
      <c r="R260" s="448" t="n">
        <v>0.4819</v>
      </c>
      <c r="S260" s="449" t="n">
        <v>28.48029</v>
      </c>
      <c r="T260" s="449" t="n">
        <v>359.309459</v>
      </c>
      <c r="U260" s="450" t="n">
        <v>778.294912443228</v>
      </c>
      <c r="V260" s="450" t="n">
        <v>375.060318306391</v>
      </c>
      <c r="W260" s="450" t="n">
        <v>410.210552615404</v>
      </c>
      <c r="X260" s="450" t="n">
        <v>785.270870921795</v>
      </c>
      <c r="Y260" s="450" t="n">
        <v>0</v>
      </c>
      <c r="Z260" s="448" t="n">
        <v>0</v>
      </c>
      <c r="AA260" s="448" t="n">
        <v>0</v>
      </c>
      <c r="AB260" s="448" t="n">
        <v>0.4819</v>
      </c>
      <c r="AC260" s="448" t="n">
        <v>0</v>
      </c>
      <c r="AD260" s="451" t="s">
        <v>2559</v>
      </c>
      <c r="AE260" s="79"/>
      <c r="AF260" s="449" t="n">
        <v>28.48029</v>
      </c>
      <c r="AG260" s="449" t="n">
        <v>0</v>
      </c>
      <c r="AH260" s="79"/>
      <c r="AI260" s="452" t="n">
        <v>0</v>
      </c>
      <c r="AJ260" s="453" t="n">
        <v>0</v>
      </c>
      <c r="AK260" s="452" t="n">
        <v>359.309459</v>
      </c>
      <c r="AL260" s="453" t="n">
        <v>39</v>
      </c>
      <c r="AM260" s="79"/>
      <c r="AN260" s="454" t="n">
        <v>359.309459</v>
      </c>
      <c r="AO260" s="455" t="n">
        <v>0</v>
      </c>
      <c r="AP260" s="455" t="n">
        <v>0</v>
      </c>
      <c r="AQ260" s="455" t="n">
        <v>359.309459</v>
      </c>
      <c r="AR260" s="456" t="n">
        <v>0.000715074203177309</v>
      </c>
      <c r="AS260" s="373" t="n">
        <v>0</v>
      </c>
      <c r="AT260" s="457" t="n">
        <v>0</v>
      </c>
      <c r="AU260" s="457" t="n">
        <v>0</v>
      </c>
      <c r="AV260" s="457" t="n">
        <v>0</v>
      </c>
      <c r="AW260" s="457" t="n">
        <v>0</v>
      </c>
      <c r="AX260" s="458"/>
      <c r="AY260" s="459" t="n">
        <v>0</v>
      </c>
      <c r="AZ260" s="460" t="n">
        <v>0</v>
      </c>
      <c r="BA260" s="461" t="n">
        <v>0</v>
      </c>
      <c r="BB260" s="414" t="s">
        <v>616</v>
      </c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462" t="n">
        <v>0</v>
      </c>
      <c r="BO260" s="463" t="n">
        <v>0</v>
      </c>
      <c r="BP260" s="464" t="n">
        <v>0</v>
      </c>
      <c r="BQ260" s="465" t="n">
        <v>0</v>
      </c>
      <c r="BR260" s="465" t="n">
        <v>0</v>
      </c>
      <c r="BS260" s="466" t="n">
        <v>0</v>
      </c>
      <c r="BT260" s="467" t="n">
        <v>0</v>
      </c>
      <c r="BU260" s="465" t="n">
        <v>0</v>
      </c>
      <c r="BV260" s="465" t="n">
        <v>0</v>
      </c>
      <c r="BW260" s="468" t="n">
        <v>0</v>
      </c>
      <c r="CG260" s="442"/>
    </row>
    <row r="261" s="441" customFormat="true" ht="21.95" hidden="false" customHeight="true" outlineLevel="0" collapsed="false">
      <c r="A261" s="414" t="n">
        <v>26</v>
      </c>
      <c r="B261" s="414" t="n">
        <v>0</v>
      </c>
      <c r="C261" s="415" t="n">
        <v>0</v>
      </c>
      <c r="D261" s="415" t="s">
        <v>557</v>
      </c>
      <c r="E261" s="443" t="s">
        <v>618</v>
      </c>
      <c r="F261" s="443" t="s">
        <v>1686</v>
      </c>
      <c r="G261" s="443" t="s">
        <v>1101</v>
      </c>
      <c r="H261" s="444" t="n">
        <v>226.41</v>
      </c>
      <c r="I261" s="445" t="n">
        <v>20</v>
      </c>
      <c r="J261" s="446" t="n">
        <v>4528.2</v>
      </c>
      <c r="K261" s="447" t="n">
        <v>4528.2</v>
      </c>
      <c r="L261" s="447" t="n">
        <v>4588.98214123131</v>
      </c>
      <c r="M261" s="448" t="n">
        <v>0.4018</v>
      </c>
      <c r="N261" s="448" t="n">
        <v>0.4516</v>
      </c>
      <c r="O261" s="449" t="n">
        <v>102.246756</v>
      </c>
      <c r="P261" s="449" t="n">
        <v>2044.93512</v>
      </c>
      <c r="Q261" s="448" t="n">
        <v>0.7407</v>
      </c>
      <c r="R261" s="448" t="n">
        <v>0.8121</v>
      </c>
      <c r="S261" s="449" t="n">
        <v>183.867561</v>
      </c>
      <c r="T261" s="449" t="n">
        <v>3677.35122</v>
      </c>
      <c r="U261" s="450" t="n">
        <v>4712.91291793425</v>
      </c>
      <c r="V261" s="450" t="n">
        <v>3827.3565806544</v>
      </c>
      <c r="W261" s="450" t="n">
        <v>900.876461914787</v>
      </c>
      <c r="X261" s="450" t="n">
        <v>4728.23304256919</v>
      </c>
      <c r="Y261" s="450" t="n">
        <v>2135.27004202425</v>
      </c>
      <c r="Z261" s="448" t="n">
        <v>0.0498</v>
      </c>
      <c r="AA261" s="448" t="n">
        <v>0.0714</v>
      </c>
      <c r="AB261" s="448" t="n">
        <v>0.3605</v>
      </c>
      <c r="AC261" s="448" t="n">
        <v>0.0216000000000001</v>
      </c>
      <c r="AD261" s="451" t="s">
        <v>2559</v>
      </c>
      <c r="AE261" s="79"/>
      <c r="AF261" s="449" t="n">
        <v>167.701887</v>
      </c>
      <c r="AG261" s="449" t="n">
        <v>16.165674</v>
      </c>
      <c r="AH261" s="79"/>
      <c r="AI261" s="452" t="n">
        <v>0</v>
      </c>
      <c r="AJ261" s="453" t="n">
        <v>0</v>
      </c>
      <c r="AK261" s="452" t="n">
        <v>1632.4161</v>
      </c>
      <c r="AL261" s="453" t="n">
        <v>26</v>
      </c>
      <c r="AM261" s="79"/>
      <c r="AN261" s="454" t="n">
        <v>3677.35122</v>
      </c>
      <c r="AO261" s="455" t="n">
        <v>0</v>
      </c>
      <c r="AP261" s="455" t="n">
        <v>0</v>
      </c>
      <c r="AQ261" s="455" t="n">
        <v>1632.4161</v>
      </c>
      <c r="AR261" s="456" t="n">
        <v>0.00324872783814275</v>
      </c>
      <c r="AS261" s="373" t="n">
        <v>0</v>
      </c>
      <c r="AT261" s="457" t="n">
        <v>0</v>
      </c>
      <c r="AU261" s="457" t="n">
        <v>0</v>
      </c>
      <c r="AV261" s="457" t="n">
        <v>0</v>
      </c>
      <c r="AW261" s="457" t="n">
        <v>0</v>
      </c>
      <c r="AX261" s="458"/>
      <c r="AY261" s="459" t="n">
        <v>0</v>
      </c>
      <c r="AZ261" s="460" t="n">
        <v>0</v>
      </c>
      <c r="BA261" s="461" t="n">
        <v>0</v>
      </c>
      <c r="BB261" s="414" t="s">
        <v>618</v>
      </c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462" t="n">
        <v>0</v>
      </c>
      <c r="BO261" s="463" t="n">
        <v>0</v>
      </c>
      <c r="BP261" s="464" t="n">
        <v>0</v>
      </c>
      <c r="BQ261" s="465" t="n">
        <v>0</v>
      </c>
      <c r="BR261" s="465" t="n">
        <v>0</v>
      </c>
      <c r="BS261" s="466" t="n">
        <v>0</v>
      </c>
      <c r="BT261" s="467" t="n">
        <v>0</v>
      </c>
      <c r="BU261" s="465" t="n">
        <v>0</v>
      </c>
      <c r="BV261" s="465" t="n">
        <v>0</v>
      </c>
      <c r="BW261" s="468" t="n">
        <v>0</v>
      </c>
      <c r="CG261" s="442" t="n">
        <v>248</v>
      </c>
    </row>
    <row r="262" s="441" customFormat="true" ht="21.95" hidden="false" customHeight="true" outlineLevel="0" collapsed="false">
      <c r="A262" s="414" t="n">
        <v>0</v>
      </c>
      <c r="B262" s="414" t="n">
        <v>17</v>
      </c>
      <c r="C262" s="415" t="n">
        <v>0</v>
      </c>
      <c r="D262" s="415" t="s">
        <v>557</v>
      </c>
      <c r="E262" s="443" t="s">
        <v>620</v>
      </c>
      <c r="F262" s="443" t="s">
        <v>1570</v>
      </c>
      <c r="G262" s="443" t="s">
        <v>1098</v>
      </c>
      <c r="H262" s="444" t="n">
        <v>98.47</v>
      </c>
      <c r="I262" s="445" t="n">
        <v>136.76</v>
      </c>
      <c r="J262" s="446" t="n">
        <v>13466.76</v>
      </c>
      <c r="K262" s="447" t="n">
        <v>13466.76</v>
      </c>
      <c r="L262" s="447" t="n">
        <v>13580.2790485591</v>
      </c>
      <c r="M262" s="448" t="n">
        <v>0.941</v>
      </c>
      <c r="N262" s="448" t="n">
        <v>0.941</v>
      </c>
      <c r="O262" s="449" t="n">
        <v>92.66027</v>
      </c>
      <c r="P262" s="449" t="n">
        <v>12672.22116</v>
      </c>
      <c r="Q262" s="448" t="n">
        <v>0</v>
      </c>
      <c r="R262" s="474" t="n">
        <v>0.882</v>
      </c>
      <c r="S262" s="449" t="n">
        <v>86.85054</v>
      </c>
      <c r="T262" s="449" t="n">
        <v>11877.68232</v>
      </c>
      <c r="U262" s="450" t="n">
        <v>14184.067910486</v>
      </c>
      <c r="V262" s="450" t="n">
        <v>12510.3478970486</v>
      </c>
      <c r="W262" s="450" t="n">
        <v>1702.67536966981</v>
      </c>
      <c r="X262" s="450" t="n">
        <v>14213.0232667184</v>
      </c>
      <c r="Y262" s="450" t="n">
        <v>13374.454893982</v>
      </c>
      <c r="Z262" s="448" t="n">
        <v>0</v>
      </c>
      <c r="AA262" s="448" t="n">
        <v>0.882</v>
      </c>
      <c r="AB262" s="448" t="n">
        <v>-0.0589999999999999</v>
      </c>
      <c r="AC262" s="448" t="n">
        <v>0.882</v>
      </c>
      <c r="AD262" s="451" t="s">
        <v>2560</v>
      </c>
      <c r="AE262" s="79"/>
      <c r="AF262" s="449" t="n">
        <v>0</v>
      </c>
      <c r="AG262" s="449" t="n">
        <v>86.85054</v>
      </c>
      <c r="AH262" s="79"/>
      <c r="AI262" s="452" t="n">
        <v>-794.538839999999</v>
      </c>
      <c r="AJ262" s="453" t="n">
        <v>17</v>
      </c>
      <c r="AK262" s="452" t="n">
        <v>0</v>
      </c>
      <c r="AL262" s="453" t="n">
        <v>0</v>
      </c>
      <c r="AM262" s="79"/>
      <c r="AN262" s="454" t="n">
        <v>11877.68232</v>
      </c>
      <c r="AO262" s="455" t="n">
        <v>-794.538839999999</v>
      </c>
      <c r="AP262" s="455" t="n">
        <v>0.0108604017322512</v>
      </c>
      <c r="AQ262" s="455" t="n">
        <v>0</v>
      </c>
      <c r="AR262" s="456" t="n">
        <v>0</v>
      </c>
      <c r="AS262" s="373" t="n">
        <v>0</v>
      </c>
      <c r="AT262" s="457" t="n">
        <v>0</v>
      </c>
      <c r="AU262" s="457" t="n">
        <v>0</v>
      </c>
      <c r="AV262" s="457" t="n">
        <v>0</v>
      </c>
      <c r="AW262" s="457" t="n">
        <v>0</v>
      </c>
      <c r="AX262" s="458"/>
      <c r="AY262" s="459" t="n">
        <v>0</v>
      </c>
      <c r="AZ262" s="460" t="n">
        <v>0</v>
      </c>
      <c r="BA262" s="461" t="n">
        <v>0</v>
      </c>
      <c r="BB262" s="414" t="s">
        <v>620</v>
      </c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462" t="n">
        <v>0</v>
      </c>
      <c r="BO262" s="463" t="n">
        <v>0</v>
      </c>
      <c r="BP262" s="464" t="n">
        <v>0</v>
      </c>
      <c r="BQ262" s="465" t="n">
        <v>0</v>
      </c>
      <c r="BR262" s="465" t="n">
        <v>0</v>
      </c>
      <c r="BS262" s="466" t="n">
        <v>0</v>
      </c>
      <c r="BT262" s="467" t="n">
        <v>0</v>
      </c>
      <c r="BU262" s="465" t="n">
        <v>0</v>
      </c>
      <c r="BV262" s="465" t="n">
        <v>0</v>
      </c>
      <c r="BW262" s="468" t="n">
        <v>0</v>
      </c>
      <c r="CG262" s="442" t="n">
        <v>249</v>
      </c>
    </row>
    <row r="263" s="441" customFormat="true" ht="21.95" hidden="false" customHeight="true" outlineLevel="0" collapsed="false">
      <c r="A263" s="414" t="n">
        <v>0</v>
      </c>
      <c r="B263" s="414" t="n">
        <v>0</v>
      </c>
      <c r="C263" s="415" t="n">
        <v>0</v>
      </c>
      <c r="D263" s="415" t="s">
        <v>557</v>
      </c>
      <c r="E263" s="443" t="s">
        <v>622</v>
      </c>
      <c r="F263" s="443" t="s">
        <v>2348</v>
      </c>
      <c r="G263" s="443" t="s">
        <v>1101</v>
      </c>
      <c r="H263" s="444" t="n">
        <v>8.6</v>
      </c>
      <c r="I263" s="445" t="n">
        <v>64.385</v>
      </c>
      <c r="J263" s="446" t="n">
        <v>553.71</v>
      </c>
      <c r="K263" s="447" t="n">
        <v>553.71</v>
      </c>
      <c r="L263" s="447" t="n">
        <v>553.71</v>
      </c>
      <c r="M263" s="448" t="n">
        <v>1</v>
      </c>
      <c r="N263" s="448" t="n">
        <v>1</v>
      </c>
      <c r="O263" s="449" t="n">
        <v>8.6</v>
      </c>
      <c r="P263" s="449" t="n">
        <v>553.71</v>
      </c>
      <c r="Q263" s="448" t="n">
        <v>0</v>
      </c>
      <c r="R263" s="474" t="n">
        <v>1</v>
      </c>
      <c r="S263" s="449" t="n">
        <v>8.6</v>
      </c>
      <c r="T263" s="449" t="n">
        <v>553.71</v>
      </c>
      <c r="U263" s="450" t="n">
        <v>583.203401762205</v>
      </c>
      <c r="V263" s="450" t="n">
        <v>583.203401762205</v>
      </c>
      <c r="W263" s="450" t="n">
        <v>0</v>
      </c>
      <c r="X263" s="450" t="n">
        <v>583.203401762205</v>
      </c>
      <c r="Y263" s="450" t="n">
        <v>583.203401762205</v>
      </c>
      <c r="Z263" s="448" t="n">
        <v>0</v>
      </c>
      <c r="AA263" s="448" t="n">
        <v>1</v>
      </c>
      <c r="AB263" s="448" t="n">
        <v>0</v>
      </c>
      <c r="AC263" s="448" t="n">
        <v>1</v>
      </c>
      <c r="AD263" s="451" t="n">
        <v>0</v>
      </c>
      <c r="AE263" s="79"/>
      <c r="AF263" s="449" t="n">
        <v>0</v>
      </c>
      <c r="AG263" s="449" t="n">
        <v>8.6</v>
      </c>
      <c r="AH263" s="79"/>
      <c r="AI263" s="452" t="n">
        <v>0</v>
      </c>
      <c r="AJ263" s="453" t="n">
        <v>0</v>
      </c>
      <c r="AK263" s="452" t="n">
        <v>0</v>
      </c>
      <c r="AL263" s="453" t="n">
        <v>0</v>
      </c>
      <c r="AM263" s="79"/>
      <c r="AN263" s="454" t="n">
        <v>553.71</v>
      </c>
      <c r="AO263" s="455" t="n">
        <v>0</v>
      </c>
      <c r="AP263" s="455" t="n">
        <v>0</v>
      </c>
      <c r="AQ263" s="455" t="n">
        <v>0</v>
      </c>
      <c r="AR263" s="456" t="n">
        <v>0</v>
      </c>
      <c r="AS263" s="373" t="n">
        <v>0</v>
      </c>
      <c r="AT263" s="457" t="n">
        <v>0</v>
      </c>
      <c r="AU263" s="457" t="n">
        <v>0</v>
      </c>
      <c r="AV263" s="457" t="n">
        <v>0</v>
      </c>
      <c r="AW263" s="457" t="n">
        <v>0</v>
      </c>
      <c r="AX263" s="458"/>
      <c r="AY263" s="459" t="n">
        <v>0</v>
      </c>
      <c r="AZ263" s="460" t="n">
        <v>0</v>
      </c>
      <c r="BA263" s="461" t="n">
        <v>0</v>
      </c>
      <c r="BB263" s="414" t="s">
        <v>622</v>
      </c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462" t="n">
        <v>0</v>
      </c>
      <c r="BO263" s="463" t="n">
        <v>0</v>
      </c>
      <c r="BP263" s="464" t="n">
        <v>0</v>
      </c>
      <c r="BQ263" s="465" t="n">
        <v>0</v>
      </c>
      <c r="BR263" s="465" t="n">
        <v>0</v>
      </c>
      <c r="BS263" s="466" t="n">
        <v>0</v>
      </c>
      <c r="BT263" s="467" t="n">
        <v>0</v>
      </c>
      <c r="BU263" s="465" t="n">
        <v>0</v>
      </c>
      <c r="BV263" s="465" t="n">
        <v>0</v>
      </c>
      <c r="BW263" s="468" t="n">
        <v>0</v>
      </c>
      <c r="CG263" s="442" t="n">
        <v>250</v>
      </c>
    </row>
    <row r="264" s="441" customFormat="true" ht="21.95" hidden="false" customHeight="true" outlineLevel="0" collapsed="false">
      <c r="A264" s="414" t="n">
        <v>0</v>
      </c>
      <c r="B264" s="414" t="n">
        <v>8</v>
      </c>
      <c r="C264" s="415" t="n">
        <v>0</v>
      </c>
      <c r="D264" s="415" t="s">
        <v>557</v>
      </c>
      <c r="E264" s="443" t="s">
        <v>624</v>
      </c>
      <c r="F264" s="443" t="s">
        <v>2349</v>
      </c>
      <c r="G264" s="443" t="s">
        <v>1098</v>
      </c>
      <c r="H264" s="444" t="n">
        <v>98.47</v>
      </c>
      <c r="I264" s="445" t="n">
        <v>32.4294</v>
      </c>
      <c r="J264" s="446" t="n">
        <v>3193.32</v>
      </c>
      <c r="K264" s="447" t="n">
        <v>3193.32</v>
      </c>
      <c r="L264" s="447" t="n">
        <v>3421.44141452063</v>
      </c>
      <c r="M264" s="448" t="n">
        <v>0.941</v>
      </c>
      <c r="N264" s="448" t="n">
        <v>0.941</v>
      </c>
      <c r="O264" s="449" t="n">
        <v>92.66027</v>
      </c>
      <c r="P264" s="449" t="n">
        <v>3004.91412</v>
      </c>
      <c r="Q264" s="448" t="n">
        <v>0</v>
      </c>
      <c r="R264" s="474"/>
      <c r="S264" s="449" t="n">
        <v>0</v>
      </c>
      <c r="T264" s="449" t="n">
        <v>0</v>
      </c>
      <c r="U264" s="450" t="n">
        <v>3363.41241248177</v>
      </c>
      <c r="V264" s="450" t="n">
        <v>0</v>
      </c>
      <c r="W264" s="450" t="n">
        <v>3421.59944721771</v>
      </c>
      <c r="X264" s="450" t="n">
        <v>3421.59944721771</v>
      </c>
      <c r="Y264" s="450" t="n">
        <v>3219.72507983186</v>
      </c>
      <c r="Z264" s="448" t="n">
        <v>0</v>
      </c>
      <c r="AA264" s="448" t="n">
        <v>0</v>
      </c>
      <c r="AB264" s="448" t="n">
        <v>-0.941</v>
      </c>
      <c r="AC264" s="448" t="n">
        <v>0</v>
      </c>
      <c r="AD264" s="451" t="s">
        <v>2560</v>
      </c>
      <c r="AE264" s="79"/>
      <c r="AF264" s="449" t="n">
        <v>0</v>
      </c>
      <c r="AG264" s="449" t="n">
        <v>0</v>
      </c>
      <c r="AH264" s="79"/>
      <c r="AI264" s="452" t="n">
        <v>-3004.91412</v>
      </c>
      <c r="AJ264" s="453" t="n">
        <v>8</v>
      </c>
      <c r="AK264" s="452" t="n">
        <v>0</v>
      </c>
      <c r="AL264" s="453" t="n">
        <v>0</v>
      </c>
      <c r="AM264" s="79"/>
      <c r="AN264" s="454" t="n">
        <v>0</v>
      </c>
      <c r="AO264" s="455" t="n">
        <v>-3004.91412</v>
      </c>
      <c r="AP264" s="455" t="n">
        <v>0.0410736050538627</v>
      </c>
      <c r="AQ264" s="455" t="n">
        <v>0</v>
      </c>
      <c r="AR264" s="456" t="n">
        <v>0</v>
      </c>
      <c r="AS264" s="373" t="n">
        <v>0</v>
      </c>
      <c r="AT264" s="457" t="n">
        <v>0</v>
      </c>
      <c r="AU264" s="457" t="n">
        <v>0</v>
      </c>
      <c r="AV264" s="457" t="n">
        <v>0</v>
      </c>
      <c r="AW264" s="457" t="n">
        <v>0</v>
      </c>
      <c r="AX264" s="458"/>
      <c r="AY264" s="459" t="n">
        <v>0</v>
      </c>
      <c r="AZ264" s="460" t="n">
        <v>0</v>
      </c>
      <c r="BA264" s="461" t="n">
        <v>0</v>
      </c>
      <c r="BB264" s="414" t="s">
        <v>624</v>
      </c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462" t="n">
        <v>0</v>
      </c>
      <c r="BO264" s="463" t="n">
        <v>0</v>
      </c>
      <c r="BP264" s="464" t="n">
        <v>0</v>
      </c>
      <c r="BQ264" s="465" t="n">
        <v>0</v>
      </c>
      <c r="BR264" s="465" t="n">
        <v>0</v>
      </c>
      <c r="BS264" s="466" t="n">
        <v>0</v>
      </c>
      <c r="BT264" s="467" t="n">
        <v>0</v>
      </c>
      <c r="BU264" s="465" t="n">
        <v>0</v>
      </c>
      <c r="BV264" s="465" t="n">
        <v>0</v>
      </c>
      <c r="BW264" s="468" t="n">
        <v>0</v>
      </c>
      <c r="CG264" s="442" t="n">
        <v>251</v>
      </c>
    </row>
    <row r="265" s="441" customFormat="true" ht="21.95" hidden="false" customHeight="true" outlineLevel="0" collapsed="false">
      <c r="A265" s="414" t="n">
        <v>0</v>
      </c>
      <c r="B265" s="414" t="n">
        <v>0</v>
      </c>
      <c r="C265" s="415" t="s">
        <v>626</v>
      </c>
      <c r="D265" s="415" t="s">
        <v>626</v>
      </c>
      <c r="E265" s="416" t="s">
        <v>626</v>
      </c>
      <c r="F265" s="416" t="s">
        <v>2350</v>
      </c>
      <c r="G265" s="417"/>
      <c r="H265" s="417"/>
      <c r="I265" s="417"/>
      <c r="J265" s="418" t="n">
        <v>734704.32</v>
      </c>
      <c r="K265" s="418" t="n">
        <v>734704.32</v>
      </c>
      <c r="L265" s="418" t="n">
        <v>786115.811432668</v>
      </c>
      <c r="M265" s="419" t="n">
        <v>0.0226709744241057</v>
      </c>
      <c r="N265" s="419" t="n">
        <v>0.0244337243695532</v>
      </c>
      <c r="O265" s="418"/>
      <c r="P265" s="418" t="n">
        <v>17951.562848</v>
      </c>
      <c r="Q265" s="419" t="n">
        <v>0.0172579663503272</v>
      </c>
      <c r="R265" s="419" t="n">
        <v>0.020455896902852</v>
      </c>
      <c r="S265" s="418" t="n">
        <v>0</v>
      </c>
      <c r="T265" s="418" t="n">
        <v>15029.035824</v>
      </c>
      <c r="U265" s="418" t="n">
        <v>773428.223328515</v>
      </c>
      <c r="V265" s="418" t="n">
        <v>15545.3146494216</v>
      </c>
      <c r="W265" s="418"/>
      <c r="X265" s="418" t="n">
        <v>786539.597648663</v>
      </c>
      <c r="Y265" s="418" t="n">
        <v>18645.8291678484</v>
      </c>
      <c r="Z265" s="419" t="n">
        <v>0.00176274994544744</v>
      </c>
      <c r="AA265" s="419" t="n">
        <v>0.00319793055252485</v>
      </c>
      <c r="AB265" s="419" t="n">
        <v>-0.00397782746670117</v>
      </c>
      <c r="AC265" s="419" t="n">
        <v>0.00143518060707741</v>
      </c>
      <c r="AD265" s="420" t="s">
        <v>2560</v>
      </c>
      <c r="AE265" s="421" t="s">
        <v>2557</v>
      </c>
      <c r="AF265" s="422" t="n">
        <v>0</v>
      </c>
      <c r="AG265" s="423" t="n">
        <v>0</v>
      </c>
      <c r="AH265" s="421"/>
      <c r="AI265" s="424"/>
      <c r="AJ265" s="425"/>
      <c r="AK265" s="424"/>
      <c r="AL265" s="425"/>
      <c r="AM265" s="421"/>
      <c r="AN265" s="426"/>
      <c r="AO265" s="427"/>
      <c r="AP265" s="427"/>
      <c r="AQ265" s="427"/>
      <c r="AR265" s="428"/>
      <c r="AS265" s="429"/>
      <c r="AT265" s="430"/>
      <c r="AU265" s="430"/>
      <c r="AV265" s="430"/>
      <c r="AW265" s="430"/>
      <c r="AX265" s="421"/>
      <c r="AY265" s="431"/>
      <c r="AZ265" s="432"/>
      <c r="BA265" s="433"/>
      <c r="BB265" s="414" t="s">
        <v>626</v>
      </c>
      <c r="BC265" s="421"/>
      <c r="BD265" s="421"/>
      <c r="BE265" s="421"/>
      <c r="BF265" s="421"/>
      <c r="BG265" s="421"/>
      <c r="BH265" s="421"/>
      <c r="BI265" s="421"/>
      <c r="BJ265" s="421"/>
      <c r="BK265" s="421"/>
      <c r="BL265" s="421"/>
      <c r="BM265" s="421"/>
      <c r="BN265" s="434" t="s">
        <v>626</v>
      </c>
      <c r="BO265" s="435" t="n">
        <v>15029.035824</v>
      </c>
      <c r="BP265" s="436" t="n">
        <v>4</v>
      </c>
      <c r="BQ265" s="437" t="s">
        <v>626</v>
      </c>
      <c r="BR265" s="437" t="n">
        <v>-2922.527024</v>
      </c>
      <c r="BS265" s="438" t="n">
        <v>0.0806962382001959</v>
      </c>
      <c r="BT265" s="439" t="n">
        <v>0</v>
      </c>
      <c r="BU265" s="437" t="n">
        <v>0</v>
      </c>
      <c r="BV265" s="437" t="n">
        <v>0</v>
      </c>
      <c r="BW265" s="440" t="n">
        <v>0</v>
      </c>
      <c r="CG265" s="442" t="n">
        <v>252</v>
      </c>
    </row>
    <row r="266" s="441" customFormat="true" ht="21.95" hidden="false" customHeight="true" outlineLevel="0" collapsed="false">
      <c r="A266" s="414" t="n">
        <v>30</v>
      </c>
      <c r="B266" s="414" t="n">
        <v>0</v>
      </c>
      <c r="C266" s="415" t="n">
        <v>0</v>
      </c>
      <c r="D266" s="415" t="s">
        <v>626</v>
      </c>
      <c r="E266" s="443" t="s">
        <v>629</v>
      </c>
      <c r="F266" s="443" t="s">
        <v>1623</v>
      </c>
      <c r="G266" s="443" t="s">
        <v>1095</v>
      </c>
      <c r="H266" s="444" t="n">
        <v>1</v>
      </c>
      <c r="I266" s="445" t="n">
        <v>719500</v>
      </c>
      <c r="J266" s="446" t="n">
        <v>719500</v>
      </c>
      <c r="K266" s="447" t="n">
        <v>719500</v>
      </c>
      <c r="L266" s="447" t="n">
        <v>770616.275312209</v>
      </c>
      <c r="M266" s="448" t="n">
        <v>0.0022</v>
      </c>
      <c r="N266" s="448" t="n">
        <v>0.004</v>
      </c>
      <c r="O266" s="449" t="n">
        <v>0.004</v>
      </c>
      <c r="P266" s="449" t="n">
        <v>2878</v>
      </c>
      <c r="Q266" s="448" t="n">
        <v>0.0023</v>
      </c>
      <c r="R266" s="448" t="n">
        <v>0.0055</v>
      </c>
      <c r="S266" s="449" t="n">
        <v>0.0055</v>
      </c>
      <c r="T266" s="449" t="n">
        <v>3957.25</v>
      </c>
      <c r="U266" s="450" t="n">
        <v>757804.230771278</v>
      </c>
      <c r="V266" s="450" t="n">
        <v>4167.92326924203</v>
      </c>
      <c r="W266" s="450" t="n">
        <v>766674.215621821</v>
      </c>
      <c r="X266" s="450" t="n">
        <v>770842.138891064</v>
      </c>
      <c r="Y266" s="450" t="n">
        <v>3083.36855556425</v>
      </c>
      <c r="Z266" s="448" t="n">
        <v>0.0018</v>
      </c>
      <c r="AA266" s="448" t="n">
        <v>0.0032</v>
      </c>
      <c r="AB266" s="448" t="n">
        <v>0.0015</v>
      </c>
      <c r="AC266" s="448" t="n">
        <v>0.0014</v>
      </c>
      <c r="AD266" s="451" t="s">
        <v>2559</v>
      </c>
      <c r="AE266" s="79"/>
      <c r="AF266" s="449" t="n">
        <v>0.0023</v>
      </c>
      <c r="AG266" s="449" t="n">
        <v>0.0032</v>
      </c>
      <c r="AH266" s="79"/>
      <c r="AI266" s="452" t="n">
        <v>0</v>
      </c>
      <c r="AJ266" s="453" t="n">
        <v>0</v>
      </c>
      <c r="AK266" s="452" t="n">
        <v>1079.25</v>
      </c>
      <c r="AL266" s="453" t="n">
        <v>30</v>
      </c>
      <c r="AM266" s="79"/>
      <c r="AN266" s="454" t="n">
        <v>3957.25</v>
      </c>
      <c r="AO266" s="455" t="n">
        <v>0</v>
      </c>
      <c r="AP266" s="455" t="n">
        <v>0</v>
      </c>
      <c r="AQ266" s="455" t="n">
        <v>1079.25</v>
      </c>
      <c r="AR266" s="456" t="n">
        <v>0.00214785281725386</v>
      </c>
      <c r="AS266" s="373" t="n">
        <v>0</v>
      </c>
      <c r="AT266" s="457" t="n">
        <v>0</v>
      </c>
      <c r="AU266" s="457" t="n">
        <v>0</v>
      </c>
      <c r="AV266" s="457" t="n">
        <v>0</v>
      </c>
      <c r="AW266" s="457" t="n">
        <v>0</v>
      </c>
      <c r="AX266" s="458"/>
      <c r="AY266" s="459" t="n">
        <v>0</v>
      </c>
      <c r="AZ266" s="460" t="n">
        <v>0</v>
      </c>
      <c r="BA266" s="461" t="n">
        <v>0</v>
      </c>
      <c r="BB266" s="414" t="s">
        <v>629</v>
      </c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462" t="n">
        <v>0</v>
      </c>
      <c r="BO266" s="463" t="n">
        <v>0</v>
      </c>
      <c r="BP266" s="464" t="n">
        <v>0</v>
      </c>
      <c r="BQ266" s="465" t="n">
        <v>0</v>
      </c>
      <c r="BR266" s="465" t="n">
        <v>0</v>
      </c>
      <c r="BS266" s="466" t="n">
        <v>0</v>
      </c>
      <c r="BT266" s="467" t="n">
        <v>0</v>
      </c>
      <c r="BU266" s="465" t="n">
        <v>0</v>
      </c>
      <c r="BV266" s="465" t="n">
        <v>0</v>
      </c>
      <c r="BW266" s="468" t="n">
        <v>0</v>
      </c>
      <c r="CG266" s="442" t="n">
        <v>253</v>
      </c>
    </row>
    <row r="267" s="441" customFormat="true" ht="21.95" hidden="false" customHeight="true" outlineLevel="0" collapsed="false">
      <c r="A267" s="414" t="n">
        <v>0</v>
      </c>
      <c r="B267" s="414" t="n">
        <v>7</v>
      </c>
      <c r="C267" s="415" t="n">
        <v>0</v>
      </c>
      <c r="D267" s="415" t="s">
        <v>626</v>
      </c>
      <c r="E267" s="475" t="s">
        <v>631</v>
      </c>
      <c r="F267" s="475" t="s">
        <v>2074</v>
      </c>
      <c r="G267" s="476" t="s">
        <v>1098</v>
      </c>
      <c r="H267" s="476" t="n">
        <v>366.31</v>
      </c>
      <c r="I267" s="476" t="n">
        <v>41.5067</v>
      </c>
      <c r="J267" s="477" t="n">
        <v>15204.32</v>
      </c>
      <c r="K267" s="477" t="n">
        <v>15204.32</v>
      </c>
      <c r="L267" s="477" t="n">
        <v>15499.536120459</v>
      </c>
      <c r="M267" s="478" t="n">
        <v>0.9914</v>
      </c>
      <c r="N267" s="478" t="n">
        <v>0.9914</v>
      </c>
      <c r="O267" s="477" t="n">
        <v>363.159734</v>
      </c>
      <c r="P267" s="477" t="n">
        <v>15073.562848</v>
      </c>
      <c r="Q267" s="478" t="n">
        <v>0.7251</v>
      </c>
      <c r="R267" s="478" t="n">
        <v>0.7282</v>
      </c>
      <c r="S267" s="477" t="n">
        <v>266.746942</v>
      </c>
      <c r="T267" s="477" t="n">
        <v>11071.785824</v>
      </c>
      <c r="U267" s="450" t="n">
        <v>15623.9925572364</v>
      </c>
      <c r="V267" s="450" t="n">
        <v>11377.3913801795</v>
      </c>
      <c r="W267" s="450" t="n">
        <v>4320.06737741993</v>
      </c>
      <c r="X267" s="450" t="n">
        <v>15697.4587575995</v>
      </c>
      <c r="Y267" s="450" t="n">
        <v>15562.4606122841</v>
      </c>
      <c r="Z267" s="478" t="n">
        <v>0</v>
      </c>
      <c r="AA267" s="478" t="n">
        <v>0.00309999999999988</v>
      </c>
      <c r="AB267" s="478" t="n">
        <v>-0.2632</v>
      </c>
      <c r="AC267" s="478" t="n">
        <v>0.00309999999999988</v>
      </c>
      <c r="AD267" s="479" t="s">
        <v>2560</v>
      </c>
      <c r="AE267" s="458"/>
      <c r="AF267" s="477" t="n">
        <v>265.611381</v>
      </c>
      <c r="AG267" s="477" t="n">
        <v>1.13556099999994</v>
      </c>
      <c r="AH267" s="458"/>
      <c r="AI267" s="452" t="n">
        <v>-4001.777024</v>
      </c>
      <c r="AJ267" s="453" t="n">
        <v>7</v>
      </c>
      <c r="AK267" s="452" t="n">
        <v>0</v>
      </c>
      <c r="AL267" s="453" t="n">
        <v>0</v>
      </c>
      <c r="AM267" s="458"/>
      <c r="AN267" s="454" t="n">
        <v>11071.785824</v>
      </c>
      <c r="AO267" s="455" t="n">
        <v>-4001.777024</v>
      </c>
      <c r="AP267" s="455" t="n">
        <v>0.0546995363040186</v>
      </c>
      <c r="AQ267" s="455" t="n">
        <v>0</v>
      </c>
      <c r="AR267" s="456" t="n">
        <v>0</v>
      </c>
      <c r="AS267" s="373" t="n">
        <v>0</v>
      </c>
      <c r="AT267" s="457" t="n">
        <v>0</v>
      </c>
      <c r="AU267" s="457" t="n">
        <v>0</v>
      </c>
      <c r="AV267" s="457" t="n">
        <v>0</v>
      </c>
      <c r="AW267" s="457" t="n">
        <v>0</v>
      </c>
      <c r="AX267" s="458"/>
      <c r="AY267" s="459" t="n">
        <v>0</v>
      </c>
      <c r="AZ267" s="460" t="n">
        <v>0</v>
      </c>
      <c r="BA267" s="461" t="n">
        <v>0</v>
      </c>
      <c r="BB267" s="414" t="s">
        <v>631</v>
      </c>
      <c r="BC267" s="458"/>
      <c r="BD267" s="458"/>
      <c r="BE267" s="458"/>
      <c r="BF267" s="458"/>
      <c r="BG267" s="458"/>
      <c r="BH267" s="458"/>
      <c r="BI267" s="458"/>
      <c r="BJ267" s="458"/>
      <c r="BK267" s="458"/>
      <c r="BL267" s="458"/>
      <c r="BM267" s="458"/>
      <c r="BN267" s="462" t="n">
        <v>0</v>
      </c>
      <c r="BO267" s="463" t="n">
        <v>0</v>
      </c>
      <c r="BP267" s="464" t="n">
        <v>0</v>
      </c>
      <c r="BQ267" s="465" t="n">
        <v>0</v>
      </c>
      <c r="BR267" s="465" t="n">
        <v>0</v>
      </c>
      <c r="BS267" s="466" t="n">
        <v>0</v>
      </c>
      <c r="BT267" s="467" t="n">
        <v>0</v>
      </c>
      <c r="BU267" s="465" t="n">
        <v>0</v>
      </c>
      <c r="BV267" s="465" t="n">
        <v>0</v>
      </c>
      <c r="BW267" s="468" t="n">
        <v>0</v>
      </c>
      <c r="CG267" s="442" t="n">
        <v>254</v>
      </c>
    </row>
    <row r="268" s="441" customFormat="true" ht="21.95" hidden="false" customHeight="true" outlineLevel="0" collapsed="false">
      <c r="A268" s="414" t="n">
        <v>0</v>
      </c>
      <c r="B268" s="414" t="n">
        <v>0</v>
      </c>
      <c r="C268" s="415" t="s">
        <v>634</v>
      </c>
      <c r="D268" s="415" t="s">
        <v>634</v>
      </c>
      <c r="E268" s="416" t="s">
        <v>634</v>
      </c>
      <c r="F268" s="416" t="s">
        <v>2351</v>
      </c>
      <c r="G268" s="417"/>
      <c r="H268" s="417"/>
      <c r="I268" s="417"/>
      <c r="J268" s="418" t="n">
        <v>64916.78</v>
      </c>
      <c r="K268" s="418" t="n">
        <v>64916.78</v>
      </c>
      <c r="L268" s="418" t="n">
        <v>69315.351286887</v>
      </c>
      <c r="M268" s="419" t="n">
        <v>0.0655661463800269</v>
      </c>
      <c r="N268" s="419" t="n">
        <v>0.0765267947670849</v>
      </c>
      <c r="O268" s="418"/>
      <c r="P268" s="418" t="n">
        <v>4967.8731</v>
      </c>
      <c r="Q268" s="419" t="n">
        <v>0.0515137263585779</v>
      </c>
      <c r="R268" s="419" t="n">
        <v>0.0515137263585779</v>
      </c>
      <c r="S268" s="418" t="n">
        <v>0</v>
      </c>
      <c r="T268" s="418" t="n">
        <v>3344.105241</v>
      </c>
      <c r="U268" s="418" t="n">
        <v>68268.5792877717</v>
      </c>
      <c r="V268" s="418" t="n">
        <v>3491.41575910531</v>
      </c>
      <c r="W268" s="418"/>
      <c r="X268" s="418" t="n">
        <v>69389.2242168177</v>
      </c>
      <c r="Y268" s="418" t="n">
        <v>5260.76310879545</v>
      </c>
      <c r="Z268" s="419" t="n">
        <v>0.010960648387058</v>
      </c>
      <c r="AA268" s="419" t="n">
        <v>0</v>
      </c>
      <c r="AB268" s="419" t="n">
        <v>-0.025013068408507</v>
      </c>
      <c r="AC268" s="419" t="n">
        <v>-0.010960648387058</v>
      </c>
      <c r="AD268" s="420" t="s">
        <v>2560</v>
      </c>
      <c r="AE268" s="421" t="s">
        <v>2557</v>
      </c>
      <c r="AF268" s="422" t="n">
        <v>0</v>
      </c>
      <c r="AG268" s="423" t="n">
        <v>0</v>
      </c>
      <c r="AH268" s="421"/>
      <c r="AI268" s="424"/>
      <c r="AJ268" s="425"/>
      <c r="AK268" s="424"/>
      <c r="AL268" s="425"/>
      <c r="AM268" s="421"/>
      <c r="AN268" s="426"/>
      <c r="AO268" s="427"/>
      <c r="AP268" s="427"/>
      <c r="AQ268" s="427"/>
      <c r="AR268" s="428"/>
      <c r="AS268" s="429"/>
      <c r="AT268" s="430"/>
      <c r="AU268" s="430"/>
      <c r="AV268" s="430"/>
      <c r="AW268" s="430"/>
      <c r="AX268" s="421"/>
      <c r="AY268" s="431"/>
      <c r="AZ268" s="432"/>
      <c r="BA268" s="433"/>
      <c r="BB268" s="414" t="s">
        <v>634</v>
      </c>
      <c r="BC268" s="421"/>
      <c r="BD268" s="421"/>
      <c r="BE268" s="421"/>
      <c r="BF268" s="421"/>
      <c r="BG268" s="421"/>
      <c r="BH268" s="421"/>
      <c r="BI268" s="421"/>
      <c r="BJ268" s="421"/>
      <c r="BK268" s="421"/>
      <c r="BL268" s="421"/>
      <c r="BM268" s="421"/>
      <c r="BN268" s="434" t="s">
        <v>634</v>
      </c>
      <c r="BO268" s="435" t="n">
        <v>3344.105241</v>
      </c>
      <c r="BP268" s="436" t="n">
        <v>5</v>
      </c>
      <c r="BQ268" s="437" t="s">
        <v>634</v>
      </c>
      <c r="BR268" s="437" t="n">
        <v>-1623.767859</v>
      </c>
      <c r="BS268" s="438" t="n">
        <v>0.0448351569910705</v>
      </c>
      <c r="BT268" s="439" t="n">
        <v>0</v>
      </c>
      <c r="BU268" s="437" t="n">
        <v>0</v>
      </c>
      <c r="BV268" s="437" t="n">
        <v>0</v>
      </c>
      <c r="BW268" s="440" t="n">
        <v>0</v>
      </c>
      <c r="CG268" s="442" t="n">
        <v>255</v>
      </c>
    </row>
    <row r="269" s="441" customFormat="true" ht="21.95" hidden="false" customHeight="true" outlineLevel="0" collapsed="false">
      <c r="A269" s="414" t="n">
        <v>0</v>
      </c>
      <c r="B269" s="414" t="n">
        <v>0</v>
      </c>
      <c r="C269" s="415" t="n">
        <v>0</v>
      </c>
      <c r="D269" s="415" t="s">
        <v>634</v>
      </c>
      <c r="E269" s="443" t="s">
        <v>637</v>
      </c>
      <c r="F269" s="443" t="s">
        <v>2025</v>
      </c>
      <c r="G269" s="443" t="s">
        <v>1101</v>
      </c>
      <c r="H269" s="444" t="n">
        <v>169.77</v>
      </c>
      <c r="I269" s="445" t="n">
        <v>100.618</v>
      </c>
      <c r="J269" s="446" t="n">
        <v>17081.92</v>
      </c>
      <c r="K269" s="447" t="n">
        <v>17081.92</v>
      </c>
      <c r="L269" s="447" t="n">
        <v>18302.2022620747</v>
      </c>
      <c r="M269" s="448" t="n">
        <v>0</v>
      </c>
      <c r="N269" s="448" t="n">
        <v>0</v>
      </c>
      <c r="O269" s="449" t="n">
        <v>0</v>
      </c>
      <c r="P269" s="449" t="n">
        <v>0</v>
      </c>
      <c r="Q269" s="448" t="n">
        <v>0</v>
      </c>
      <c r="R269" s="448" t="n">
        <v>0</v>
      </c>
      <c r="S269" s="449" t="n">
        <v>0</v>
      </c>
      <c r="T269" s="449" t="n">
        <v>0</v>
      </c>
      <c r="U269" s="450" t="n">
        <v>17991.7896599842</v>
      </c>
      <c r="V269" s="450" t="n">
        <v>0</v>
      </c>
      <c r="W269" s="450" t="n">
        <v>18303.0476211019</v>
      </c>
      <c r="X269" s="450" t="n">
        <v>18303.0476211019</v>
      </c>
      <c r="Y269" s="450" t="n">
        <v>0</v>
      </c>
      <c r="Z269" s="448" t="n">
        <v>0</v>
      </c>
      <c r="AA269" s="448" t="n">
        <v>0</v>
      </c>
      <c r="AB269" s="448" t="n">
        <v>0</v>
      </c>
      <c r="AC269" s="448" t="n">
        <v>0</v>
      </c>
      <c r="AD269" s="451" t="s">
        <v>2558</v>
      </c>
      <c r="AE269" s="79"/>
      <c r="AF269" s="449" t="n">
        <v>0</v>
      </c>
      <c r="AG269" s="449" t="n">
        <v>0</v>
      </c>
      <c r="AH269" s="79"/>
      <c r="AI269" s="452" t="n">
        <v>0</v>
      </c>
      <c r="AJ269" s="453" t="n">
        <v>0</v>
      </c>
      <c r="AK269" s="452" t="n">
        <v>0</v>
      </c>
      <c r="AL269" s="453" t="n">
        <v>0</v>
      </c>
      <c r="AM269" s="79"/>
      <c r="AN269" s="454" t="n">
        <v>0</v>
      </c>
      <c r="AO269" s="455" t="n">
        <v>0</v>
      </c>
      <c r="AP269" s="455" t="n">
        <v>0</v>
      </c>
      <c r="AQ269" s="455" t="n">
        <v>0</v>
      </c>
      <c r="AR269" s="456" t="n">
        <v>0</v>
      </c>
      <c r="AS269" s="373" t="n">
        <v>18</v>
      </c>
      <c r="AT269" s="457" t="n">
        <v>0</v>
      </c>
      <c r="AU269" s="457" t="n">
        <v>0</v>
      </c>
      <c r="AV269" s="457" t="n">
        <v>0</v>
      </c>
      <c r="AW269" s="457" t="n">
        <v>0.5957</v>
      </c>
      <c r="AX269" s="458"/>
      <c r="AY269" s="459" t="n">
        <v>10175.699744</v>
      </c>
      <c r="AZ269" s="460" t="n">
        <v>0.0207256224855816</v>
      </c>
      <c r="BA269" s="461" t="n">
        <v>18</v>
      </c>
      <c r="BB269" s="414" t="s">
        <v>637</v>
      </c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462" t="n">
        <v>0</v>
      </c>
      <c r="BO269" s="463" t="n">
        <v>0</v>
      </c>
      <c r="BP269" s="464" t="n">
        <v>0</v>
      </c>
      <c r="BQ269" s="465" t="n">
        <v>0</v>
      </c>
      <c r="BR269" s="465" t="n">
        <v>0</v>
      </c>
      <c r="BS269" s="466" t="n">
        <v>0</v>
      </c>
      <c r="BT269" s="467" t="n">
        <v>0</v>
      </c>
      <c r="BU269" s="465" t="n">
        <v>0</v>
      </c>
      <c r="BV269" s="465" t="n">
        <v>0</v>
      </c>
      <c r="BW269" s="468" t="n">
        <v>0</v>
      </c>
      <c r="CG269" s="442" t="n">
        <v>256</v>
      </c>
    </row>
    <row r="270" s="441" customFormat="true" ht="21.95" hidden="false" customHeight="true" outlineLevel="0" collapsed="false">
      <c r="A270" s="414" t="n">
        <v>0</v>
      </c>
      <c r="B270" s="414" t="n">
        <v>20</v>
      </c>
      <c r="C270" s="415" t="n">
        <v>0</v>
      </c>
      <c r="D270" s="415" t="s">
        <v>634</v>
      </c>
      <c r="E270" s="475" t="s">
        <v>640</v>
      </c>
      <c r="F270" s="475" t="s">
        <v>2046</v>
      </c>
      <c r="G270" s="476" t="s">
        <v>1101</v>
      </c>
      <c r="H270" s="476" t="n">
        <v>7.96</v>
      </c>
      <c r="I270" s="476" t="n">
        <v>178.7762</v>
      </c>
      <c r="J270" s="477" t="n">
        <v>1423.06</v>
      </c>
      <c r="K270" s="477" t="n">
        <v>1423.06</v>
      </c>
      <c r="L270" s="477" t="n">
        <v>1524.71923244389</v>
      </c>
      <c r="M270" s="478" t="n">
        <v>0</v>
      </c>
      <c r="N270" s="478" t="n">
        <v>0.5</v>
      </c>
      <c r="O270" s="477" t="n">
        <v>3.98</v>
      </c>
      <c r="P270" s="477" t="n">
        <v>711.53</v>
      </c>
      <c r="Q270" s="478" t="n">
        <v>0</v>
      </c>
      <c r="R270" s="478" t="n">
        <v>0</v>
      </c>
      <c r="S270" s="477" t="n">
        <v>0</v>
      </c>
      <c r="T270" s="477" t="n">
        <v>0</v>
      </c>
      <c r="U270" s="450" t="n">
        <v>1498.85939013513</v>
      </c>
      <c r="V270" s="450" t="n">
        <v>0</v>
      </c>
      <c r="W270" s="450" t="n">
        <v>1524.78965758447</v>
      </c>
      <c r="X270" s="450" t="n">
        <v>1524.78965758447</v>
      </c>
      <c r="Y270" s="450" t="n">
        <v>762.394828792234</v>
      </c>
      <c r="Z270" s="478" t="n">
        <v>0.5</v>
      </c>
      <c r="AA270" s="478" t="n">
        <v>0</v>
      </c>
      <c r="AB270" s="478" t="n">
        <v>-0.5</v>
      </c>
      <c r="AC270" s="478" t="n">
        <v>-0.5</v>
      </c>
      <c r="AD270" s="479" t="s">
        <v>2560</v>
      </c>
      <c r="AE270" s="458"/>
      <c r="AF270" s="477" t="n">
        <v>0</v>
      </c>
      <c r="AG270" s="477" t="n">
        <v>0</v>
      </c>
      <c r="AH270" s="458"/>
      <c r="AI270" s="452" t="n">
        <v>-711.53</v>
      </c>
      <c r="AJ270" s="453" t="n">
        <v>20</v>
      </c>
      <c r="AK270" s="452" t="n">
        <v>0</v>
      </c>
      <c r="AL270" s="453" t="n">
        <v>0</v>
      </c>
      <c r="AM270" s="458"/>
      <c r="AN270" s="454" t="n">
        <v>0</v>
      </c>
      <c r="AO270" s="455" t="n">
        <v>-711.53</v>
      </c>
      <c r="AP270" s="455" t="n">
        <v>0.00972576953512898</v>
      </c>
      <c r="AQ270" s="455" t="n">
        <v>0</v>
      </c>
      <c r="AR270" s="456" t="n">
        <v>0</v>
      </c>
      <c r="AS270" s="373" t="n">
        <v>0</v>
      </c>
      <c r="AT270" s="457" t="n">
        <v>0</v>
      </c>
      <c r="AU270" s="457" t="n">
        <v>0</v>
      </c>
      <c r="AV270" s="457" t="n">
        <v>0</v>
      </c>
      <c r="AW270" s="457" t="n">
        <v>0</v>
      </c>
      <c r="AX270" s="458"/>
      <c r="AY270" s="459" t="n">
        <v>0</v>
      </c>
      <c r="AZ270" s="460" t="n">
        <v>0</v>
      </c>
      <c r="BA270" s="461" t="n">
        <v>0</v>
      </c>
      <c r="BB270" s="414" t="s">
        <v>640</v>
      </c>
      <c r="BC270" s="458"/>
      <c r="BD270" s="458"/>
      <c r="BE270" s="458"/>
      <c r="BF270" s="458"/>
      <c r="BG270" s="458"/>
      <c r="BH270" s="458"/>
      <c r="BI270" s="458"/>
      <c r="BJ270" s="458"/>
      <c r="BK270" s="458"/>
      <c r="BL270" s="458"/>
      <c r="BM270" s="458"/>
      <c r="BN270" s="462" t="n">
        <v>0</v>
      </c>
      <c r="BO270" s="463" t="n">
        <v>0</v>
      </c>
      <c r="BP270" s="464" t="n">
        <v>0</v>
      </c>
      <c r="BQ270" s="465" t="n">
        <v>0</v>
      </c>
      <c r="BR270" s="465" t="n">
        <v>0</v>
      </c>
      <c r="BS270" s="466" t="n">
        <v>0</v>
      </c>
      <c r="BT270" s="467" t="n">
        <v>0</v>
      </c>
      <c r="BU270" s="465" t="n">
        <v>0</v>
      </c>
      <c r="BV270" s="465" t="n">
        <v>0</v>
      </c>
      <c r="BW270" s="468" t="n">
        <v>0</v>
      </c>
      <c r="CG270" s="442" t="n">
        <v>257</v>
      </c>
    </row>
    <row r="271" s="441" customFormat="true" ht="21.95" hidden="false" customHeight="true" outlineLevel="0" collapsed="false">
      <c r="A271" s="414" t="n">
        <v>0</v>
      </c>
      <c r="B271" s="414" t="n">
        <v>0</v>
      </c>
      <c r="C271" s="415" t="n">
        <v>0</v>
      </c>
      <c r="D271" s="415" t="s">
        <v>634</v>
      </c>
      <c r="E271" s="443" t="s">
        <v>642</v>
      </c>
      <c r="F271" s="443" t="s">
        <v>1564</v>
      </c>
      <c r="G271" s="443" t="s">
        <v>1096</v>
      </c>
      <c r="H271" s="444" t="n">
        <v>3</v>
      </c>
      <c r="I271" s="445" t="n">
        <v>188.2006</v>
      </c>
      <c r="J271" s="446" t="n">
        <v>564.61</v>
      </c>
      <c r="K271" s="447" t="n">
        <v>564.61</v>
      </c>
      <c r="L271" s="447" t="n">
        <v>604.944082350812</v>
      </c>
      <c r="M271" s="448" t="n">
        <v>0</v>
      </c>
      <c r="N271" s="448" t="n">
        <v>0</v>
      </c>
      <c r="O271" s="449" t="n">
        <v>0</v>
      </c>
      <c r="P271" s="449" t="n">
        <v>0</v>
      </c>
      <c r="Q271" s="448" t="n">
        <v>0</v>
      </c>
      <c r="R271" s="448" t="n">
        <v>0</v>
      </c>
      <c r="S271" s="449" t="n">
        <v>0</v>
      </c>
      <c r="T271" s="449" t="n">
        <v>0</v>
      </c>
      <c r="U271" s="450" t="n">
        <v>594.683991022301</v>
      </c>
      <c r="V271" s="450" t="n">
        <v>0</v>
      </c>
      <c r="W271" s="450" t="n">
        <v>604.972024066987</v>
      </c>
      <c r="X271" s="450" t="n">
        <v>604.972024066987</v>
      </c>
      <c r="Y271" s="450" t="n">
        <v>0</v>
      </c>
      <c r="Z271" s="448" t="n">
        <v>0</v>
      </c>
      <c r="AA271" s="448" t="n">
        <v>0</v>
      </c>
      <c r="AB271" s="448" t="n">
        <v>0</v>
      </c>
      <c r="AC271" s="448" t="n">
        <v>0</v>
      </c>
      <c r="AD271" s="451" t="s">
        <v>2558</v>
      </c>
      <c r="AE271" s="79"/>
      <c r="AF271" s="449" t="n">
        <v>0</v>
      </c>
      <c r="AG271" s="449" t="n">
        <v>0</v>
      </c>
      <c r="AH271" s="79"/>
      <c r="AI271" s="452" t="n">
        <v>0</v>
      </c>
      <c r="AJ271" s="453" t="n">
        <v>0</v>
      </c>
      <c r="AK271" s="452" t="n">
        <v>0</v>
      </c>
      <c r="AL271" s="453" t="n">
        <v>0</v>
      </c>
      <c r="AM271" s="79"/>
      <c r="AN271" s="454" t="n">
        <v>0</v>
      </c>
      <c r="AO271" s="455" t="n">
        <v>0</v>
      </c>
      <c r="AP271" s="455" t="n">
        <v>0</v>
      </c>
      <c r="AQ271" s="455" t="n">
        <v>0</v>
      </c>
      <c r="AR271" s="456" t="n">
        <v>0</v>
      </c>
      <c r="AS271" s="373" t="n">
        <v>55</v>
      </c>
      <c r="AT271" s="457" t="n">
        <v>0</v>
      </c>
      <c r="AU271" s="457" t="n">
        <v>1</v>
      </c>
      <c r="AV271" s="457" t="n">
        <v>1</v>
      </c>
      <c r="AW271" s="457" t="n">
        <v>1</v>
      </c>
      <c r="AX271" s="458"/>
      <c r="AY271" s="459" t="n">
        <v>564.61</v>
      </c>
      <c r="AZ271" s="460" t="n">
        <v>0.00114998417858036</v>
      </c>
      <c r="BA271" s="461" t="n">
        <v>55</v>
      </c>
      <c r="BB271" s="414" t="s">
        <v>642</v>
      </c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462" t="n">
        <v>0</v>
      </c>
      <c r="BO271" s="463" t="n">
        <v>0</v>
      </c>
      <c r="BP271" s="464" t="n">
        <v>0</v>
      </c>
      <c r="BQ271" s="465" t="n">
        <v>0</v>
      </c>
      <c r="BR271" s="465" t="n">
        <v>0</v>
      </c>
      <c r="BS271" s="466" t="n">
        <v>0</v>
      </c>
      <c r="BT271" s="467" t="n">
        <v>0</v>
      </c>
      <c r="BU271" s="465" t="n">
        <v>0</v>
      </c>
      <c r="BV271" s="465" t="n">
        <v>0</v>
      </c>
      <c r="BW271" s="468" t="n">
        <v>0</v>
      </c>
      <c r="CG271" s="442" t="n">
        <v>258</v>
      </c>
    </row>
    <row r="272" s="441" customFormat="true" ht="21.95" hidden="false" customHeight="true" outlineLevel="0" collapsed="false">
      <c r="A272" s="414" t="n">
        <v>0</v>
      </c>
      <c r="B272" s="414" t="n">
        <v>16</v>
      </c>
      <c r="C272" s="415" t="n">
        <v>0</v>
      </c>
      <c r="D272" s="415" t="s">
        <v>634</v>
      </c>
      <c r="E272" s="443" t="s">
        <v>644</v>
      </c>
      <c r="F272" s="443" t="s">
        <v>1652</v>
      </c>
      <c r="G272" s="443" t="s">
        <v>1096</v>
      </c>
      <c r="H272" s="444" t="n">
        <v>14</v>
      </c>
      <c r="I272" s="445" t="n">
        <v>821.6878</v>
      </c>
      <c r="J272" s="446" t="n">
        <v>11503.63</v>
      </c>
      <c r="K272" s="447" t="n">
        <v>11503.63</v>
      </c>
      <c r="L272" s="447" t="n">
        <v>12086.5225162023</v>
      </c>
      <c r="M272" s="448" t="n">
        <v>0.37</v>
      </c>
      <c r="N272" s="448" t="n">
        <v>0.37</v>
      </c>
      <c r="O272" s="449" t="n">
        <v>5.18</v>
      </c>
      <c r="P272" s="449" t="n">
        <v>4256.3431</v>
      </c>
      <c r="Q272" s="448" t="n">
        <v>0.2907</v>
      </c>
      <c r="R272" s="448" t="n">
        <v>0.2907</v>
      </c>
      <c r="S272" s="449" t="n">
        <v>4.0698</v>
      </c>
      <c r="T272" s="449" t="n">
        <v>3344.105241</v>
      </c>
      <c r="U272" s="450" t="n">
        <v>12010.3741283292</v>
      </c>
      <c r="V272" s="450" t="n">
        <v>3491.41575910531</v>
      </c>
      <c r="W272" s="450" t="n">
        <v>8666.3363490115</v>
      </c>
      <c r="X272" s="450" t="n">
        <v>12157.7521081168</v>
      </c>
      <c r="Y272" s="450" t="n">
        <v>4498.36828000322</v>
      </c>
      <c r="Z272" s="448" t="n">
        <v>0</v>
      </c>
      <c r="AA272" s="448" t="n">
        <v>0</v>
      </c>
      <c r="AB272" s="448" t="n">
        <v>-0.0793</v>
      </c>
      <c r="AC272" s="448" t="n">
        <v>0</v>
      </c>
      <c r="AD272" s="451" t="s">
        <v>2560</v>
      </c>
      <c r="AE272" s="79"/>
      <c r="AF272" s="449" t="n">
        <v>4.0698</v>
      </c>
      <c r="AG272" s="449" t="n">
        <v>0</v>
      </c>
      <c r="AH272" s="79"/>
      <c r="AI272" s="452" t="n">
        <v>-912.237859</v>
      </c>
      <c r="AJ272" s="453" t="n">
        <v>16</v>
      </c>
      <c r="AK272" s="452" t="n">
        <v>0</v>
      </c>
      <c r="AL272" s="453" t="n">
        <v>0</v>
      </c>
      <c r="AM272" s="79"/>
      <c r="AN272" s="454" t="n">
        <v>3344.105241</v>
      </c>
      <c r="AO272" s="455" t="n">
        <v>-912.237859</v>
      </c>
      <c r="AP272" s="455" t="n">
        <v>0.0124692074513422</v>
      </c>
      <c r="AQ272" s="455" t="n">
        <v>0</v>
      </c>
      <c r="AR272" s="456" t="n">
        <v>0</v>
      </c>
      <c r="AS272" s="373" t="n">
        <v>0</v>
      </c>
      <c r="AT272" s="457" t="n">
        <v>0</v>
      </c>
      <c r="AU272" s="457" t="n">
        <v>0</v>
      </c>
      <c r="AV272" s="457" t="n">
        <v>0</v>
      </c>
      <c r="AW272" s="457" t="n">
        <v>0</v>
      </c>
      <c r="AX272" s="458"/>
      <c r="AY272" s="459" t="n">
        <v>0</v>
      </c>
      <c r="AZ272" s="460" t="n">
        <v>0</v>
      </c>
      <c r="BA272" s="461" t="n">
        <v>0</v>
      </c>
      <c r="BB272" s="414" t="s">
        <v>644</v>
      </c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462" t="n">
        <v>0</v>
      </c>
      <c r="BO272" s="463" t="n">
        <v>0</v>
      </c>
      <c r="BP272" s="464" t="n">
        <v>0</v>
      </c>
      <c r="BQ272" s="465" t="n">
        <v>0</v>
      </c>
      <c r="BR272" s="465" t="n">
        <v>0</v>
      </c>
      <c r="BS272" s="466" t="n">
        <v>0</v>
      </c>
      <c r="BT272" s="467" t="n">
        <v>0</v>
      </c>
      <c r="BU272" s="465" t="n">
        <v>0</v>
      </c>
      <c r="BV272" s="465" t="n">
        <v>0</v>
      </c>
      <c r="BW272" s="468" t="n">
        <v>0</v>
      </c>
      <c r="CG272" s="442" t="n">
        <v>259</v>
      </c>
    </row>
    <row r="273" s="441" customFormat="true" ht="21.95" hidden="false" customHeight="true" outlineLevel="0" collapsed="false">
      <c r="A273" s="414" t="n">
        <v>0</v>
      </c>
      <c r="B273" s="414" t="n">
        <v>0</v>
      </c>
      <c r="C273" s="415" t="n">
        <v>0</v>
      </c>
      <c r="D273" s="415" t="s">
        <v>634</v>
      </c>
      <c r="E273" s="443" t="s">
        <v>646</v>
      </c>
      <c r="F273" s="443" t="s">
        <v>2069</v>
      </c>
      <c r="G273" s="443" t="s">
        <v>1098</v>
      </c>
      <c r="H273" s="444" t="n">
        <v>22.57</v>
      </c>
      <c r="I273" s="445" t="n">
        <v>359.28</v>
      </c>
      <c r="J273" s="446" t="n">
        <v>8108.95</v>
      </c>
      <c r="K273" s="447" t="n">
        <v>8108.95</v>
      </c>
      <c r="L273" s="447" t="n">
        <v>8688.22960375944</v>
      </c>
      <c r="M273" s="448" t="n">
        <v>0</v>
      </c>
      <c r="N273" s="448" t="n">
        <v>0</v>
      </c>
      <c r="O273" s="449" t="n">
        <v>0</v>
      </c>
      <c r="P273" s="449" t="n">
        <v>0</v>
      </c>
      <c r="Q273" s="448" t="n">
        <v>0</v>
      </c>
      <c r="R273" s="448" t="n">
        <v>0</v>
      </c>
      <c r="S273" s="449" t="n">
        <v>0</v>
      </c>
      <c r="T273" s="449" t="n">
        <v>0</v>
      </c>
      <c r="U273" s="450" t="n">
        <v>8540.87378721646</v>
      </c>
      <c r="V273" s="450" t="n">
        <v>0</v>
      </c>
      <c r="W273" s="450" t="n">
        <v>8688.63090373531</v>
      </c>
      <c r="X273" s="450" t="n">
        <v>8688.63090373531</v>
      </c>
      <c r="Y273" s="450" t="n">
        <v>0</v>
      </c>
      <c r="Z273" s="448" t="n">
        <v>0</v>
      </c>
      <c r="AA273" s="448" t="n">
        <v>0</v>
      </c>
      <c r="AB273" s="448" t="n">
        <v>0</v>
      </c>
      <c r="AC273" s="448" t="n">
        <v>0</v>
      </c>
      <c r="AD273" s="451" t="s">
        <v>2558</v>
      </c>
      <c r="AE273" s="79"/>
      <c r="AF273" s="449" t="n">
        <v>0</v>
      </c>
      <c r="AG273" s="449" t="n">
        <v>0</v>
      </c>
      <c r="AH273" s="79"/>
      <c r="AI273" s="452" t="n">
        <v>0</v>
      </c>
      <c r="AJ273" s="453" t="n">
        <v>0</v>
      </c>
      <c r="AK273" s="452" t="n">
        <v>0</v>
      </c>
      <c r="AL273" s="453" t="n">
        <v>0</v>
      </c>
      <c r="AM273" s="79"/>
      <c r="AN273" s="454" t="n">
        <v>0</v>
      </c>
      <c r="AO273" s="455" t="n">
        <v>0</v>
      </c>
      <c r="AP273" s="455" t="n">
        <v>0</v>
      </c>
      <c r="AQ273" s="455" t="n">
        <v>0</v>
      </c>
      <c r="AR273" s="456" t="n">
        <v>0</v>
      </c>
      <c r="AS273" s="373" t="n">
        <v>0</v>
      </c>
      <c r="AT273" s="457" t="n">
        <v>0</v>
      </c>
      <c r="AU273" s="457" t="n">
        <v>0</v>
      </c>
      <c r="AV273" s="457" t="n">
        <v>0</v>
      </c>
      <c r="AW273" s="457" t="n">
        <v>0</v>
      </c>
      <c r="AX273" s="458"/>
      <c r="AY273" s="459" t="n">
        <v>0</v>
      </c>
      <c r="AZ273" s="460" t="n">
        <v>0</v>
      </c>
      <c r="BA273" s="461" t="n">
        <v>0</v>
      </c>
      <c r="BB273" s="414" t="s">
        <v>646</v>
      </c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462" t="n">
        <v>0</v>
      </c>
      <c r="BO273" s="463" t="n">
        <v>0</v>
      </c>
      <c r="BP273" s="464" t="n">
        <v>0</v>
      </c>
      <c r="BQ273" s="465" t="n">
        <v>0</v>
      </c>
      <c r="BR273" s="465" t="n">
        <v>0</v>
      </c>
      <c r="BS273" s="466" t="n">
        <v>0</v>
      </c>
      <c r="BT273" s="467" t="n">
        <v>0</v>
      </c>
      <c r="BU273" s="465" t="n">
        <v>0</v>
      </c>
      <c r="BV273" s="465" t="n">
        <v>0</v>
      </c>
      <c r="BW273" s="468" t="n">
        <v>0</v>
      </c>
      <c r="CG273" s="442" t="n">
        <v>260</v>
      </c>
    </row>
    <row r="274" s="441" customFormat="true" ht="21.95" hidden="false" customHeight="true" outlineLevel="0" collapsed="false">
      <c r="A274" s="414" t="n">
        <v>0</v>
      </c>
      <c r="B274" s="414" t="n">
        <v>0</v>
      </c>
      <c r="C274" s="415" t="n">
        <v>0</v>
      </c>
      <c r="D274" s="415" t="s">
        <v>634</v>
      </c>
      <c r="E274" s="443" t="s">
        <v>649</v>
      </c>
      <c r="F274" s="443" t="s">
        <v>1723</v>
      </c>
      <c r="G274" s="443" t="s">
        <v>1098</v>
      </c>
      <c r="H274" s="444" t="n">
        <v>29.8</v>
      </c>
      <c r="I274" s="445" t="n">
        <v>750</v>
      </c>
      <c r="J274" s="446" t="n">
        <v>22350</v>
      </c>
      <c r="K274" s="447" t="n">
        <v>22350</v>
      </c>
      <c r="L274" s="447" t="n">
        <v>23946.6184455476</v>
      </c>
      <c r="M274" s="448" t="n">
        <v>0</v>
      </c>
      <c r="N274" s="448" t="n">
        <v>0</v>
      </c>
      <c r="O274" s="449" t="n">
        <v>0</v>
      </c>
      <c r="P274" s="449" t="n">
        <v>0</v>
      </c>
      <c r="Q274" s="448" t="n">
        <v>0</v>
      </c>
      <c r="R274" s="448" t="n">
        <v>0</v>
      </c>
      <c r="S274" s="449" t="n">
        <v>0</v>
      </c>
      <c r="T274" s="449" t="n">
        <v>0</v>
      </c>
      <c r="U274" s="450" t="n">
        <v>23540.4743085465</v>
      </c>
      <c r="V274" s="450" t="n">
        <v>0</v>
      </c>
      <c r="W274" s="450" t="n">
        <v>23947.7245140843</v>
      </c>
      <c r="X274" s="450" t="n">
        <v>23947.7245140843</v>
      </c>
      <c r="Y274" s="450" t="n">
        <v>0</v>
      </c>
      <c r="Z274" s="448" t="n">
        <v>0</v>
      </c>
      <c r="AA274" s="448" t="n">
        <v>0</v>
      </c>
      <c r="AB274" s="448" t="n">
        <v>0</v>
      </c>
      <c r="AC274" s="448" t="n">
        <v>0</v>
      </c>
      <c r="AD274" s="451" t="s">
        <v>2558</v>
      </c>
      <c r="AE274" s="79"/>
      <c r="AF274" s="449" t="n">
        <v>0</v>
      </c>
      <c r="AG274" s="449" t="n">
        <v>0</v>
      </c>
      <c r="AH274" s="79"/>
      <c r="AI274" s="452" t="n">
        <v>0</v>
      </c>
      <c r="AJ274" s="453" t="n">
        <v>0</v>
      </c>
      <c r="AK274" s="452" t="n">
        <v>0</v>
      </c>
      <c r="AL274" s="453" t="n">
        <v>0</v>
      </c>
      <c r="AM274" s="79"/>
      <c r="AN274" s="454" t="n">
        <v>0</v>
      </c>
      <c r="AO274" s="455" t="n">
        <v>0</v>
      </c>
      <c r="AP274" s="455" t="n">
        <v>0</v>
      </c>
      <c r="AQ274" s="455" t="n">
        <v>0</v>
      </c>
      <c r="AR274" s="456" t="n">
        <v>0</v>
      </c>
      <c r="AS274" s="373" t="n">
        <v>0</v>
      </c>
      <c r="AT274" s="457" t="n">
        <v>0</v>
      </c>
      <c r="AU274" s="457" t="n">
        <v>0</v>
      </c>
      <c r="AV274" s="457" t="n">
        <v>0</v>
      </c>
      <c r="AW274" s="457" t="n">
        <v>0</v>
      </c>
      <c r="AX274" s="458"/>
      <c r="AY274" s="459" t="n">
        <v>0</v>
      </c>
      <c r="AZ274" s="460" t="n">
        <v>0</v>
      </c>
      <c r="BA274" s="461" t="n">
        <v>0</v>
      </c>
      <c r="BB274" s="414" t="s">
        <v>649</v>
      </c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462" t="n">
        <v>0</v>
      </c>
      <c r="BO274" s="463" t="n">
        <v>0</v>
      </c>
      <c r="BP274" s="464" t="n">
        <v>0</v>
      </c>
      <c r="BQ274" s="465" t="n">
        <v>0</v>
      </c>
      <c r="BR274" s="465" t="n">
        <v>0</v>
      </c>
      <c r="BS274" s="466" t="n">
        <v>0</v>
      </c>
      <c r="BT274" s="467" t="n">
        <v>0</v>
      </c>
      <c r="BU274" s="465" t="n">
        <v>0</v>
      </c>
      <c r="BV274" s="465" t="n">
        <v>0</v>
      </c>
      <c r="BW274" s="468" t="n">
        <v>0</v>
      </c>
      <c r="CG274" s="442" t="n">
        <v>261</v>
      </c>
    </row>
    <row r="275" s="441" customFormat="true" ht="21.95" hidden="false" customHeight="true" outlineLevel="0" collapsed="false">
      <c r="A275" s="414" t="n">
        <v>0</v>
      </c>
      <c r="B275" s="414" t="n">
        <v>0</v>
      </c>
      <c r="C275" s="415" t="n">
        <v>0</v>
      </c>
      <c r="D275" s="415" t="s">
        <v>634</v>
      </c>
      <c r="E275" s="443" t="s">
        <v>651</v>
      </c>
      <c r="F275" s="443" t="s">
        <v>1750</v>
      </c>
      <c r="G275" s="443" t="s">
        <v>1098</v>
      </c>
      <c r="H275" s="444" t="n">
        <v>6.93</v>
      </c>
      <c r="I275" s="445" t="n">
        <v>560.55</v>
      </c>
      <c r="J275" s="446" t="n">
        <v>3884.61</v>
      </c>
      <c r="K275" s="447" t="n">
        <v>3884.61</v>
      </c>
      <c r="L275" s="447" t="n">
        <v>4162.11514450822</v>
      </c>
      <c r="M275" s="448" t="n">
        <v>0</v>
      </c>
      <c r="N275" s="448" t="n">
        <v>0</v>
      </c>
      <c r="O275" s="449" t="n">
        <v>0</v>
      </c>
      <c r="P275" s="449" t="n">
        <v>0</v>
      </c>
      <c r="Q275" s="448" t="n">
        <v>0</v>
      </c>
      <c r="R275" s="448" t="n">
        <v>0</v>
      </c>
      <c r="S275" s="449" t="n">
        <v>0</v>
      </c>
      <c r="T275" s="449" t="n">
        <v>0</v>
      </c>
      <c r="U275" s="450" t="n">
        <v>4091.52402253793</v>
      </c>
      <c r="V275" s="450" t="n">
        <v>0</v>
      </c>
      <c r="W275" s="450" t="n">
        <v>4162.30738812784</v>
      </c>
      <c r="X275" s="450" t="n">
        <v>4162.30738812784</v>
      </c>
      <c r="Y275" s="450" t="n">
        <v>0</v>
      </c>
      <c r="Z275" s="448" t="n">
        <v>0</v>
      </c>
      <c r="AA275" s="448" t="n">
        <v>0</v>
      </c>
      <c r="AB275" s="448" t="n">
        <v>0</v>
      </c>
      <c r="AC275" s="448" t="n">
        <v>0</v>
      </c>
      <c r="AD275" s="451" t="s">
        <v>2558</v>
      </c>
      <c r="AE275" s="79"/>
      <c r="AF275" s="449" t="n">
        <v>0</v>
      </c>
      <c r="AG275" s="449" t="n">
        <v>0</v>
      </c>
      <c r="AH275" s="79"/>
      <c r="AI275" s="452" t="n">
        <v>0</v>
      </c>
      <c r="AJ275" s="453" t="n">
        <v>0</v>
      </c>
      <c r="AK275" s="452" t="n">
        <v>0</v>
      </c>
      <c r="AL275" s="453" t="n">
        <v>0</v>
      </c>
      <c r="AM275" s="79"/>
      <c r="AN275" s="454" t="n">
        <v>0</v>
      </c>
      <c r="AO275" s="455" t="n">
        <v>0</v>
      </c>
      <c r="AP275" s="455" t="n">
        <v>0</v>
      </c>
      <c r="AQ275" s="455" t="n">
        <v>0</v>
      </c>
      <c r="AR275" s="456" t="n">
        <v>0</v>
      </c>
      <c r="AS275" s="373" t="n">
        <v>0</v>
      </c>
      <c r="AT275" s="457" t="n">
        <v>0</v>
      </c>
      <c r="AU275" s="457" t="n">
        <v>0</v>
      </c>
      <c r="AV275" s="457" t="n">
        <v>0</v>
      </c>
      <c r="AW275" s="457" t="n">
        <v>0</v>
      </c>
      <c r="AX275" s="458"/>
      <c r="AY275" s="459" t="n">
        <v>0</v>
      </c>
      <c r="AZ275" s="460" t="n">
        <v>0</v>
      </c>
      <c r="BA275" s="461" t="n">
        <v>0</v>
      </c>
      <c r="BB275" s="414" t="s">
        <v>651</v>
      </c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462" t="n">
        <v>0</v>
      </c>
      <c r="BO275" s="463" t="n">
        <v>0</v>
      </c>
      <c r="BP275" s="464" t="n">
        <v>0</v>
      </c>
      <c r="BQ275" s="465" t="n">
        <v>0</v>
      </c>
      <c r="BR275" s="465" t="n">
        <v>0</v>
      </c>
      <c r="BS275" s="466" t="n">
        <v>0</v>
      </c>
      <c r="BT275" s="467" t="n">
        <v>0</v>
      </c>
      <c r="BU275" s="465" t="n">
        <v>0</v>
      </c>
      <c r="BV275" s="465" t="n">
        <v>0</v>
      </c>
      <c r="BW275" s="468" t="n">
        <v>0</v>
      </c>
      <c r="CG275" s="442" t="n">
        <v>262</v>
      </c>
    </row>
    <row r="276" s="441" customFormat="true" ht="21.95" hidden="false" customHeight="true" outlineLevel="0" collapsed="false">
      <c r="A276" s="414" t="n">
        <v>0</v>
      </c>
      <c r="B276" s="414" t="n">
        <v>0</v>
      </c>
      <c r="C276" s="415" t="s">
        <v>654</v>
      </c>
      <c r="D276" s="415" t="s">
        <v>654</v>
      </c>
      <c r="E276" s="416" t="s">
        <v>654</v>
      </c>
      <c r="F276" s="416" t="s">
        <v>2352</v>
      </c>
      <c r="G276" s="417"/>
      <c r="H276" s="417"/>
      <c r="I276" s="417"/>
      <c r="J276" s="418" t="n">
        <v>100435.77</v>
      </c>
      <c r="K276" s="418" t="n">
        <v>100435.77</v>
      </c>
      <c r="L276" s="418" t="n">
        <v>107610.606822138</v>
      </c>
      <c r="M276" s="419" t="n">
        <v>0</v>
      </c>
      <c r="N276" s="419" t="n">
        <v>0</v>
      </c>
      <c r="O276" s="418"/>
      <c r="P276" s="418" t="n">
        <v>0</v>
      </c>
      <c r="Q276" s="419" t="n">
        <v>0</v>
      </c>
      <c r="R276" s="419" t="n">
        <v>0</v>
      </c>
      <c r="S276" s="418" t="n">
        <v>0</v>
      </c>
      <c r="T276" s="418" t="n">
        <v>0</v>
      </c>
      <c r="U276" s="418" t="n">
        <v>105785.4882928</v>
      </c>
      <c r="V276" s="418" t="n">
        <v>0</v>
      </c>
      <c r="W276" s="418"/>
      <c r="X276" s="418" t="n">
        <v>107615.577240266</v>
      </c>
      <c r="Y276" s="418" t="n">
        <v>0</v>
      </c>
      <c r="Z276" s="419" t="n">
        <v>0</v>
      </c>
      <c r="AA276" s="419" t="n">
        <v>0</v>
      </c>
      <c r="AB276" s="419" t="n">
        <v>0</v>
      </c>
      <c r="AC276" s="419" t="n">
        <v>0</v>
      </c>
      <c r="AD276" s="420" t="s">
        <v>2558</v>
      </c>
      <c r="AE276" s="421" t="s">
        <v>2557</v>
      </c>
      <c r="AF276" s="422" t="n">
        <v>0</v>
      </c>
      <c r="AG276" s="423" t="n">
        <v>0</v>
      </c>
      <c r="AH276" s="421"/>
      <c r="AI276" s="424"/>
      <c r="AJ276" s="425"/>
      <c r="AK276" s="424"/>
      <c r="AL276" s="425"/>
      <c r="AM276" s="421"/>
      <c r="AN276" s="426"/>
      <c r="AO276" s="427"/>
      <c r="AP276" s="427"/>
      <c r="AQ276" s="427"/>
      <c r="AR276" s="428"/>
      <c r="AS276" s="429"/>
      <c r="AT276" s="430"/>
      <c r="AU276" s="430"/>
      <c r="AV276" s="430"/>
      <c r="AW276" s="430"/>
      <c r="AX276" s="421"/>
      <c r="AY276" s="431"/>
      <c r="AZ276" s="432"/>
      <c r="BA276" s="433"/>
      <c r="BB276" s="414" t="s">
        <v>654</v>
      </c>
      <c r="BC276" s="421"/>
      <c r="BD276" s="421"/>
      <c r="BE276" s="421"/>
      <c r="BF276" s="421"/>
      <c r="BG276" s="421"/>
      <c r="BH276" s="421"/>
      <c r="BI276" s="421"/>
      <c r="BJ276" s="421"/>
      <c r="BK276" s="421"/>
      <c r="BL276" s="421"/>
      <c r="BM276" s="421"/>
      <c r="BN276" s="434" t="s">
        <v>654</v>
      </c>
      <c r="BO276" s="435" t="n">
        <v>0</v>
      </c>
      <c r="BP276" s="436" t="n">
        <v>0</v>
      </c>
      <c r="BQ276" s="437" t="n">
        <v>0</v>
      </c>
      <c r="BR276" s="437" t="n">
        <v>0</v>
      </c>
      <c r="BS276" s="438" t="n">
        <v>0</v>
      </c>
      <c r="BT276" s="439" t="n">
        <v>0</v>
      </c>
      <c r="BU276" s="437" t="n">
        <v>0</v>
      </c>
      <c r="BV276" s="437" t="n">
        <v>0</v>
      </c>
      <c r="BW276" s="440" t="n">
        <v>0</v>
      </c>
      <c r="CG276" s="442" t="n">
        <v>263</v>
      </c>
    </row>
    <row r="277" s="441" customFormat="true" ht="21.95" hidden="false" customHeight="true" outlineLevel="0" collapsed="false">
      <c r="A277" s="414" t="n">
        <v>0</v>
      </c>
      <c r="B277" s="414" t="n">
        <v>0</v>
      </c>
      <c r="C277" s="415" t="n">
        <v>0</v>
      </c>
      <c r="D277" s="415" t="s">
        <v>654</v>
      </c>
      <c r="E277" s="469" t="s">
        <v>657</v>
      </c>
      <c r="F277" s="469" t="s">
        <v>2353</v>
      </c>
      <c r="G277" s="469"/>
      <c r="H277" s="470"/>
      <c r="I277" s="471"/>
      <c r="J277" s="472" t="n">
        <v>89530.52</v>
      </c>
      <c r="K277" s="473" t="n">
        <v>89530.52</v>
      </c>
      <c r="L277" s="473" t="n">
        <v>95926.3177481642</v>
      </c>
      <c r="M277" s="448" t="n">
        <v>0</v>
      </c>
      <c r="N277" s="448" t="n">
        <v>0</v>
      </c>
      <c r="O277" s="449" t="n">
        <v>0</v>
      </c>
      <c r="P277" s="449" t="n">
        <v>0</v>
      </c>
      <c r="Q277" s="448" t="n">
        <v>0</v>
      </c>
      <c r="R277" s="448" t="n">
        <v>0</v>
      </c>
      <c r="S277" s="449" t="n">
        <v>0</v>
      </c>
      <c r="T277" s="449" t="n">
        <v>0</v>
      </c>
      <c r="U277" s="449"/>
      <c r="V277" s="449"/>
      <c r="W277" s="449"/>
      <c r="X277" s="449"/>
      <c r="Y277" s="449" t="n">
        <v>0</v>
      </c>
      <c r="Z277" s="448" t="n">
        <v>0</v>
      </c>
      <c r="AA277" s="448" t="n">
        <v>0</v>
      </c>
      <c r="AB277" s="448" t="n">
        <v>0</v>
      </c>
      <c r="AC277" s="448" t="n">
        <v>0</v>
      </c>
      <c r="AD277" s="451" t="s">
        <v>2558</v>
      </c>
      <c r="AE277" s="79"/>
      <c r="AF277" s="449" t="n">
        <v>0</v>
      </c>
      <c r="AG277" s="449" t="n">
        <v>0</v>
      </c>
      <c r="AH277" s="79"/>
      <c r="AI277" s="452"/>
      <c r="AJ277" s="453"/>
      <c r="AK277" s="452"/>
      <c r="AL277" s="453"/>
      <c r="AM277" s="79"/>
      <c r="AN277" s="454"/>
      <c r="AO277" s="455"/>
      <c r="AP277" s="455"/>
      <c r="AQ277" s="455"/>
      <c r="AR277" s="456"/>
      <c r="AS277" s="373"/>
      <c r="AT277" s="457"/>
      <c r="AU277" s="457"/>
      <c r="AV277" s="457"/>
      <c r="AW277" s="457"/>
      <c r="AX277" s="458"/>
      <c r="AY277" s="459"/>
      <c r="AZ277" s="460"/>
      <c r="BA277" s="461"/>
      <c r="BB277" s="414" t="s">
        <v>657</v>
      </c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462" t="n">
        <v>0</v>
      </c>
      <c r="BO277" s="463" t="n">
        <v>0</v>
      </c>
      <c r="BP277" s="464" t="n">
        <v>0</v>
      </c>
      <c r="BQ277" s="465" t="n">
        <v>0</v>
      </c>
      <c r="BR277" s="465" t="n">
        <v>0</v>
      </c>
      <c r="BS277" s="466" t="n">
        <v>0</v>
      </c>
      <c r="BT277" s="467" t="n">
        <v>0</v>
      </c>
      <c r="BU277" s="465" t="n">
        <v>0</v>
      </c>
      <c r="BV277" s="465" t="n">
        <v>0</v>
      </c>
      <c r="BW277" s="468" t="n">
        <v>0</v>
      </c>
      <c r="CG277" s="442" t="n">
        <v>264</v>
      </c>
    </row>
    <row r="278" s="441" customFormat="true" ht="21.95" hidden="false" customHeight="true" outlineLevel="0" collapsed="false">
      <c r="A278" s="414" t="n">
        <v>0</v>
      </c>
      <c r="B278" s="414" t="n">
        <v>0</v>
      </c>
      <c r="C278" s="415" t="n">
        <v>0</v>
      </c>
      <c r="D278" s="415" t="s">
        <v>654</v>
      </c>
      <c r="E278" s="475" t="s">
        <v>659</v>
      </c>
      <c r="F278" s="475" t="s">
        <v>1655</v>
      </c>
      <c r="G278" s="476" t="s">
        <v>1096</v>
      </c>
      <c r="H278" s="476" t="n">
        <v>26</v>
      </c>
      <c r="I278" s="476" t="n">
        <v>501.36</v>
      </c>
      <c r="J278" s="477" t="n">
        <v>13035.36</v>
      </c>
      <c r="K278" s="477" t="n">
        <v>13035.36</v>
      </c>
      <c r="L278" s="477" t="n">
        <v>13966.5678845796</v>
      </c>
      <c r="M278" s="478" t="n">
        <v>0</v>
      </c>
      <c r="N278" s="478" t="n">
        <v>0</v>
      </c>
      <c r="O278" s="477" t="n">
        <v>0</v>
      </c>
      <c r="P278" s="477" t="n">
        <v>0</v>
      </c>
      <c r="Q278" s="478" t="n">
        <v>0</v>
      </c>
      <c r="R278" s="478" t="n">
        <v>0</v>
      </c>
      <c r="S278" s="477" t="n">
        <v>0</v>
      </c>
      <c r="T278" s="477" t="n">
        <v>0</v>
      </c>
      <c r="U278" s="450" t="n">
        <v>13729.6893594029</v>
      </c>
      <c r="V278" s="450" t="n">
        <v>0</v>
      </c>
      <c r="W278" s="450" t="n">
        <v>13967.2129853206</v>
      </c>
      <c r="X278" s="450" t="n">
        <v>13967.2129853206</v>
      </c>
      <c r="Y278" s="450" t="n">
        <v>0</v>
      </c>
      <c r="Z278" s="478" t="n">
        <v>0</v>
      </c>
      <c r="AA278" s="478" t="n">
        <v>0</v>
      </c>
      <c r="AB278" s="478" t="n">
        <v>0</v>
      </c>
      <c r="AC278" s="478" t="n">
        <v>0</v>
      </c>
      <c r="AD278" s="479" t="s">
        <v>2558</v>
      </c>
      <c r="AE278" s="458"/>
      <c r="AF278" s="477" t="n">
        <v>0</v>
      </c>
      <c r="AG278" s="477" t="n">
        <v>0</v>
      </c>
      <c r="AH278" s="458"/>
      <c r="AI278" s="452" t="n">
        <v>0</v>
      </c>
      <c r="AJ278" s="453" t="n">
        <v>0</v>
      </c>
      <c r="AK278" s="452" t="n">
        <v>0</v>
      </c>
      <c r="AL278" s="453" t="n">
        <v>0</v>
      </c>
      <c r="AM278" s="458"/>
      <c r="AN278" s="454" t="n">
        <v>0</v>
      </c>
      <c r="AO278" s="455" t="n">
        <v>0</v>
      </c>
      <c r="AP278" s="455" t="n">
        <v>0</v>
      </c>
      <c r="AQ278" s="455" t="n">
        <v>0</v>
      </c>
      <c r="AR278" s="456" t="n">
        <v>0</v>
      </c>
      <c r="AS278" s="373" t="n">
        <v>17</v>
      </c>
      <c r="AT278" s="457" t="n">
        <v>0</v>
      </c>
      <c r="AU278" s="457" t="n">
        <v>0</v>
      </c>
      <c r="AV278" s="457" t="n">
        <v>0.2308</v>
      </c>
      <c r="AW278" s="457" t="n">
        <v>0.8462</v>
      </c>
      <c r="AX278" s="458"/>
      <c r="AY278" s="459" t="n">
        <v>11030.521632</v>
      </c>
      <c r="AZ278" s="460" t="n">
        <v>0.0224667033143027</v>
      </c>
      <c r="BA278" s="461" t="n">
        <v>17</v>
      </c>
      <c r="BB278" s="414" t="s">
        <v>659</v>
      </c>
      <c r="BC278" s="458"/>
      <c r="BD278" s="458"/>
      <c r="BE278" s="458"/>
      <c r="BF278" s="458"/>
      <c r="BG278" s="458"/>
      <c r="BH278" s="458"/>
      <c r="BI278" s="458"/>
      <c r="BJ278" s="458"/>
      <c r="BK278" s="458"/>
      <c r="BL278" s="458"/>
      <c r="BM278" s="458"/>
      <c r="BN278" s="462" t="n">
        <v>0</v>
      </c>
      <c r="BO278" s="463" t="n">
        <v>0</v>
      </c>
      <c r="BP278" s="464" t="n">
        <v>0</v>
      </c>
      <c r="BQ278" s="465" t="n">
        <v>0</v>
      </c>
      <c r="BR278" s="465" t="n">
        <v>0</v>
      </c>
      <c r="BS278" s="466" t="n">
        <v>0</v>
      </c>
      <c r="BT278" s="467" t="n">
        <v>0</v>
      </c>
      <c r="BU278" s="465" t="n">
        <v>0</v>
      </c>
      <c r="BV278" s="465" t="n">
        <v>0</v>
      </c>
      <c r="BW278" s="468" t="n">
        <v>0</v>
      </c>
      <c r="CG278" s="442" t="n">
        <v>265</v>
      </c>
    </row>
    <row r="279" s="441" customFormat="true" ht="21.95" hidden="false" customHeight="true" outlineLevel="0" collapsed="false">
      <c r="A279" s="414" t="n">
        <v>0</v>
      </c>
      <c r="B279" s="414" t="n">
        <v>0</v>
      </c>
      <c r="C279" s="415" t="n">
        <v>0</v>
      </c>
      <c r="D279" s="415" t="s">
        <v>654</v>
      </c>
      <c r="E279" s="443" t="s">
        <v>661</v>
      </c>
      <c r="F279" s="443" t="s">
        <v>1952</v>
      </c>
      <c r="G279" s="443" t="s">
        <v>1096</v>
      </c>
      <c r="H279" s="444" t="n">
        <v>99</v>
      </c>
      <c r="I279" s="445" t="n">
        <v>505.61</v>
      </c>
      <c r="J279" s="446" t="n">
        <v>50055.39</v>
      </c>
      <c r="K279" s="447" t="n">
        <v>50055.39</v>
      </c>
      <c r="L279" s="447" t="n">
        <v>53631.2002448805</v>
      </c>
      <c r="M279" s="448" t="n">
        <v>0</v>
      </c>
      <c r="N279" s="448" t="n">
        <v>0</v>
      </c>
      <c r="O279" s="449" t="n">
        <v>0</v>
      </c>
      <c r="P279" s="449" t="n">
        <v>0</v>
      </c>
      <c r="Q279" s="448" t="n">
        <v>0</v>
      </c>
      <c r="R279" s="448" t="n">
        <v>0</v>
      </c>
      <c r="S279" s="449" t="n">
        <v>0</v>
      </c>
      <c r="T279" s="449" t="n">
        <v>0</v>
      </c>
      <c r="U279" s="450" t="n">
        <v>52721.5938388937</v>
      </c>
      <c r="V279" s="450" t="n">
        <v>0</v>
      </c>
      <c r="W279" s="450" t="n">
        <v>53633.6774123066</v>
      </c>
      <c r="X279" s="450" t="n">
        <v>53633.6774123066</v>
      </c>
      <c r="Y279" s="450" t="n">
        <v>0</v>
      </c>
      <c r="Z279" s="448" t="n">
        <v>0</v>
      </c>
      <c r="AA279" s="448" t="n">
        <v>0</v>
      </c>
      <c r="AB279" s="448" t="n">
        <v>0</v>
      </c>
      <c r="AC279" s="448" t="n">
        <v>0</v>
      </c>
      <c r="AD279" s="451" t="s">
        <v>2558</v>
      </c>
      <c r="AE279" s="79"/>
      <c r="AF279" s="449" t="n">
        <v>0</v>
      </c>
      <c r="AG279" s="449" t="n">
        <v>0</v>
      </c>
      <c r="AH279" s="79"/>
      <c r="AI279" s="452" t="n">
        <v>0</v>
      </c>
      <c r="AJ279" s="453" t="n">
        <v>0</v>
      </c>
      <c r="AK279" s="452" t="n">
        <v>0</v>
      </c>
      <c r="AL279" s="453" t="n">
        <v>0</v>
      </c>
      <c r="AM279" s="79"/>
      <c r="AN279" s="454" t="n">
        <v>0</v>
      </c>
      <c r="AO279" s="455" t="n">
        <v>0</v>
      </c>
      <c r="AP279" s="455" t="n">
        <v>0</v>
      </c>
      <c r="AQ279" s="455" t="n">
        <v>0</v>
      </c>
      <c r="AR279" s="456" t="n">
        <v>0</v>
      </c>
      <c r="AS279" s="373" t="n">
        <v>2</v>
      </c>
      <c r="AT279" s="457" t="n">
        <v>0</v>
      </c>
      <c r="AU279" s="457" t="n">
        <v>0</v>
      </c>
      <c r="AV279" s="457" t="n">
        <v>0.303</v>
      </c>
      <c r="AW279" s="457" t="n">
        <v>0.9414</v>
      </c>
      <c r="AX279" s="458"/>
      <c r="AY279" s="459" t="n">
        <v>47122.144146</v>
      </c>
      <c r="AZ279" s="460" t="n">
        <v>0.0959772590437351</v>
      </c>
      <c r="BA279" s="461" t="n">
        <v>2</v>
      </c>
      <c r="BB279" s="414" t="s">
        <v>661</v>
      </c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462" t="n">
        <v>0</v>
      </c>
      <c r="BO279" s="463" t="n">
        <v>0</v>
      </c>
      <c r="BP279" s="464" t="n">
        <v>0</v>
      </c>
      <c r="BQ279" s="465" t="n">
        <v>0</v>
      </c>
      <c r="BR279" s="465" t="n">
        <v>0</v>
      </c>
      <c r="BS279" s="466" t="n">
        <v>0</v>
      </c>
      <c r="BT279" s="467" t="n">
        <v>0</v>
      </c>
      <c r="BU279" s="465" t="n">
        <v>0</v>
      </c>
      <c r="BV279" s="465" t="n">
        <v>0</v>
      </c>
      <c r="BW279" s="468" t="n">
        <v>0</v>
      </c>
      <c r="CG279" s="442" t="n">
        <v>266</v>
      </c>
    </row>
    <row r="280" s="441" customFormat="true" ht="21.95" hidden="false" customHeight="true" outlineLevel="0" collapsed="false">
      <c r="A280" s="414" t="n">
        <v>0</v>
      </c>
      <c r="B280" s="414" t="n">
        <v>0</v>
      </c>
      <c r="C280" s="415" t="n">
        <v>0</v>
      </c>
      <c r="D280" s="415" t="s">
        <v>654</v>
      </c>
      <c r="E280" s="443" t="s">
        <v>663</v>
      </c>
      <c r="F280" s="443" t="s">
        <v>1949</v>
      </c>
      <c r="G280" s="443" t="s">
        <v>1096</v>
      </c>
      <c r="H280" s="444" t="n">
        <v>31</v>
      </c>
      <c r="I280" s="445" t="n">
        <v>628.51</v>
      </c>
      <c r="J280" s="446" t="n">
        <v>19483.81</v>
      </c>
      <c r="K280" s="447" t="n">
        <v>19483.81</v>
      </c>
      <c r="L280" s="447" t="n">
        <v>20875.6762387269</v>
      </c>
      <c r="M280" s="448" t="n">
        <v>0</v>
      </c>
      <c r="N280" s="448" t="n">
        <v>0</v>
      </c>
      <c r="O280" s="449" t="n">
        <v>0</v>
      </c>
      <c r="P280" s="449" t="n">
        <v>0</v>
      </c>
      <c r="Q280" s="448" t="n">
        <v>0</v>
      </c>
      <c r="R280" s="448" t="n">
        <v>0</v>
      </c>
      <c r="S280" s="449" t="n">
        <v>0</v>
      </c>
      <c r="T280" s="449" t="n">
        <v>0</v>
      </c>
      <c r="U280" s="450" t="n">
        <v>20521.6164983267</v>
      </c>
      <c r="V280" s="450" t="n">
        <v>0</v>
      </c>
      <c r="W280" s="450" t="n">
        <v>20876.6404637477</v>
      </c>
      <c r="X280" s="450" t="n">
        <v>20876.6404637477</v>
      </c>
      <c r="Y280" s="450" t="n">
        <v>0</v>
      </c>
      <c r="Z280" s="448" t="n">
        <v>0</v>
      </c>
      <c r="AA280" s="448" t="n">
        <v>0</v>
      </c>
      <c r="AB280" s="448" t="n">
        <v>0</v>
      </c>
      <c r="AC280" s="448" t="n">
        <v>0</v>
      </c>
      <c r="AD280" s="451" t="s">
        <v>2558</v>
      </c>
      <c r="AE280" s="79"/>
      <c r="AF280" s="449" t="n">
        <v>0</v>
      </c>
      <c r="AG280" s="449" t="n">
        <v>0</v>
      </c>
      <c r="AH280" s="79"/>
      <c r="AI280" s="452" t="n">
        <v>0</v>
      </c>
      <c r="AJ280" s="453" t="n">
        <v>0</v>
      </c>
      <c r="AK280" s="452" t="n">
        <v>0</v>
      </c>
      <c r="AL280" s="453" t="n">
        <v>0</v>
      </c>
      <c r="AM280" s="79"/>
      <c r="AN280" s="454" t="n">
        <v>0</v>
      </c>
      <c r="AO280" s="455" t="n">
        <v>0</v>
      </c>
      <c r="AP280" s="455" t="n">
        <v>0</v>
      </c>
      <c r="AQ280" s="455" t="n">
        <v>0</v>
      </c>
      <c r="AR280" s="456" t="n">
        <v>0</v>
      </c>
      <c r="AS280" s="373" t="n">
        <v>9</v>
      </c>
      <c r="AT280" s="457" t="n">
        <v>0</v>
      </c>
      <c r="AU280" s="457" t="n">
        <v>0</v>
      </c>
      <c r="AV280" s="457" t="n">
        <v>0.1935</v>
      </c>
      <c r="AW280" s="457" t="n">
        <v>0.7419</v>
      </c>
      <c r="AX280" s="458"/>
      <c r="AY280" s="459" t="n">
        <v>14455.038639</v>
      </c>
      <c r="AZ280" s="460" t="n">
        <v>0.0294416778583763</v>
      </c>
      <c r="BA280" s="461" t="n">
        <v>9</v>
      </c>
      <c r="BB280" s="414" t="s">
        <v>663</v>
      </c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462" t="n">
        <v>0</v>
      </c>
      <c r="BO280" s="463" t="n">
        <v>0</v>
      </c>
      <c r="BP280" s="464" t="n">
        <v>0</v>
      </c>
      <c r="BQ280" s="465" t="n">
        <v>0</v>
      </c>
      <c r="BR280" s="465" t="n">
        <v>0</v>
      </c>
      <c r="BS280" s="466" t="n">
        <v>0</v>
      </c>
      <c r="BT280" s="467" t="n">
        <v>0</v>
      </c>
      <c r="BU280" s="465" t="n">
        <v>0</v>
      </c>
      <c r="BV280" s="465" t="n">
        <v>0</v>
      </c>
      <c r="BW280" s="468" t="n">
        <v>0</v>
      </c>
      <c r="CG280" s="442" t="n">
        <v>267</v>
      </c>
    </row>
    <row r="281" s="441" customFormat="true" ht="21.95" hidden="false" customHeight="true" outlineLevel="0" collapsed="false">
      <c r="A281" s="414" t="n">
        <v>0</v>
      </c>
      <c r="B281" s="414" t="n">
        <v>0</v>
      </c>
      <c r="C281" s="415" t="n">
        <v>0</v>
      </c>
      <c r="D281" s="415" t="s">
        <v>654</v>
      </c>
      <c r="E281" s="443" t="s">
        <v>665</v>
      </c>
      <c r="F281" s="443" t="s">
        <v>1558</v>
      </c>
      <c r="G281" s="443" t="s">
        <v>1096</v>
      </c>
      <c r="H281" s="444" t="n">
        <v>2</v>
      </c>
      <c r="I281" s="445" t="n">
        <v>632.36</v>
      </c>
      <c r="J281" s="446" t="n">
        <v>1264.72</v>
      </c>
      <c r="K281" s="447" t="n">
        <v>1264.72</v>
      </c>
      <c r="L281" s="447" t="n">
        <v>1355.06788726859</v>
      </c>
      <c r="M281" s="448" t="n">
        <v>0</v>
      </c>
      <c r="N281" s="448" t="n">
        <v>0</v>
      </c>
      <c r="O281" s="449" t="n">
        <v>0</v>
      </c>
      <c r="P281" s="449" t="n">
        <v>0</v>
      </c>
      <c r="Q281" s="448" t="n">
        <v>0</v>
      </c>
      <c r="R281" s="448" t="n">
        <v>0</v>
      </c>
      <c r="S281" s="449" t="n">
        <v>0</v>
      </c>
      <c r="T281" s="449" t="n">
        <v>0</v>
      </c>
      <c r="U281" s="450" t="n">
        <v>1332.08539899351</v>
      </c>
      <c r="V281" s="450" t="n">
        <v>0</v>
      </c>
      <c r="W281" s="450" t="n">
        <v>1355.1304763961</v>
      </c>
      <c r="X281" s="450" t="n">
        <v>1355.1304763961</v>
      </c>
      <c r="Y281" s="450" t="n">
        <v>0</v>
      </c>
      <c r="Z281" s="448" t="n">
        <v>0</v>
      </c>
      <c r="AA281" s="448" t="n">
        <v>0</v>
      </c>
      <c r="AB281" s="448" t="n">
        <v>0</v>
      </c>
      <c r="AC281" s="448" t="n">
        <v>0</v>
      </c>
      <c r="AD281" s="451" t="s">
        <v>2558</v>
      </c>
      <c r="AE281" s="79"/>
      <c r="AF281" s="449" t="n">
        <v>0</v>
      </c>
      <c r="AG281" s="449" t="n">
        <v>0</v>
      </c>
      <c r="AH281" s="79"/>
      <c r="AI281" s="452" t="n">
        <v>0</v>
      </c>
      <c r="AJ281" s="453" t="n">
        <v>0</v>
      </c>
      <c r="AK281" s="452" t="n">
        <v>0</v>
      </c>
      <c r="AL281" s="453" t="n">
        <v>0</v>
      </c>
      <c r="AM281" s="79"/>
      <c r="AN281" s="454" t="n">
        <v>0</v>
      </c>
      <c r="AO281" s="455" t="n">
        <v>0</v>
      </c>
      <c r="AP281" s="455" t="n">
        <v>0</v>
      </c>
      <c r="AQ281" s="455" t="n">
        <v>0</v>
      </c>
      <c r="AR281" s="456" t="n">
        <v>0</v>
      </c>
      <c r="AS281" s="373" t="n">
        <v>0</v>
      </c>
      <c r="AT281" s="457" t="n">
        <v>0</v>
      </c>
      <c r="AU281" s="457" t="n">
        <v>0</v>
      </c>
      <c r="AV281" s="457" t="n">
        <v>0</v>
      </c>
      <c r="AW281" s="457" t="n">
        <v>0</v>
      </c>
      <c r="AX281" s="458"/>
      <c r="AY281" s="459" t="n">
        <v>0</v>
      </c>
      <c r="AZ281" s="460" t="n">
        <v>0</v>
      </c>
      <c r="BA281" s="461" t="n">
        <v>0</v>
      </c>
      <c r="BB281" s="414" t="s">
        <v>665</v>
      </c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462" t="n">
        <v>0</v>
      </c>
      <c r="BO281" s="463" t="n">
        <v>0</v>
      </c>
      <c r="BP281" s="464" t="n">
        <v>0</v>
      </c>
      <c r="BQ281" s="465" t="n">
        <v>0</v>
      </c>
      <c r="BR281" s="465" t="n">
        <v>0</v>
      </c>
      <c r="BS281" s="466" t="n">
        <v>0</v>
      </c>
      <c r="BT281" s="467" t="n">
        <v>0</v>
      </c>
      <c r="BU281" s="465" t="n">
        <v>0</v>
      </c>
      <c r="BV281" s="465" t="n">
        <v>0</v>
      </c>
      <c r="BW281" s="468" t="n">
        <v>0</v>
      </c>
      <c r="CG281" s="442" t="n">
        <v>268</v>
      </c>
    </row>
    <row r="282" s="441" customFormat="true" ht="21.95" hidden="false" customHeight="true" outlineLevel="0" collapsed="false">
      <c r="A282" s="414" t="n">
        <v>0</v>
      </c>
      <c r="B282" s="414" t="n">
        <v>0</v>
      </c>
      <c r="C282" s="415" t="n">
        <v>0</v>
      </c>
      <c r="D282" s="415" t="s">
        <v>654</v>
      </c>
      <c r="E282" s="443" t="s">
        <v>667</v>
      </c>
      <c r="F282" s="443" t="s">
        <v>1955</v>
      </c>
      <c r="G282" s="443" t="s">
        <v>1096</v>
      </c>
      <c r="H282" s="444" t="n">
        <v>9</v>
      </c>
      <c r="I282" s="445" t="n">
        <v>632.36</v>
      </c>
      <c r="J282" s="446" t="n">
        <v>5691.24</v>
      </c>
      <c r="K282" s="447" t="n">
        <v>5691.24</v>
      </c>
      <c r="L282" s="447" t="n">
        <v>6097.80549270866</v>
      </c>
      <c r="M282" s="448" t="n">
        <v>0</v>
      </c>
      <c r="N282" s="448" t="n">
        <v>0</v>
      </c>
      <c r="O282" s="449" t="n">
        <v>0</v>
      </c>
      <c r="P282" s="449" t="n">
        <v>0</v>
      </c>
      <c r="Q282" s="448" t="n">
        <v>0</v>
      </c>
      <c r="R282" s="448" t="n">
        <v>0</v>
      </c>
      <c r="S282" s="449" t="n">
        <v>0</v>
      </c>
      <c r="T282" s="449" t="n">
        <v>0</v>
      </c>
      <c r="U282" s="450" t="n">
        <v>5994.38429547079</v>
      </c>
      <c r="V282" s="450" t="n">
        <v>0</v>
      </c>
      <c r="W282" s="450" t="n">
        <v>6098.08714378243</v>
      </c>
      <c r="X282" s="450" t="n">
        <v>6098.08714378243</v>
      </c>
      <c r="Y282" s="450" t="n">
        <v>0</v>
      </c>
      <c r="Z282" s="448" t="n">
        <v>0</v>
      </c>
      <c r="AA282" s="448" t="n">
        <v>0</v>
      </c>
      <c r="AB282" s="448" t="n">
        <v>0</v>
      </c>
      <c r="AC282" s="448" t="n">
        <v>0</v>
      </c>
      <c r="AD282" s="451" t="s">
        <v>2558</v>
      </c>
      <c r="AE282" s="79"/>
      <c r="AF282" s="449" t="n">
        <v>0</v>
      </c>
      <c r="AG282" s="449" t="n">
        <v>0</v>
      </c>
      <c r="AH282" s="79"/>
      <c r="AI282" s="452" t="n">
        <v>0</v>
      </c>
      <c r="AJ282" s="453" t="n">
        <v>0</v>
      </c>
      <c r="AK282" s="452" t="n">
        <v>0</v>
      </c>
      <c r="AL282" s="453" t="n">
        <v>0</v>
      </c>
      <c r="AM282" s="79"/>
      <c r="AN282" s="454" t="n">
        <v>0</v>
      </c>
      <c r="AO282" s="455" t="n">
        <v>0</v>
      </c>
      <c r="AP282" s="455" t="n">
        <v>0</v>
      </c>
      <c r="AQ282" s="455" t="n">
        <v>0</v>
      </c>
      <c r="AR282" s="456" t="n">
        <v>0</v>
      </c>
      <c r="AS282" s="373" t="n">
        <v>29</v>
      </c>
      <c r="AT282" s="457" t="n">
        <v>0</v>
      </c>
      <c r="AU282" s="457" t="n">
        <v>0</v>
      </c>
      <c r="AV282" s="457" t="n">
        <v>0.2222</v>
      </c>
      <c r="AW282" s="457" t="n">
        <v>0.8333</v>
      </c>
      <c r="AX282" s="458"/>
      <c r="AY282" s="459" t="n">
        <v>4742.510292</v>
      </c>
      <c r="AZ282" s="460" t="n">
        <v>0.0096594318247189</v>
      </c>
      <c r="BA282" s="461" t="n">
        <v>29</v>
      </c>
      <c r="BB282" s="414" t="s">
        <v>667</v>
      </c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462" t="n">
        <v>0</v>
      </c>
      <c r="BO282" s="463" t="n">
        <v>0</v>
      </c>
      <c r="BP282" s="464" t="n">
        <v>0</v>
      </c>
      <c r="BQ282" s="465" t="n">
        <v>0</v>
      </c>
      <c r="BR282" s="465" t="n">
        <v>0</v>
      </c>
      <c r="BS282" s="466" t="n">
        <v>0</v>
      </c>
      <c r="BT282" s="467" t="n">
        <v>0</v>
      </c>
      <c r="BU282" s="465" t="n">
        <v>0</v>
      </c>
      <c r="BV282" s="465" t="n">
        <v>0</v>
      </c>
      <c r="BW282" s="468" t="n">
        <v>0</v>
      </c>
      <c r="CG282" s="442" t="n">
        <v>269</v>
      </c>
    </row>
    <row r="283" s="441" customFormat="true" ht="21.95" hidden="false" customHeight="true" outlineLevel="0" collapsed="false">
      <c r="A283" s="414" t="n">
        <v>0</v>
      </c>
      <c r="B283" s="414" t="n">
        <v>0</v>
      </c>
      <c r="C283" s="415" t="n">
        <v>0</v>
      </c>
      <c r="D283" s="415" t="s">
        <v>654</v>
      </c>
      <c r="E283" s="469" t="s">
        <v>670</v>
      </c>
      <c r="F283" s="469" t="s">
        <v>2354</v>
      </c>
      <c r="G283" s="469"/>
      <c r="H283" s="470"/>
      <c r="I283" s="471"/>
      <c r="J283" s="472" t="n">
        <v>10905.25</v>
      </c>
      <c r="K283" s="473" t="n">
        <v>10905.25</v>
      </c>
      <c r="L283" s="473" t="n">
        <v>11684.2890739735</v>
      </c>
      <c r="M283" s="448" t="n">
        <v>0</v>
      </c>
      <c r="N283" s="448" t="n">
        <v>0</v>
      </c>
      <c r="O283" s="449" t="n">
        <v>0</v>
      </c>
      <c r="P283" s="449" t="n">
        <v>0</v>
      </c>
      <c r="Q283" s="448" t="n">
        <v>0</v>
      </c>
      <c r="R283" s="448" t="n">
        <v>0</v>
      </c>
      <c r="S283" s="449" t="n">
        <v>0</v>
      </c>
      <c r="T283" s="449" t="n">
        <v>0</v>
      </c>
      <c r="U283" s="449"/>
      <c r="V283" s="449"/>
      <c r="W283" s="449"/>
      <c r="X283" s="449"/>
      <c r="Y283" s="449" t="n">
        <v>0</v>
      </c>
      <c r="Z283" s="448" t="n">
        <v>0</v>
      </c>
      <c r="AA283" s="448" t="n">
        <v>0</v>
      </c>
      <c r="AB283" s="448" t="n">
        <v>0</v>
      </c>
      <c r="AC283" s="448" t="n">
        <v>0</v>
      </c>
      <c r="AD283" s="451" t="s">
        <v>2558</v>
      </c>
      <c r="AE283" s="79"/>
      <c r="AF283" s="449" t="n">
        <v>0</v>
      </c>
      <c r="AG283" s="449" t="n">
        <v>0</v>
      </c>
      <c r="AH283" s="79"/>
      <c r="AI283" s="452"/>
      <c r="AJ283" s="453"/>
      <c r="AK283" s="452"/>
      <c r="AL283" s="453"/>
      <c r="AM283" s="79"/>
      <c r="AN283" s="454"/>
      <c r="AO283" s="455"/>
      <c r="AP283" s="455"/>
      <c r="AQ283" s="455"/>
      <c r="AR283" s="456"/>
      <c r="AS283" s="373"/>
      <c r="AT283" s="457"/>
      <c r="AU283" s="457"/>
      <c r="AV283" s="457"/>
      <c r="AW283" s="457"/>
      <c r="AX283" s="458"/>
      <c r="AY283" s="459"/>
      <c r="AZ283" s="460"/>
      <c r="BA283" s="461"/>
      <c r="BB283" s="414" t="s">
        <v>670</v>
      </c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462" t="n">
        <v>0</v>
      </c>
      <c r="BO283" s="463" t="n">
        <v>0</v>
      </c>
      <c r="BP283" s="464" t="n">
        <v>0</v>
      </c>
      <c r="BQ283" s="465" t="n">
        <v>0</v>
      </c>
      <c r="BR283" s="465" t="n">
        <v>0</v>
      </c>
      <c r="BS283" s="466" t="n">
        <v>0</v>
      </c>
      <c r="BT283" s="467" t="n">
        <v>0</v>
      </c>
      <c r="BU283" s="465" t="n">
        <v>0</v>
      </c>
      <c r="BV283" s="465" t="n">
        <v>0</v>
      </c>
      <c r="BW283" s="468" t="n">
        <v>0</v>
      </c>
      <c r="CG283" s="442" t="n">
        <v>270</v>
      </c>
    </row>
    <row r="284" s="441" customFormat="true" ht="21.95" hidden="false" customHeight="true" outlineLevel="0" collapsed="false">
      <c r="A284" s="414" t="n">
        <v>0</v>
      </c>
      <c r="B284" s="414" t="n">
        <v>0</v>
      </c>
      <c r="C284" s="415" t="n">
        <v>0</v>
      </c>
      <c r="D284" s="415" t="s">
        <v>654</v>
      </c>
      <c r="E284" s="443" t="s">
        <v>672</v>
      </c>
      <c r="F284" s="443" t="s">
        <v>1978</v>
      </c>
      <c r="G284" s="443" t="s">
        <v>1096</v>
      </c>
      <c r="H284" s="444" t="n">
        <v>26</v>
      </c>
      <c r="I284" s="445" t="n">
        <v>67.2416</v>
      </c>
      <c r="J284" s="446" t="n">
        <v>1748.28</v>
      </c>
      <c r="K284" s="447" t="n">
        <v>1748.28</v>
      </c>
      <c r="L284" s="447" t="n">
        <v>1873.17199534595</v>
      </c>
      <c r="M284" s="448" t="n">
        <v>0</v>
      </c>
      <c r="N284" s="448" t="n">
        <v>0</v>
      </c>
      <c r="O284" s="449" t="n">
        <v>0</v>
      </c>
      <c r="P284" s="449" t="n">
        <v>0</v>
      </c>
      <c r="Q284" s="448" t="n">
        <v>0</v>
      </c>
      <c r="R284" s="448" t="n">
        <v>0</v>
      </c>
      <c r="S284" s="449" t="n">
        <v>0</v>
      </c>
      <c r="T284" s="449" t="n">
        <v>0</v>
      </c>
      <c r="U284" s="450" t="n">
        <v>1841.4022561139</v>
      </c>
      <c r="V284" s="450" t="n">
        <v>0</v>
      </c>
      <c r="W284" s="450" t="n">
        <v>1873.25851514467</v>
      </c>
      <c r="X284" s="450" t="n">
        <v>1873.25851514467</v>
      </c>
      <c r="Y284" s="450" t="n">
        <v>0</v>
      </c>
      <c r="Z284" s="448" t="n">
        <v>0</v>
      </c>
      <c r="AA284" s="448" t="n">
        <v>0</v>
      </c>
      <c r="AB284" s="448" t="n">
        <v>0</v>
      </c>
      <c r="AC284" s="448" t="n">
        <v>0</v>
      </c>
      <c r="AD284" s="451" t="s">
        <v>2558</v>
      </c>
      <c r="AE284" s="79"/>
      <c r="AF284" s="449" t="n">
        <v>0</v>
      </c>
      <c r="AG284" s="449" t="n">
        <v>0</v>
      </c>
      <c r="AH284" s="79"/>
      <c r="AI284" s="452" t="n">
        <v>0</v>
      </c>
      <c r="AJ284" s="453" t="n">
        <v>0</v>
      </c>
      <c r="AK284" s="452" t="n">
        <v>0</v>
      </c>
      <c r="AL284" s="453" t="n">
        <v>0</v>
      </c>
      <c r="AM284" s="79"/>
      <c r="AN284" s="454" t="n">
        <v>0</v>
      </c>
      <c r="AO284" s="455" t="n">
        <v>0</v>
      </c>
      <c r="AP284" s="455" t="n">
        <v>0</v>
      </c>
      <c r="AQ284" s="455" t="n">
        <v>0</v>
      </c>
      <c r="AR284" s="456" t="n">
        <v>0</v>
      </c>
      <c r="AS284" s="373" t="n">
        <v>45</v>
      </c>
      <c r="AT284" s="457" t="n">
        <v>0</v>
      </c>
      <c r="AU284" s="457" t="n">
        <v>0</v>
      </c>
      <c r="AV284" s="457" t="n">
        <v>0.2308</v>
      </c>
      <c r="AW284" s="457" t="n">
        <v>0.7885</v>
      </c>
      <c r="AX284" s="458"/>
      <c r="AY284" s="459" t="n">
        <v>1378.51878</v>
      </c>
      <c r="AZ284" s="460" t="n">
        <v>0.00280773416495617</v>
      </c>
      <c r="BA284" s="461" t="n">
        <v>45</v>
      </c>
      <c r="BB284" s="414" t="s">
        <v>672</v>
      </c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462" t="n">
        <v>0</v>
      </c>
      <c r="BO284" s="463" t="n">
        <v>0</v>
      </c>
      <c r="BP284" s="464" t="n">
        <v>0</v>
      </c>
      <c r="BQ284" s="465" t="n">
        <v>0</v>
      </c>
      <c r="BR284" s="465" t="n">
        <v>0</v>
      </c>
      <c r="BS284" s="466" t="n">
        <v>0</v>
      </c>
      <c r="BT284" s="467" t="n">
        <v>0</v>
      </c>
      <c r="BU284" s="465" t="n">
        <v>0</v>
      </c>
      <c r="BV284" s="465" t="n">
        <v>0</v>
      </c>
      <c r="BW284" s="468" t="n">
        <v>0</v>
      </c>
      <c r="CG284" s="442" t="n">
        <v>271</v>
      </c>
    </row>
    <row r="285" s="441" customFormat="true" ht="21.95" hidden="false" customHeight="true" outlineLevel="0" collapsed="false">
      <c r="A285" s="414" t="n">
        <v>0</v>
      </c>
      <c r="B285" s="414" t="n">
        <v>0</v>
      </c>
      <c r="C285" s="415" t="n">
        <v>0</v>
      </c>
      <c r="D285" s="415" t="s">
        <v>654</v>
      </c>
      <c r="E285" s="443" t="s">
        <v>674</v>
      </c>
      <c r="F285" s="443" t="s">
        <v>1981</v>
      </c>
      <c r="G285" s="443" t="s">
        <v>1096</v>
      </c>
      <c r="H285" s="444" t="n">
        <v>84</v>
      </c>
      <c r="I285" s="445" t="n">
        <v>38.8549</v>
      </c>
      <c r="J285" s="446" t="n">
        <v>3263.81</v>
      </c>
      <c r="K285" s="447" t="n">
        <v>3263.81</v>
      </c>
      <c r="L285" s="447" t="n">
        <v>3496.96701336746</v>
      </c>
      <c r="M285" s="448" t="n">
        <v>0</v>
      </c>
      <c r="N285" s="448" t="n">
        <v>0</v>
      </c>
      <c r="O285" s="449" t="n">
        <v>0</v>
      </c>
      <c r="P285" s="449" t="n">
        <v>0</v>
      </c>
      <c r="Q285" s="448" t="n">
        <v>0</v>
      </c>
      <c r="R285" s="448" t="n">
        <v>0</v>
      </c>
      <c r="S285" s="449" t="n">
        <v>0</v>
      </c>
      <c r="T285" s="449" t="n">
        <v>0</v>
      </c>
      <c r="U285" s="450" t="n">
        <v>3437.6570672473</v>
      </c>
      <c r="V285" s="450" t="n">
        <v>0</v>
      </c>
      <c r="W285" s="450" t="n">
        <v>3497.12853451068</v>
      </c>
      <c r="X285" s="450" t="n">
        <v>3497.12853451068</v>
      </c>
      <c r="Y285" s="450" t="n">
        <v>0</v>
      </c>
      <c r="Z285" s="448" t="n">
        <v>0</v>
      </c>
      <c r="AA285" s="448" t="n">
        <v>0</v>
      </c>
      <c r="AB285" s="448" t="n">
        <v>0</v>
      </c>
      <c r="AC285" s="448" t="n">
        <v>0</v>
      </c>
      <c r="AD285" s="451" t="s">
        <v>2558</v>
      </c>
      <c r="AE285" s="79"/>
      <c r="AF285" s="449" t="n">
        <v>0</v>
      </c>
      <c r="AG285" s="449" t="n">
        <v>0</v>
      </c>
      <c r="AH285" s="79"/>
      <c r="AI285" s="452" t="n">
        <v>0</v>
      </c>
      <c r="AJ285" s="453" t="n">
        <v>0</v>
      </c>
      <c r="AK285" s="452" t="n">
        <v>0</v>
      </c>
      <c r="AL285" s="453" t="n">
        <v>0</v>
      </c>
      <c r="AM285" s="79"/>
      <c r="AN285" s="454" t="n">
        <v>0</v>
      </c>
      <c r="AO285" s="455" t="n">
        <v>0</v>
      </c>
      <c r="AP285" s="455" t="n">
        <v>0</v>
      </c>
      <c r="AQ285" s="455" t="n">
        <v>0</v>
      </c>
      <c r="AR285" s="456" t="n">
        <v>0</v>
      </c>
      <c r="AS285" s="373" t="n">
        <v>35</v>
      </c>
      <c r="AT285" s="457" t="n">
        <v>0</v>
      </c>
      <c r="AU285" s="457" t="n">
        <v>0</v>
      </c>
      <c r="AV285" s="457" t="n">
        <v>0.2857</v>
      </c>
      <c r="AW285" s="457" t="n">
        <v>0.9047</v>
      </c>
      <c r="AX285" s="458"/>
      <c r="AY285" s="459" t="n">
        <v>2952.768907</v>
      </c>
      <c r="AZ285" s="460" t="n">
        <v>0.00601412926808599</v>
      </c>
      <c r="BA285" s="461" t="n">
        <v>35</v>
      </c>
      <c r="BB285" s="414" t="s">
        <v>674</v>
      </c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462" t="n">
        <v>0</v>
      </c>
      <c r="BO285" s="463" t="n">
        <v>0</v>
      </c>
      <c r="BP285" s="464" t="n">
        <v>0</v>
      </c>
      <c r="BQ285" s="465" t="n">
        <v>0</v>
      </c>
      <c r="BR285" s="465" t="n">
        <v>0</v>
      </c>
      <c r="BS285" s="466" t="n">
        <v>0</v>
      </c>
      <c r="BT285" s="467" t="n">
        <v>0</v>
      </c>
      <c r="BU285" s="465" t="n">
        <v>0</v>
      </c>
      <c r="BV285" s="465" t="n">
        <v>0</v>
      </c>
      <c r="BW285" s="468" t="n">
        <v>0</v>
      </c>
      <c r="CG285" s="442" t="n">
        <v>272</v>
      </c>
    </row>
    <row r="286" s="441" customFormat="true" ht="21.95" hidden="false" customHeight="true" outlineLevel="0" collapsed="false">
      <c r="A286" s="414" t="n">
        <v>0</v>
      </c>
      <c r="B286" s="414" t="n">
        <v>0</v>
      </c>
      <c r="C286" s="415" t="n">
        <v>0</v>
      </c>
      <c r="D286" s="415" t="s">
        <v>654</v>
      </c>
      <c r="E286" s="443" t="s">
        <v>676</v>
      </c>
      <c r="F286" s="443" t="s">
        <v>1984</v>
      </c>
      <c r="G286" s="443" t="s">
        <v>1096</v>
      </c>
      <c r="H286" s="444" t="n">
        <v>46</v>
      </c>
      <c r="I286" s="445" t="n">
        <v>41.452</v>
      </c>
      <c r="J286" s="446" t="n">
        <v>1906.79</v>
      </c>
      <c r="K286" s="447" t="n">
        <v>1906.79</v>
      </c>
      <c r="L286" s="447" t="n">
        <v>2043.00548482263</v>
      </c>
      <c r="M286" s="448" t="n">
        <v>0</v>
      </c>
      <c r="N286" s="448" t="n">
        <v>0</v>
      </c>
      <c r="O286" s="449" t="n">
        <v>0</v>
      </c>
      <c r="P286" s="449" t="n">
        <v>0</v>
      </c>
      <c r="Q286" s="448" t="n">
        <v>0</v>
      </c>
      <c r="R286" s="448" t="n">
        <v>0</v>
      </c>
      <c r="S286" s="449" t="n">
        <v>0</v>
      </c>
      <c r="T286" s="449" t="n">
        <v>0</v>
      </c>
      <c r="U286" s="450" t="n">
        <v>2008.35530231738</v>
      </c>
      <c r="V286" s="450" t="n">
        <v>0</v>
      </c>
      <c r="W286" s="450" t="n">
        <v>2043.09984904747</v>
      </c>
      <c r="X286" s="450" t="n">
        <v>2043.09984904747</v>
      </c>
      <c r="Y286" s="450" t="n">
        <v>0</v>
      </c>
      <c r="Z286" s="448" t="n">
        <v>0</v>
      </c>
      <c r="AA286" s="448" t="n">
        <v>0</v>
      </c>
      <c r="AB286" s="448" t="n">
        <v>0</v>
      </c>
      <c r="AC286" s="448" t="n">
        <v>0</v>
      </c>
      <c r="AD286" s="451" t="s">
        <v>2558</v>
      </c>
      <c r="AE286" s="79"/>
      <c r="AF286" s="449" t="n">
        <v>0</v>
      </c>
      <c r="AG286" s="449" t="n">
        <v>0</v>
      </c>
      <c r="AH286" s="79"/>
      <c r="AI286" s="452" t="n">
        <v>0</v>
      </c>
      <c r="AJ286" s="453" t="n">
        <v>0</v>
      </c>
      <c r="AK286" s="452" t="n">
        <v>0</v>
      </c>
      <c r="AL286" s="453" t="n">
        <v>0</v>
      </c>
      <c r="AM286" s="79"/>
      <c r="AN286" s="454" t="n">
        <v>0</v>
      </c>
      <c r="AO286" s="455" t="n">
        <v>0</v>
      </c>
      <c r="AP286" s="455" t="n">
        <v>0</v>
      </c>
      <c r="AQ286" s="455" t="n">
        <v>0</v>
      </c>
      <c r="AR286" s="456" t="n">
        <v>0</v>
      </c>
      <c r="AS286" s="373" t="n">
        <v>42</v>
      </c>
      <c r="AT286" s="457" t="n">
        <v>0</v>
      </c>
      <c r="AU286" s="457" t="n">
        <v>0</v>
      </c>
      <c r="AV286" s="457" t="n">
        <v>0.2609</v>
      </c>
      <c r="AW286" s="457" t="n">
        <v>0.8913</v>
      </c>
      <c r="AX286" s="458"/>
      <c r="AY286" s="459" t="n">
        <v>1699.521927</v>
      </c>
      <c r="AZ286" s="460" t="n">
        <v>0.00346154571686724</v>
      </c>
      <c r="BA286" s="461" t="n">
        <v>42</v>
      </c>
      <c r="BB286" s="414" t="s">
        <v>676</v>
      </c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462" t="n">
        <v>0</v>
      </c>
      <c r="BO286" s="463" t="n">
        <v>0</v>
      </c>
      <c r="BP286" s="464" t="n">
        <v>0</v>
      </c>
      <c r="BQ286" s="465" t="n">
        <v>0</v>
      </c>
      <c r="BR286" s="465" t="n">
        <v>0</v>
      </c>
      <c r="BS286" s="466" t="n">
        <v>0</v>
      </c>
      <c r="BT286" s="467" t="n">
        <v>0</v>
      </c>
      <c r="BU286" s="465" t="n">
        <v>0</v>
      </c>
      <c r="BV286" s="465" t="n">
        <v>0</v>
      </c>
      <c r="BW286" s="468" t="n">
        <v>0</v>
      </c>
      <c r="CG286" s="442" t="n">
        <v>273</v>
      </c>
    </row>
    <row r="287" s="441" customFormat="true" ht="21.95" hidden="false" customHeight="true" outlineLevel="0" collapsed="false">
      <c r="A287" s="414" t="n">
        <v>0</v>
      </c>
      <c r="B287" s="414" t="n">
        <v>0</v>
      </c>
      <c r="C287" s="415" t="n">
        <v>0</v>
      </c>
      <c r="D287" s="415" t="s">
        <v>654</v>
      </c>
      <c r="E287" s="443" t="s">
        <v>678</v>
      </c>
      <c r="F287" s="443" t="s">
        <v>1604</v>
      </c>
      <c r="G287" s="443" t="s">
        <v>1096</v>
      </c>
      <c r="H287" s="444" t="n">
        <v>11</v>
      </c>
      <c r="I287" s="445" t="n">
        <v>44.9</v>
      </c>
      <c r="J287" s="446" t="n">
        <v>493.9</v>
      </c>
      <c r="K287" s="447" t="n">
        <v>493.9</v>
      </c>
      <c r="L287" s="447" t="n">
        <v>529.182767349261</v>
      </c>
      <c r="M287" s="448" t="n">
        <v>0</v>
      </c>
      <c r="N287" s="448" t="n">
        <v>0</v>
      </c>
      <c r="O287" s="449" t="n">
        <v>0</v>
      </c>
      <c r="P287" s="449" t="n">
        <v>0</v>
      </c>
      <c r="Q287" s="448" t="n">
        <v>0</v>
      </c>
      <c r="R287" s="448" t="n">
        <v>0</v>
      </c>
      <c r="S287" s="449" t="n">
        <v>0</v>
      </c>
      <c r="T287" s="449" t="n">
        <v>0</v>
      </c>
      <c r="U287" s="450" t="n">
        <v>520.207617941437</v>
      </c>
      <c r="V287" s="450" t="n">
        <v>0</v>
      </c>
      <c r="W287" s="450" t="n">
        <v>529.207209731824</v>
      </c>
      <c r="X287" s="450" t="n">
        <v>529.207209731824</v>
      </c>
      <c r="Y287" s="450" t="n">
        <v>0</v>
      </c>
      <c r="Z287" s="448" t="n">
        <v>0</v>
      </c>
      <c r="AA287" s="448" t="n">
        <v>0</v>
      </c>
      <c r="AB287" s="448" t="n">
        <v>0</v>
      </c>
      <c r="AC287" s="448" t="n">
        <v>0</v>
      </c>
      <c r="AD287" s="451" t="s">
        <v>2558</v>
      </c>
      <c r="AE287" s="79"/>
      <c r="AF287" s="449" t="n">
        <v>0</v>
      </c>
      <c r="AG287" s="449" t="n">
        <v>0</v>
      </c>
      <c r="AH287" s="79"/>
      <c r="AI287" s="452" t="n">
        <v>0</v>
      </c>
      <c r="AJ287" s="453" t="n">
        <v>0</v>
      </c>
      <c r="AK287" s="452" t="n">
        <v>0</v>
      </c>
      <c r="AL287" s="453" t="n">
        <v>0</v>
      </c>
      <c r="AM287" s="79"/>
      <c r="AN287" s="454" t="n">
        <v>0</v>
      </c>
      <c r="AO287" s="455" t="n">
        <v>0</v>
      </c>
      <c r="AP287" s="455" t="n">
        <v>0</v>
      </c>
      <c r="AQ287" s="455" t="n">
        <v>0</v>
      </c>
      <c r="AR287" s="456" t="n">
        <v>0</v>
      </c>
      <c r="AS287" s="373" t="n">
        <v>60</v>
      </c>
      <c r="AT287" s="457" t="n">
        <v>0</v>
      </c>
      <c r="AU287" s="457" t="n">
        <v>0</v>
      </c>
      <c r="AV287" s="457" t="n">
        <v>0.1818</v>
      </c>
      <c r="AW287" s="457" t="n">
        <v>0.6818</v>
      </c>
      <c r="AX287" s="458"/>
      <c r="AY287" s="459" t="n">
        <v>336.74102</v>
      </c>
      <c r="AZ287" s="460" t="n">
        <v>0.00068586607619244</v>
      </c>
      <c r="BA287" s="461" t="n">
        <v>60</v>
      </c>
      <c r="BB287" s="414" t="s">
        <v>678</v>
      </c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462" t="n">
        <v>0</v>
      </c>
      <c r="BO287" s="463" t="n">
        <v>0</v>
      </c>
      <c r="BP287" s="464" t="n">
        <v>0</v>
      </c>
      <c r="BQ287" s="465" t="n">
        <v>0</v>
      </c>
      <c r="BR287" s="465" t="n">
        <v>0</v>
      </c>
      <c r="BS287" s="466" t="n">
        <v>0</v>
      </c>
      <c r="BT287" s="467" t="n">
        <v>0</v>
      </c>
      <c r="BU287" s="465" t="n">
        <v>0</v>
      </c>
      <c r="BV287" s="465" t="n">
        <v>0</v>
      </c>
      <c r="BW287" s="468" t="n">
        <v>0</v>
      </c>
      <c r="CG287" s="442" t="n">
        <v>274</v>
      </c>
    </row>
    <row r="288" s="441" customFormat="true" ht="21.95" hidden="false" customHeight="true" outlineLevel="0" collapsed="false">
      <c r="A288" s="414" t="n">
        <v>0</v>
      </c>
      <c r="B288" s="414" t="n">
        <v>0</v>
      </c>
      <c r="C288" s="415" t="n">
        <v>0</v>
      </c>
      <c r="D288" s="415" t="s">
        <v>654</v>
      </c>
      <c r="E288" s="443" t="s">
        <v>680</v>
      </c>
      <c r="F288" s="443" t="s">
        <v>1765</v>
      </c>
      <c r="G288" s="443" t="s">
        <v>1096</v>
      </c>
      <c r="H288" s="444" t="n">
        <v>24</v>
      </c>
      <c r="I288" s="445" t="n">
        <v>145.5195</v>
      </c>
      <c r="J288" s="446" t="n">
        <v>3492.47</v>
      </c>
      <c r="K288" s="447" t="n">
        <v>3492.47</v>
      </c>
      <c r="L288" s="447" t="n">
        <v>3741.96181308822</v>
      </c>
      <c r="M288" s="448" t="n">
        <v>0</v>
      </c>
      <c r="N288" s="448" t="n">
        <v>0</v>
      </c>
      <c r="O288" s="449" t="n">
        <v>0</v>
      </c>
      <c r="P288" s="449" t="n">
        <v>0</v>
      </c>
      <c r="Q288" s="448" t="n">
        <v>0</v>
      </c>
      <c r="R288" s="448" t="n">
        <v>0</v>
      </c>
      <c r="S288" s="449" t="n">
        <v>0</v>
      </c>
      <c r="T288" s="449" t="n">
        <v>0</v>
      </c>
      <c r="U288" s="450" t="n">
        <v>3678.49665809259</v>
      </c>
      <c r="V288" s="450" t="n">
        <v>0</v>
      </c>
      <c r="W288" s="450" t="n">
        <v>3742.13465027759</v>
      </c>
      <c r="X288" s="450" t="n">
        <v>3742.13465027759</v>
      </c>
      <c r="Y288" s="450" t="n">
        <v>0</v>
      </c>
      <c r="Z288" s="448" t="n">
        <v>0</v>
      </c>
      <c r="AA288" s="448" t="n">
        <v>0</v>
      </c>
      <c r="AB288" s="448" t="n">
        <v>0</v>
      </c>
      <c r="AC288" s="448" t="n">
        <v>0</v>
      </c>
      <c r="AD288" s="451" t="s">
        <v>2558</v>
      </c>
      <c r="AE288" s="79"/>
      <c r="AF288" s="449" t="n">
        <v>0</v>
      </c>
      <c r="AG288" s="449" t="n">
        <v>0</v>
      </c>
      <c r="AH288" s="79"/>
      <c r="AI288" s="452" t="n">
        <v>0</v>
      </c>
      <c r="AJ288" s="453" t="n">
        <v>0</v>
      </c>
      <c r="AK288" s="452" t="n">
        <v>0</v>
      </c>
      <c r="AL288" s="453" t="n">
        <v>0</v>
      </c>
      <c r="AM288" s="79"/>
      <c r="AN288" s="454" t="n">
        <v>0</v>
      </c>
      <c r="AO288" s="455" t="n">
        <v>0</v>
      </c>
      <c r="AP288" s="455" t="n">
        <v>0</v>
      </c>
      <c r="AQ288" s="455" t="n">
        <v>0</v>
      </c>
      <c r="AR288" s="456" t="n">
        <v>0</v>
      </c>
      <c r="AS288" s="373" t="n">
        <v>36</v>
      </c>
      <c r="AT288" s="457" t="n">
        <v>0</v>
      </c>
      <c r="AU288" s="457" t="n">
        <v>0</v>
      </c>
      <c r="AV288" s="457" t="n">
        <v>0.25</v>
      </c>
      <c r="AW288" s="457" t="n">
        <v>0.8333</v>
      </c>
      <c r="AX288" s="458"/>
      <c r="AY288" s="459" t="n">
        <v>2910.275251</v>
      </c>
      <c r="AZ288" s="460" t="n">
        <v>0.00592757920328013</v>
      </c>
      <c r="BA288" s="461" t="n">
        <v>36</v>
      </c>
      <c r="BB288" s="414" t="s">
        <v>680</v>
      </c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462" t="n">
        <v>0</v>
      </c>
      <c r="BO288" s="463" t="n">
        <v>0</v>
      </c>
      <c r="BP288" s="464" t="n">
        <v>0</v>
      </c>
      <c r="BQ288" s="465" t="n">
        <v>0</v>
      </c>
      <c r="BR288" s="465" t="n">
        <v>0</v>
      </c>
      <c r="BS288" s="466" t="n">
        <v>0</v>
      </c>
      <c r="BT288" s="467" t="n">
        <v>0</v>
      </c>
      <c r="BU288" s="465" t="n">
        <v>0</v>
      </c>
      <c r="BV288" s="465" t="n">
        <v>0</v>
      </c>
      <c r="BW288" s="468" t="n">
        <v>0</v>
      </c>
      <c r="CG288" s="442" t="n">
        <v>275</v>
      </c>
    </row>
    <row r="289" s="441" customFormat="true" ht="21.95" hidden="false" customHeight="true" outlineLevel="0" collapsed="false">
      <c r="A289" s="414" t="n">
        <v>0</v>
      </c>
      <c r="B289" s="414" t="n">
        <v>0</v>
      </c>
      <c r="C289" s="415" t="s">
        <v>682</v>
      </c>
      <c r="D289" s="415" t="s">
        <v>682</v>
      </c>
      <c r="E289" s="416" t="s">
        <v>682</v>
      </c>
      <c r="F289" s="416" t="s">
        <v>2355</v>
      </c>
      <c r="G289" s="417"/>
      <c r="H289" s="417"/>
      <c r="I289" s="417"/>
      <c r="J289" s="418" t="n">
        <v>1251657.34</v>
      </c>
      <c r="K289" s="418" t="n">
        <v>1251657.34</v>
      </c>
      <c r="L289" s="418" t="n">
        <v>1275396.70177648</v>
      </c>
      <c r="M289" s="419" t="n">
        <v>0.29116779449318</v>
      </c>
      <c r="N289" s="419" t="n">
        <v>0.469783566924155</v>
      </c>
      <c r="O289" s="418"/>
      <c r="P289" s="418" t="n">
        <v>588008.049752</v>
      </c>
      <c r="Q289" s="419" t="n">
        <v>0.627533139129756</v>
      </c>
      <c r="R289" s="419" t="n">
        <v>0.734502782689177</v>
      </c>
      <c r="S289" s="418" t="n">
        <v>0</v>
      </c>
      <c r="T289" s="418" t="n">
        <v>919345.799203333</v>
      </c>
      <c r="U289" s="418" t="n">
        <v>1301181.19103344</v>
      </c>
      <c r="V289" s="418" t="n">
        <v>954390.602124065</v>
      </c>
      <c r="W289" s="418"/>
      <c r="X289" s="418" t="n">
        <v>1307180.66822157</v>
      </c>
      <c r="Y289" s="418" t="n">
        <v>612355.499905597</v>
      </c>
      <c r="Z289" s="419" t="n">
        <v>0.178615772430975</v>
      </c>
      <c r="AA289" s="419" t="n">
        <v>0.106969643559421</v>
      </c>
      <c r="AB289" s="419" t="n">
        <v>0.264719215765022</v>
      </c>
      <c r="AC289" s="419" t="n">
        <v>-0.0716461288715542</v>
      </c>
      <c r="AD289" s="420" t="s">
        <v>2559</v>
      </c>
      <c r="AE289" s="421" t="s">
        <v>2557</v>
      </c>
      <c r="AF289" s="422" t="n">
        <v>0</v>
      </c>
      <c r="AG289" s="423" t="n">
        <v>0</v>
      </c>
      <c r="AH289" s="421"/>
      <c r="AI289" s="424"/>
      <c r="AJ289" s="425"/>
      <c r="AK289" s="424"/>
      <c r="AL289" s="425"/>
      <c r="AM289" s="421"/>
      <c r="AN289" s="426"/>
      <c r="AO289" s="427"/>
      <c r="AP289" s="427"/>
      <c r="AQ289" s="427"/>
      <c r="AR289" s="428"/>
      <c r="AS289" s="429"/>
      <c r="AT289" s="430"/>
      <c r="AU289" s="430"/>
      <c r="AV289" s="430"/>
      <c r="AW289" s="430"/>
      <c r="AX289" s="421"/>
      <c r="AY289" s="431"/>
      <c r="AZ289" s="432"/>
      <c r="BA289" s="433"/>
      <c r="BB289" s="414" t="s">
        <v>682</v>
      </c>
      <c r="BC289" s="421"/>
      <c r="BD289" s="421"/>
      <c r="BE289" s="421"/>
      <c r="BF289" s="421"/>
      <c r="BG289" s="421"/>
      <c r="BH289" s="421"/>
      <c r="BI289" s="421"/>
      <c r="BJ289" s="421"/>
      <c r="BK289" s="421"/>
      <c r="BL289" s="421"/>
      <c r="BM289" s="421"/>
      <c r="BN289" s="434" t="s">
        <v>682</v>
      </c>
      <c r="BO289" s="435" t="n">
        <v>919345.799203333</v>
      </c>
      <c r="BP289" s="436" t="n">
        <v>0</v>
      </c>
      <c r="BQ289" s="437" t="n">
        <v>0</v>
      </c>
      <c r="BR289" s="437" t="n">
        <v>0</v>
      </c>
      <c r="BS289" s="438" t="n">
        <v>0</v>
      </c>
      <c r="BT289" s="439" t="n">
        <v>1</v>
      </c>
      <c r="BU289" s="437" t="s">
        <v>682</v>
      </c>
      <c r="BV289" s="437" t="n">
        <v>331337.749451333</v>
      </c>
      <c r="BW289" s="440" t="n">
        <v>0.711732374820989</v>
      </c>
      <c r="CG289" s="442" t="n">
        <v>276</v>
      </c>
    </row>
    <row r="290" s="441" customFormat="true" ht="21.95" hidden="false" customHeight="true" outlineLevel="0" collapsed="false">
      <c r="A290" s="414" t="n">
        <v>2</v>
      </c>
      <c r="B290" s="414" t="n">
        <v>0</v>
      </c>
      <c r="C290" s="415" t="n">
        <v>0</v>
      </c>
      <c r="D290" s="415" t="s">
        <v>682</v>
      </c>
      <c r="E290" s="443" t="s">
        <v>684</v>
      </c>
      <c r="F290" s="443" t="s">
        <v>1592</v>
      </c>
      <c r="G290" s="443" t="s">
        <v>1095</v>
      </c>
      <c r="H290" s="444" t="n">
        <v>1</v>
      </c>
      <c r="I290" s="445" t="n">
        <v>168281.6243</v>
      </c>
      <c r="J290" s="446" t="n">
        <v>168281.62</v>
      </c>
      <c r="K290" s="447" t="n">
        <v>168281.62</v>
      </c>
      <c r="L290" s="447" t="n">
        <v>172584.131080223</v>
      </c>
      <c r="M290" s="448" t="n">
        <v>0.2801</v>
      </c>
      <c r="N290" s="448" t="n">
        <v>0.3134</v>
      </c>
      <c r="O290" s="449" t="n">
        <v>0.3134</v>
      </c>
      <c r="P290" s="449" t="n">
        <v>52739.459708</v>
      </c>
      <c r="Q290" s="448" t="n">
        <v>0.6046</v>
      </c>
      <c r="R290" s="448" t="n">
        <v>0.6421</v>
      </c>
      <c r="S290" s="449" t="n">
        <v>0.6421</v>
      </c>
      <c r="T290" s="449" t="n">
        <v>108053.628202</v>
      </c>
      <c r="U290" s="450" t="n">
        <v>174893.894263148</v>
      </c>
      <c r="V290" s="450" t="n">
        <v>112299.369506367</v>
      </c>
      <c r="W290" s="450" t="n">
        <v>63677.410035073</v>
      </c>
      <c r="X290" s="450" t="n">
        <v>175976.77954144</v>
      </c>
      <c r="Y290" s="450" t="n">
        <v>55151.1227082874</v>
      </c>
      <c r="Z290" s="448" t="n">
        <v>0.0333</v>
      </c>
      <c r="AA290" s="448" t="n">
        <v>0.0374999999999999</v>
      </c>
      <c r="AB290" s="448" t="n">
        <v>0.3287</v>
      </c>
      <c r="AC290" s="448" t="n">
        <v>0.00419999999999987</v>
      </c>
      <c r="AD290" s="451" t="s">
        <v>2559</v>
      </c>
      <c r="AE290" s="79"/>
      <c r="AF290" s="449" t="n">
        <v>0.6046</v>
      </c>
      <c r="AG290" s="449" t="n">
        <v>0.0374999999999999</v>
      </c>
      <c r="AH290" s="79"/>
      <c r="AI290" s="452" t="n">
        <v>0</v>
      </c>
      <c r="AJ290" s="453" t="n">
        <v>0</v>
      </c>
      <c r="AK290" s="452" t="n">
        <v>55314.168494</v>
      </c>
      <c r="AL290" s="453" t="n">
        <v>2</v>
      </c>
      <c r="AM290" s="79"/>
      <c r="AN290" s="454" t="n">
        <v>108053.628202</v>
      </c>
      <c r="AO290" s="455" t="n">
        <v>0</v>
      </c>
      <c r="AP290" s="455" t="n">
        <v>0</v>
      </c>
      <c r="AQ290" s="455" t="n">
        <v>55314.168494</v>
      </c>
      <c r="AR290" s="456" t="n">
        <v>0.110082643163208</v>
      </c>
      <c r="AS290" s="373" t="n">
        <v>0</v>
      </c>
      <c r="AT290" s="457" t="n">
        <v>0</v>
      </c>
      <c r="AU290" s="457" t="n">
        <v>0</v>
      </c>
      <c r="AV290" s="457" t="n">
        <v>0</v>
      </c>
      <c r="AW290" s="457" t="n">
        <v>0</v>
      </c>
      <c r="AX290" s="458"/>
      <c r="AY290" s="459" t="n">
        <v>0</v>
      </c>
      <c r="AZ290" s="460" t="n">
        <v>0</v>
      </c>
      <c r="BA290" s="461" t="n">
        <v>0</v>
      </c>
      <c r="BB290" s="414" t="s">
        <v>684</v>
      </c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462" t="n">
        <v>0</v>
      </c>
      <c r="BO290" s="463" t="n">
        <v>0</v>
      </c>
      <c r="BP290" s="464" t="n">
        <v>0</v>
      </c>
      <c r="BQ290" s="465" t="n">
        <v>0</v>
      </c>
      <c r="BR290" s="465" t="n">
        <v>0</v>
      </c>
      <c r="BS290" s="466" t="n">
        <v>0</v>
      </c>
      <c r="BT290" s="467" t="n">
        <v>0</v>
      </c>
      <c r="BU290" s="465" t="n">
        <v>0</v>
      </c>
      <c r="BV290" s="465" t="n">
        <v>0</v>
      </c>
      <c r="BW290" s="468" t="n">
        <v>0</v>
      </c>
      <c r="CG290" s="442" t="n">
        <v>277</v>
      </c>
    </row>
    <row r="291" s="441" customFormat="true" ht="21.95" hidden="false" customHeight="true" outlineLevel="0" collapsed="false">
      <c r="A291" s="414" t="n">
        <v>3</v>
      </c>
      <c r="B291" s="414" t="n">
        <v>0</v>
      </c>
      <c r="C291" s="415" t="n">
        <v>0</v>
      </c>
      <c r="D291" s="415" t="s">
        <v>682</v>
      </c>
      <c r="E291" s="475" t="s">
        <v>687</v>
      </c>
      <c r="F291" s="475" t="s">
        <v>2356</v>
      </c>
      <c r="G291" s="476" t="s">
        <v>1095</v>
      </c>
      <c r="H291" s="476" t="n">
        <v>1</v>
      </c>
      <c r="I291" s="476" t="n">
        <v>156215.256</v>
      </c>
      <c r="J291" s="477" t="n">
        <v>156215.26</v>
      </c>
      <c r="K291" s="477" t="n">
        <v>156215.26</v>
      </c>
      <c r="L291" s="477" t="n">
        <v>160209.266517467</v>
      </c>
      <c r="M291" s="478" t="n">
        <v>0.2801</v>
      </c>
      <c r="N291" s="448" t="n">
        <v>0.3134</v>
      </c>
      <c r="O291" s="477" t="n">
        <v>0.3134</v>
      </c>
      <c r="P291" s="477" t="n">
        <v>48957.862484</v>
      </c>
      <c r="Q291" s="478" t="n">
        <v>0.6046</v>
      </c>
      <c r="R291" s="448" t="n">
        <v>0.6421</v>
      </c>
      <c r="S291" s="477" t="n">
        <v>0.6421</v>
      </c>
      <c r="T291" s="477" t="n">
        <v>100305.818446</v>
      </c>
      <c r="U291" s="450" t="n">
        <v>162353.411886159</v>
      </c>
      <c r="V291" s="450" t="n">
        <v>104247.125772103</v>
      </c>
      <c r="W291" s="450" t="n">
        <v>59111.5248638296</v>
      </c>
      <c r="X291" s="450" t="n">
        <v>163358.650635933</v>
      </c>
      <c r="Y291" s="450" t="n">
        <v>51196.6011093013</v>
      </c>
      <c r="Z291" s="478" t="n">
        <v>0.0333</v>
      </c>
      <c r="AA291" s="478" t="n">
        <v>0.0374999999999999</v>
      </c>
      <c r="AB291" s="478" t="n">
        <v>0.3287</v>
      </c>
      <c r="AC291" s="478" t="n">
        <v>0.00419999999999987</v>
      </c>
      <c r="AD291" s="479" t="s">
        <v>2559</v>
      </c>
      <c r="AE291" s="458"/>
      <c r="AF291" s="477" t="n">
        <v>0.6046</v>
      </c>
      <c r="AG291" s="477" t="n">
        <v>0.0374999999999999</v>
      </c>
      <c r="AH291" s="458"/>
      <c r="AI291" s="452" t="n">
        <v>0</v>
      </c>
      <c r="AJ291" s="453" t="n">
        <v>0</v>
      </c>
      <c r="AK291" s="452" t="n">
        <v>51347.955962</v>
      </c>
      <c r="AL291" s="453" t="n">
        <v>3</v>
      </c>
      <c r="AM291" s="458"/>
      <c r="AN291" s="454" t="n">
        <v>100305.818446</v>
      </c>
      <c r="AO291" s="455" t="n">
        <v>0</v>
      </c>
      <c r="AP291" s="455" t="n">
        <v>0</v>
      </c>
      <c r="AQ291" s="455" t="n">
        <v>51347.955962</v>
      </c>
      <c r="AR291" s="456" t="n">
        <v>0.102189346187824</v>
      </c>
      <c r="AS291" s="373" t="n">
        <v>0</v>
      </c>
      <c r="AT291" s="457" t="n">
        <v>0</v>
      </c>
      <c r="AU291" s="457" t="n">
        <v>0</v>
      </c>
      <c r="AV291" s="457" t="n">
        <v>0</v>
      </c>
      <c r="AW291" s="457" t="n">
        <v>0</v>
      </c>
      <c r="AX291" s="458"/>
      <c r="AY291" s="459" t="n">
        <v>0</v>
      </c>
      <c r="AZ291" s="460" t="n">
        <v>0</v>
      </c>
      <c r="BA291" s="461" t="n">
        <v>0</v>
      </c>
      <c r="BB291" s="414" t="s">
        <v>687</v>
      </c>
      <c r="BC291" s="458"/>
      <c r="BD291" s="458"/>
      <c r="BE291" s="458"/>
      <c r="BF291" s="458"/>
      <c r="BG291" s="458"/>
      <c r="BH291" s="458"/>
      <c r="BI291" s="458"/>
      <c r="BJ291" s="458"/>
      <c r="BK291" s="458"/>
      <c r="BL291" s="458"/>
      <c r="BM291" s="458"/>
      <c r="BN291" s="462" t="n">
        <v>0</v>
      </c>
      <c r="BO291" s="463" t="n">
        <v>0</v>
      </c>
      <c r="BP291" s="464" t="n">
        <v>0</v>
      </c>
      <c r="BQ291" s="465" t="n">
        <v>0</v>
      </c>
      <c r="BR291" s="465" t="n">
        <v>0</v>
      </c>
      <c r="BS291" s="466" t="n">
        <v>0</v>
      </c>
      <c r="BT291" s="467" t="n">
        <v>0</v>
      </c>
      <c r="BU291" s="465" t="n">
        <v>0</v>
      </c>
      <c r="BV291" s="465" t="n">
        <v>0</v>
      </c>
      <c r="BW291" s="468" t="n">
        <v>0</v>
      </c>
      <c r="CG291" s="442" t="n">
        <v>278</v>
      </c>
    </row>
    <row r="292" s="441" customFormat="true" ht="21.95" hidden="false" customHeight="true" outlineLevel="0" collapsed="false">
      <c r="A292" s="414" t="n">
        <v>4</v>
      </c>
      <c r="B292" s="414" t="n">
        <v>0</v>
      </c>
      <c r="C292" s="415" t="n">
        <v>0</v>
      </c>
      <c r="D292" s="415" t="s">
        <v>682</v>
      </c>
      <c r="E292" s="443" t="s">
        <v>689</v>
      </c>
      <c r="F292" s="443" t="s">
        <v>1609</v>
      </c>
      <c r="G292" s="443" t="s">
        <v>1095</v>
      </c>
      <c r="H292" s="444" t="n">
        <v>1</v>
      </c>
      <c r="I292" s="445" t="n">
        <v>200044.5768</v>
      </c>
      <c r="J292" s="446" t="n">
        <v>200044.58</v>
      </c>
      <c r="K292" s="447" t="n">
        <v>200044.58</v>
      </c>
      <c r="L292" s="447" t="n">
        <v>202756.9355094</v>
      </c>
      <c r="M292" s="448" t="n">
        <v>0.4809</v>
      </c>
      <c r="N292" s="448" t="n">
        <v>0.5824</v>
      </c>
      <c r="O292" s="449" t="n">
        <v>0.5824</v>
      </c>
      <c r="P292" s="449" t="n">
        <v>116505.963392</v>
      </c>
      <c r="Q292" s="448" t="n">
        <v>0.7767</v>
      </c>
      <c r="R292" s="448" t="n">
        <v>0.8102</v>
      </c>
      <c r="S292" s="449" t="n">
        <v>0.8102</v>
      </c>
      <c r="T292" s="449" t="n">
        <v>162076.118716</v>
      </c>
      <c r="U292" s="450" t="n">
        <v>206618.441449912</v>
      </c>
      <c r="V292" s="450" t="n">
        <v>167402.261262719</v>
      </c>
      <c r="W292" s="450" t="n">
        <v>39894.6201044317</v>
      </c>
      <c r="X292" s="450" t="n">
        <v>207296.88136715</v>
      </c>
      <c r="Y292" s="450" t="n">
        <v>120729.703708228</v>
      </c>
      <c r="Z292" s="448" t="n">
        <v>0.1015</v>
      </c>
      <c r="AA292" s="448" t="n">
        <v>0.0334999999999999</v>
      </c>
      <c r="AB292" s="448" t="n">
        <v>0.2278</v>
      </c>
      <c r="AC292" s="448" t="n">
        <v>-0.0680000000000001</v>
      </c>
      <c r="AD292" s="451" t="s">
        <v>2559</v>
      </c>
      <c r="AE292" s="79"/>
      <c r="AF292" s="449" t="n">
        <v>0.7767</v>
      </c>
      <c r="AG292" s="449" t="n">
        <v>0.0334999999999999</v>
      </c>
      <c r="AH292" s="79"/>
      <c r="AI292" s="452" t="n">
        <v>0</v>
      </c>
      <c r="AJ292" s="453" t="n">
        <v>0</v>
      </c>
      <c r="AK292" s="452" t="n">
        <v>45570.155324</v>
      </c>
      <c r="AL292" s="453" t="n">
        <v>4</v>
      </c>
      <c r="AM292" s="79"/>
      <c r="AN292" s="454" t="n">
        <v>162076.118716</v>
      </c>
      <c r="AO292" s="455" t="n">
        <v>0</v>
      </c>
      <c r="AP292" s="455" t="n">
        <v>0</v>
      </c>
      <c r="AQ292" s="455" t="n">
        <v>45570.155324</v>
      </c>
      <c r="AR292" s="456" t="n">
        <v>0.0906907449574699</v>
      </c>
      <c r="AS292" s="373" t="n">
        <v>0</v>
      </c>
      <c r="AT292" s="457" t="n">
        <v>0</v>
      </c>
      <c r="AU292" s="457" t="n">
        <v>0</v>
      </c>
      <c r="AV292" s="457" t="n">
        <v>0</v>
      </c>
      <c r="AW292" s="457" t="n">
        <v>0</v>
      </c>
      <c r="AX292" s="458"/>
      <c r="AY292" s="459" t="n">
        <v>0</v>
      </c>
      <c r="AZ292" s="460" t="n">
        <v>0</v>
      </c>
      <c r="BA292" s="461" t="n">
        <v>0</v>
      </c>
      <c r="BB292" s="414" t="s">
        <v>689</v>
      </c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462" t="n">
        <v>0</v>
      </c>
      <c r="BO292" s="463" t="n">
        <v>0</v>
      </c>
      <c r="BP292" s="464" t="n">
        <v>0</v>
      </c>
      <c r="BQ292" s="465" t="n">
        <v>0</v>
      </c>
      <c r="BR292" s="465" t="n">
        <v>0</v>
      </c>
      <c r="BS292" s="466" t="n">
        <v>0</v>
      </c>
      <c r="BT292" s="467" t="n">
        <v>0</v>
      </c>
      <c r="BU292" s="465" t="n">
        <v>0</v>
      </c>
      <c r="BV292" s="465" t="n">
        <v>0</v>
      </c>
      <c r="BW292" s="468" t="n">
        <v>0</v>
      </c>
      <c r="CG292" s="442" t="n">
        <v>279</v>
      </c>
    </row>
    <row r="293" s="441" customFormat="true" ht="21.95" hidden="false" customHeight="true" outlineLevel="0" collapsed="false">
      <c r="A293" s="414" t="n">
        <v>6</v>
      </c>
      <c r="B293" s="414" t="n">
        <v>0</v>
      </c>
      <c r="C293" s="415" t="n">
        <v>0</v>
      </c>
      <c r="D293" s="415" t="s">
        <v>682</v>
      </c>
      <c r="E293" s="443" t="s">
        <v>692</v>
      </c>
      <c r="F293" s="443" t="s">
        <v>2357</v>
      </c>
      <c r="G293" s="443" t="s">
        <v>1095</v>
      </c>
      <c r="H293" s="444" t="n">
        <v>1</v>
      </c>
      <c r="I293" s="445" t="n">
        <v>134163.526</v>
      </c>
      <c r="J293" s="446" t="n">
        <v>134163.53</v>
      </c>
      <c r="K293" s="447" t="n">
        <v>134163.53</v>
      </c>
      <c r="L293" s="447" t="n">
        <v>135982.620473514</v>
      </c>
      <c r="M293" s="448" t="n">
        <v>0.4809</v>
      </c>
      <c r="N293" s="448" t="n">
        <v>0.5824</v>
      </c>
      <c r="O293" s="449" t="n">
        <v>0.5824</v>
      </c>
      <c r="P293" s="449" t="n">
        <v>78136.839872</v>
      </c>
      <c r="Q293" s="448" t="n">
        <v>0.7767</v>
      </c>
      <c r="R293" s="448" t="n">
        <v>0.8102</v>
      </c>
      <c r="S293" s="449" t="n">
        <v>0.8102</v>
      </c>
      <c r="T293" s="449" t="n">
        <v>108699.292006</v>
      </c>
      <c r="U293" s="450" t="n">
        <v>138572.409550004</v>
      </c>
      <c r="V293" s="450" t="n">
        <v>112271.366217413</v>
      </c>
      <c r="W293" s="450" t="n">
        <v>26756.0513822446</v>
      </c>
      <c r="X293" s="450" t="n">
        <v>139027.417599658</v>
      </c>
      <c r="Y293" s="450" t="n">
        <v>80969.5680100406</v>
      </c>
      <c r="Z293" s="448" t="n">
        <v>0.1015</v>
      </c>
      <c r="AA293" s="448" t="n">
        <v>0.0334999999999999</v>
      </c>
      <c r="AB293" s="448" t="n">
        <v>0.2278</v>
      </c>
      <c r="AC293" s="448" t="n">
        <v>-0.0680000000000001</v>
      </c>
      <c r="AD293" s="451" t="s">
        <v>2559</v>
      </c>
      <c r="AE293" s="79"/>
      <c r="AF293" s="449" t="n">
        <v>0.7767</v>
      </c>
      <c r="AG293" s="449" t="n">
        <v>0.0334999999999999</v>
      </c>
      <c r="AH293" s="79"/>
      <c r="AI293" s="452" t="n">
        <v>0</v>
      </c>
      <c r="AJ293" s="453" t="n">
        <v>0</v>
      </c>
      <c r="AK293" s="452" t="n">
        <v>30562.452134</v>
      </c>
      <c r="AL293" s="453" t="n">
        <v>6</v>
      </c>
      <c r="AM293" s="79"/>
      <c r="AN293" s="454" t="n">
        <v>108699.292006</v>
      </c>
      <c r="AO293" s="455" t="n">
        <v>0</v>
      </c>
      <c r="AP293" s="455" t="n">
        <v>0</v>
      </c>
      <c r="AQ293" s="455" t="n">
        <v>30562.452134</v>
      </c>
      <c r="AR293" s="456" t="n">
        <v>0.0608233948744018</v>
      </c>
      <c r="AS293" s="373" t="n">
        <v>0</v>
      </c>
      <c r="AT293" s="457" t="n">
        <v>0</v>
      </c>
      <c r="AU293" s="457" t="n">
        <v>0</v>
      </c>
      <c r="AV293" s="457" t="n">
        <v>0</v>
      </c>
      <c r="AW293" s="457" t="n">
        <v>0</v>
      </c>
      <c r="AX293" s="458"/>
      <c r="AY293" s="459" t="n">
        <v>0</v>
      </c>
      <c r="AZ293" s="460" t="n">
        <v>0</v>
      </c>
      <c r="BA293" s="461" t="n">
        <v>0</v>
      </c>
      <c r="BB293" s="414" t="s">
        <v>692</v>
      </c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462" t="n">
        <v>0</v>
      </c>
      <c r="BO293" s="463" t="n">
        <v>0</v>
      </c>
      <c r="BP293" s="464" t="n">
        <v>0</v>
      </c>
      <c r="BQ293" s="465" t="n">
        <v>0</v>
      </c>
      <c r="BR293" s="465" t="n">
        <v>0</v>
      </c>
      <c r="BS293" s="466" t="n">
        <v>0</v>
      </c>
      <c r="BT293" s="467" t="n">
        <v>0</v>
      </c>
      <c r="BU293" s="465" t="n">
        <v>0</v>
      </c>
      <c r="BV293" s="465" t="n">
        <v>0</v>
      </c>
      <c r="BW293" s="468" t="n">
        <v>0</v>
      </c>
      <c r="CG293" s="442" t="n">
        <v>280</v>
      </c>
    </row>
    <row r="294" s="441" customFormat="true" ht="21.95" hidden="false" customHeight="true" outlineLevel="0" collapsed="false">
      <c r="A294" s="414" t="n">
        <v>0</v>
      </c>
      <c r="B294" s="414" t="n">
        <v>0</v>
      </c>
      <c r="C294" s="415" t="n">
        <v>0</v>
      </c>
      <c r="D294" s="415" t="s">
        <v>682</v>
      </c>
      <c r="E294" s="443" t="s">
        <v>694</v>
      </c>
      <c r="F294" s="443" t="s">
        <v>2052</v>
      </c>
      <c r="G294" s="443" t="s">
        <v>1095</v>
      </c>
      <c r="H294" s="444" t="n">
        <v>1</v>
      </c>
      <c r="I294" s="445" t="n">
        <v>15503.675</v>
      </c>
      <c r="J294" s="446" t="n">
        <v>15503.68</v>
      </c>
      <c r="K294" s="447" t="n">
        <v>15503.68</v>
      </c>
      <c r="L294" s="447" t="n">
        <v>15503.68</v>
      </c>
      <c r="M294" s="448" t="n">
        <v>1</v>
      </c>
      <c r="N294" s="448" t="n">
        <v>1</v>
      </c>
      <c r="O294" s="449" t="n">
        <v>1</v>
      </c>
      <c r="P294" s="449" t="n">
        <v>15503.68</v>
      </c>
      <c r="Q294" s="448" t="n">
        <v>1</v>
      </c>
      <c r="R294" s="448" t="n">
        <v>1</v>
      </c>
      <c r="S294" s="449" t="n">
        <v>1</v>
      </c>
      <c r="T294" s="449" t="n">
        <v>15503.68</v>
      </c>
      <c r="U294" s="450" t="n">
        <v>15773.5111270857</v>
      </c>
      <c r="V294" s="450" t="n">
        <v>15773.5111270857</v>
      </c>
      <c r="W294" s="450" t="n">
        <v>0</v>
      </c>
      <c r="X294" s="450" t="n">
        <v>15773.5111270857</v>
      </c>
      <c r="Y294" s="450" t="n">
        <v>15773.5111270857</v>
      </c>
      <c r="Z294" s="448" t="n">
        <v>0</v>
      </c>
      <c r="AA294" s="448" t="n">
        <v>0</v>
      </c>
      <c r="AB294" s="448" t="n">
        <v>0</v>
      </c>
      <c r="AC294" s="448" t="n">
        <v>0</v>
      </c>
      <c r="AD294" s="451" t="n">
        <v>0</v>
      </c>
      <c r="AE294" s="79"/>
      <c r="AF294" s="449" t="n">
        <v>1</v>
      </c>
      <c r="AG294" s="449" t="n">
        <v>0</v>
      </c>
      <c r="AH294" s="79"/>
      <c r="AI294" s="452" t="n">
        <v>0</v>
      </c>
      <c r="AJ294" s="453" t="n">
        <v>0</v>
      </c>
      <c r="AK294" s="452" t="n">
        <v>0</v>
      </c>
      <c r="AL294" s="453" t="n">
        <v>0</v>
      </c>
      <c r="AM294" s="79"/>
      <c r="AN294" s="454" t="n">
        <v>15503.68</v>
      </c>
      <c r="AO294" s="455" t="n">
        <v>0</v>
      </c>
      <c r="AP294" s="455" t="n">
        <v>0</v>
      </c>
      <c r="AQ294" s="455" t="n">
        <v>0</v>
      </c>
      <c r="AR294" s="456" t="n">
        <v>0</v>
      </c>
      <c r="AS294" s="373" t="n">
        <v>0</v>
      </c>
      <c r="AT294" s="457" t="n">
        <v>0</v>
      </c>
      <c r="AU294" s="457" t="n">
        <v>0</v>
      </c>
      <c r="AV294" s="457" t="n">
        <v>0</v>
      </c>
      <c r="AW294" s="457" t="n">
        <v>0</v>
      </c>
      <c r="AX294" s="458"/>
      <c r="AY294" s="459" t="n">
        <v>0</v>
      </c>
      <c r="AZ294" s="460" t="n">
        <v>0</v>
      </c>
      <c r="BA294" s="461" t="n">
        <v>0</v>
      </c>
      <c r="BB294" s="414" t="s">
        <v>694</v>
      </c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462" t="n">
        <v>0</v>
      </c>
      <c r="BO294" s="463" t="n">
        <v>0</v>
      </c>
      <c r="BP294" s="464" t="n">
        <v>0</v>
      </c>
      <c r="BQ294" s="465" t="n">
        <v>0</v>
      </c>
      <c r="BR294" s="465" t="n">
        <v>0</v>
      </c>
      <c r="BS294" s="466" t="n">
        <v>0</v>
      </c>
      <c r="BT294" s="467" t="n">
        <v>0</v>
      </c>
      <c r="BU294" s="465" t="n">
        <v>0</v>
      </c>
      <c r="BV294" s="465" t="n">
        <v>0</v>
      </c>
      <c r="BW294" s="468" t="n">
        <v>0</v>
      </c>
      <c r="CG294" s="442" t="n">
        <v>281</v>
      </c>
    </row>
    <row r="295" s="441" customFormat="true" ht="21.95" hidden="false" customHeight="true" outlineLevel="0" collapsed="false">
      <c r="A295" s="414" t="n">
        <v>0</v>
      </c>
      <c r="B295" s="414" t="n">
        <v>0</v>
      </c>
      <c r="C295" s="415" t="n">
        <v>0</v>
      </c>
      <c r="D295" s="415" t="s">
        <v>682</v>
      </c>
      <c r="E295" s="443" t="s">
        <v>698</v>
      </c>
      <c r="F295" s="443" t="s">
        <v>1649</v>
      </c>
      <c r="G295" s="443" t="s">
        <v>1096</v>
      </c>
      <c r="H295" s="444" t="n">
        <v>22</v>
      </c>
      <c r="I295" s="445" t="n">
        <v>877.5</v>
      </c>
      <c r="J295" s="446" t="n">
        <v>19305</v>
      </c>
      <c r="K295" s="447" t="n">
        <v>19305</v>
      </c>
      <c r="L295" s="447" t="n">
        <v>19430.3595152304</v>
      </c>
      <c r="M295" s="448" t="n">
        <v>0.7</v>
      </c>
      <c r="N295" s="448" t="n">
        <v>0.9091</v>
      </c>
      <c r="O295" s="449" t="n">
        <v>20.0002</v>
      </c>
      <c r="P295" s="449" t="n">
        <v>17550.1755</v>
      </c>
      <c r="Q295" s="448" t="n">
        <v>0.8182</v>
      </c>
      <c r="R295" s="448" t="n">
        <v>0.9091</v>
      </c>
      <c r="S295" s="449" t="n">
        <v>20.0002</v>
      </c>
      <c r="T295" s="449" t="n">
        <v>17550.1755</v>
      </c>
      <c r="U295" s="450" t="n">
        <v>20005.6774441631</v>
      </c>
      <c r="V295" s="450" t="n">
        <v>18187.1613644887</v>
      </c>
      <c r="W295" s="450" t="n">
        <v>1849.9764078528</v>
      </c>
      <c r="X295" s="450" t="n">
        <v>20037.1377723415</v>
      </c>
      <c r="Y295" s="450" t="n">
        <v>18215.7619488356</v>
      </c>
      <c r="Z295" s="448" t="n">
        <v>0.2091</v>
      </c>
      <c r="AA295" s="448" t="n">
        <v>0.0909000000000001</v>
      </c>
      <c r="AB295" s="448" t="n">
        <v>0</v>
      </c>
      <c r="AC295" s="448" t="n">
        <v>-0.1182</v>
      </c>
      <c r="AD295" s="451" t="n">
        <v>0</v>
      </c>
      <c r="AE295" s="79"/>
      <c r="AF295" s="449" t="n">
        <v>18.0004</v>
      </c>
      <c r="AG295" s="449" t="n">
        <v>1.9998</v>
      </c>
      <c r="AH295" s="79"/>
      <c r="AI295" s="452" t="n">
        <v>0</v>
      </c>
      <c r="AJ295" s="453" t="n">
        <v>0</v>
      </c>
      <c r="AK295" s="452" t="n">
        <v>0</v>
      </c>
      <c r="AL295" s="453" t="n">
        <v>0</v>
      </c>
      <c r="AM295" s="79"/>
      <c r="AN295" s="454" t="n">
        <v>17550.1755</v>
      </c>
      <c r="AO295" s="455" t="n">
        <v>0</v>
      </c>
      <c r="AP295" s="455" t="n">
        <v>0</v>
      </c>
      <c r="AQ295" s="455" t="n">
        <v>0</v>
      </c>
      <c r="AR295" s="456" t="n">
        <v>0</v>
      </c>
      <c r="AS295" s="373" t="n">
        <v>0</v>
      </c>
      <c r="AT295" s="457" t="n">
        <v>0</v>
      </c>
      <c r="AU295" s="457" t="n">
        <v>0</v>
      </c>
      <c r="AV295" s="457" t="n">
        <v>0</v>
      </c>
      <c r="AW295" s="457" t="n">
        <v>0</v>
      </c>
      <c r="AX295" s="458"/>
      <c r="AY295" s="459" t="n">
        <v>0</v>
      </c>
      <c r="AZ295" s="460" t="n">
        <v>0</v>
      </c>
      <c r="BA295" s="461" t="n">
        <v>0</v>
      </c>
      <c r="BB295" s="414" t="s">
        <v>698</v>
      </c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462" t="n">
        <v>0</v>
      </c>
      <c r="BO295" s="463" t="n">
        <v>0</v>
      </c>
      <c r="BP295" s="464" t="n">
        <v>0</v>
      </c>
      <c r="BQ295" s="465" t="n">
        <v>0</v>
      </c>
      <c r="BR295" s="465" t="n">
        <v>0</v>
      </c>
      <c r="BS295" s="466" t="n">
        <v>0</v>
      </c>
      <c r="BT295" s="467" t="n">
        <v>0</v>
      </c>
      <c r="BU295" s="465" t="n">
        <v>0</v>
      </c>
      <c r="BV295" s="465" t="n">
        <v>0</v>
      </c>
      <c r="BW295" s="468" t="n">
        <v>0</v>
      </c>
      <c r="CG295" s="442" t="n">
        <v>282</v>
      </c>
    </row>
    <row r="296" s="441" customFormat="true" ht="21.95" hidden="false" customHeight="true" outlineLevel="0" collapsed="false">
      <c r="A296" s="414" t="n">
        <v>9</v>
      </c>
      <c r="B296" s="414" t="n">
        <v>0</v>
      </c>
      <c r="C296" s="415" t="n">
        <v>0</v>
      </c>
      <c r="D296" s="415" t="s">
        <v>682</v>
      </c>
      <c r="E296" s="443" t="s">
        <v>701</v>
      </c>
      <c r="F296" s="443" t="s">
        <v>1595</v>
      </c>
      <c r="G296" s="443" t="s">
        <v>1095</v>
      </c>
      <c r="H296" s="444" t="n">
        <v>1</v>
      </c>
      <c r="I296" s="445" t="n">
        <v>70590.1424</v>
      </c>
      <c r="J296" s="446" t="n">
        <v>70590.14</v>
      </c>
      <c r="K296" s="447" t="n">
        <v>70590.14</v>
      </c>
      <c r="L296" s="447" t="n">
        <v>72859.3786496199</v>
      </c>
      <c r="M296" s="448" t="n">
        <v>0.0596</v>
      </c>
      <c r="N296" s="448" t="n">
        <v>0.3727</v>
      </c>
      <c r="O296" s="449" t="n">
        <v>0.3727</v>
      </c>
      <c r="P296" s="449" t="n">
        <v>26308.945178</v>
      </c>
      <c r="Q296" s="448" t="n">
        <v>0</v>
      </c>
      <c r="R296" s="448" t="n">
        <v>0.55</v>
      </c>
      <c r="S296" s="449" t="n">
        <v>0.55</v>
      </c>
      <c r="T296" s="449" t="n">
        <v>38824.577</v>
      </c>
      <c r="U296" s="450" t="n">
        <v>74350.1287296062</v>
      </c>
      <c r="V296" s="450" t="n">
        <v>40892.5708012834</v>
      </c>
      <c r="W296" s="450" t="n">
        <v>34036.3736804828</v>
      </c>
      <c r="X296" s="450" t="n">
        <v>74928.9444817662</v>
      </c>
      <c r="Y296" s="450" t="n">
        <v>27926.0176083543</v>
      </c>
      <c r="Z296" s="448" t="n">
        <v>0.3131</v>
      </c>
      <c r="AA296" s="448" t="n">
        <v>0.55</v>
      </c>
      <c r="AB296" s="448" t="n">
        <v>0.1773</v>
      </c>
      <c r="AC296" s="448" t="n">
        <v>0.2369</v>
      </c>
      <c r="AD296" s="451" t="s">
        <v>2559</v>
      </c>
      <c r="AE296" s="79"/>
      <c r="AF296" s="449" t="n">
        <v>0</v>
      </c>
      <c r="AG296" s="449" t="n">
        <v>0.55</v>
      </c>
      <c r="AH296" s="79"/>
      <c r="AI296" s="452" t="n">
        <v>0</v>
      </c>
      <c r="AJ296" s="453" t="n">
        <v>0</v>
      </c>
      <c r="AK296" s="452" t="n">
        <v>12515.631822</v>
      </c>
      <c r="AL296" s="453" t="n">
        <v>9</v>
      </c>
      <c r="AM296" s="79"/>
      <c r="AN296" s="454" t="n">
        <v>38824.577</v>
      </c>
      <c r="AO296" s="455" t="n">
        <v>0</v>
      </c>
      <c r="AP296" s="455" t="n">
        <v>0</v>
      </c>
      <c r="AQ296" s="455" t="n">
        <v>12515.631822</v>
      </c>
      <c r="AR296" s="456" t="n">
        <v>0.0249077925120174</v>
      </c>
      <c r="AS296" s="373" t="n">
        <v>0</v>
      </c>
      <c r="AT296" s="457" t="n">
        <v>0</v>
      </c>
      <c r="AU296" s="457" t="n">
        <v>0</v>
      </c>
      <c r="AV296" s="457" t="n">
        <v>0</v>
      </c>
      <c r="AW296" s="457" t="n">
        <v>0</v>
      </c>
      <c r="AX296" s="458"/>
      <c r="AY296" s="459" t="n">
        <v>0</v>
      </c>
      <c r="AZ296" s="460" t="n">
        <v>0</v>
      </c>
      <c r="BA296" s="461" t="n">
        <v>0</v>
      </c>
      <c r="BB296" s="414" t="s">
        <v>701</v>
      </c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462" t="n">
        <v>0</v>
      </c>
      <c r="BO296" s="463" t="n">
        <v>0</v>
      </c>
      <c r="BP296" s="464" t="n">
        <v>0</v>
      </c>
      <c r="BQ296" s="465" t="n">
        <v>0</v>
      </c>
      <c r="BR296" s="465" t="n">
        <v>0</v>
      </c>
      <c r="BS296" s="466" t="n">
        <v>0</v>
      </c>
      <c r="BT296" s="467" t="n">
        <v>0</v>
      </c>
      <c r="BU296" s="465" t="n">
        <v>0</v>
      </c>
      <c r="BV296" s="465" t="n">
        <v>0</v>
      </c>
      <c r="BW296" s="468" t="n">
        <v>0</v>
      </c>
      <c r="CG296" s="442" t="n">
        <v>283</v>
      </c>
    </row>
    <row r="297" s="441" customFormat="true" ht="21.95" hidden="false" customHeight="true" outlineLevel="0" collapsed="false">
      <c r="A297" s="414" t="n">
        <v>0</v>
      </c>
      <c r="B297" s="414" t="n">
        <v>0</v>
      </c>
      <c r="C297" s="415" t="n">
        <v>0</v>
      </c>
      <c r="D297" s="415" t="s">
        <v>682</v>
      </c>
      <c r="E297" s="443" t="s">
        <v>704</v>
      </c>
      <c r="F297" s="443" t="s">
        <v>1783</v>
      </c>
      <c r="G297" s="443" t="s">
        <v>1095</v>
      </c>
      <c r="H297" s="444" t="n">
        <v>1</v>
      </c>
      <c r="I297" s="445" t="n">
        <v>5385.5</v>
      </c>
      <c r="J297" s="446" t="n">
        <v>5385.5</v>
      </c>
      <c r="K297" s="447" t="n">
        <v>5385.5</v>
      </c>
      <c r="L297" s="447" t="n">
        <v>5770.2243238701</v>
      </c>
      <c r="M297" s="448" t="n">
        <v>0</v>
      </c>
      <c r="N297" s="448" t="n">
        <v>0</v>
      </c>
      <c r="O297" s="449" t="n">
        <v>0</v>
      </c>
      <c r="P297" s="449" t="n">
        <v>0</v>
      </c>
      <c r="Q297" s="448" t="n">
        <v>0</v>
      </c>
      <c r="R297" s="448" t="n">
        <v>0</v>
      </c>
      <c r="S297" s="449" t="n">
        <v>0</v>
      </c>
      <c r="T297" s="449" t="n">
        <v>0</v>
      </c>
      <c r="U297" s="450" t="n">
        <v>5672.35903305043</v>
      </c>
      <c r="V297" s="450" t="n">
        <v>0</v>
      </c>
      <c r="W297" s="450" t="n">
        <v>5770.4908443222</v>
      </c>
      <c r="X297" s="450" t="n">
        <v>5770.4908443222</v>
      </c>
      <c r="Y297" s="450" t="n">
        <v>0</v>
      </c>
      <c r="Z297" s="448" t="n">
        <v>0</v>
      </c>
      <c r="AA297" s="448" t="n">
        <v>0</v>
      </c>
      <c r="AB297" s="448" t="n">
        <v>0</v>
      </c>
      <c r="AC297" s="448" t="n">
        <v>0</v>
      </c>
      <c r="AD297" s="451" t="s">
        <v>2558</v>
      </c>
      <c r="AE297" s="79"/>
      <c r="AF297" s="449" t="n">
        <v>0</v>
      </c>
      <c r="AG297" s="449" t="n">
        <v>0</v>
      </c>
      <c r="AH297" s="79"/>
      <c r="AI297" s="452" t="n">
        <v>0</v>
      </c>
      <c r="AJ297" s="453" t="n">
        <v>0</v>
      </c>
      <c r="AK297" s="452" t="n">
        <v>0</v>
      </c>
      <c r="AL297" s="453" t="n">
        <v>0</v>
      </c>
      <c r="AM297" s="79"/>
      <c r="AN297" s="454" t="n">
        <v>0</v>
      </c>
      <c r="AO297" s="455" t="n">
        <v>0</v>
      </c>
      <c r="AP297" s="455" t="n">
        <v>0</v>
      </c>
      <c r="AQ297" s="455" t="n">
        <v>0</v>
      </c>
      <c r="AR297" s="456" t="n">
        <v>0</v>
      </c>
      <c r="AS297" s="373" t="n">
        <v>0</v>
      </c>
      <c r="AT297" s="457" t="n">
        <v>0</v>
      </c>
      <c r="AU297" s="457" t="n">
        <v>0</v>
      </c>
      <c r="AV297" s="457" t="n">
        <v>0</v>
      </c>
      <c r="AW297" s="457" t="n">
        <v>0</v>
      </c>
      <c r="AX297" s="458"/>
      <c r="AY297" s="459" t="n">
        <v>0</v>
      </c>
      <c r="AZ297" s="460" t="n">
        <v>0</v>
      </c>
      <c r="BA297" s="461" t="n">
        <v>0</v>
      </c>
      <c r="BB297" s="414" t="s">
        <v>704</v>
      </c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462" t="n">
        <v>0</v>
      </c>
      <c r="BO297" s="463" t="n">
        <v>0</v>
      </c>
      <c r="BP297" s="464" t="n">
        <v>0</v>
      </c>
      <c r="BQ297" s="465" t="n">
        <v>0</v>
      </c>
      <c r="BR297" s="465" t="n">
        <v>0</v>
      </c>
      <c r="BS297" s="466" t="n">
        <v>0</v>
      </c>
      <c r="BT297" s="467" t="n">
        <v>0</v>
      </c>
      <c r="BU297" s="465" t="n">
        <v>0</v>
      </c>
      <c r="BV297" s="465" t="n">
        <v>0</v>
      </c>
      <c r="BW297" s="468" t="n">
        <v>0</v>
      </c>
      <c r="CG297" s="442" t="n">
        <v>284</v>
      </c>
    </row>
    <row r="298" s="441" customFormat="true" ht="21.95" hidden="false" customHeight="true" outlineLevel="0" collapsed="false">
      <c r="A298" s="414" t="n">
        <v>0</v>
      </c>
      <c r="B298" s="414" t="n">
        <v>0</v>
      </c>
      <c r="C298" s="415" t="n">
        <v>0</v>
      </c>
      <c r="D298" s="415" t="s">
        <v>682</v>
      </c>
      <c r="E298" s="443" t="s">
        <v>706</v>
      </c>
      <c r="F298" s="443" t="s">
        <v>2060</v>
      </c>
      <c r="G298" s="443" t="s">
        <v>1096</v>
      </c>
      <c r="H298" s="444" t="n">
        <v>22</v>
      </c>
      <c r="I298" s="445" t="n">
        <v>396</v>
      </c>
      <c r="J298" s="446" t="n">
        <v>8712</v>
      </c>
      <c r="K298" s="447" t="n">
        <v>8712</v>
      </c>
      <c r="L298" s="447" t="n">
        <v>9334.35972696246</v>
      </c>
      <c r="M298" s="448" t="n">
        <v>0</v>
      </c>
      <c r="N298" s="448" t="n">
        <v>0</v>
      </c>
      <c r="O298" s="449" t="n">
        <v>0</v>
      </c>
      <c r="P298" s="449" t="n">
        <v>0</v>
      </c>
      <c r="Q298" s="448" t="n">
        <v>0</v>
      </c>
      <c r="R298" s="448" t="n">
        <v>0</v>
      </c>
      <c r="S298" s="449" t="n">
        <v>0</v>
      </c>
      <c r="T298" s="449" t="n">
        <v>0</v>
      </c>
      <c r="U298" s="450" t="n">
        <v>9176.04528751933</v>
      </c>
      <c r="V298" s="450" t="n">
        <v>0</v>
      </c>
      <c r="W298" s="450" t="n">
        <v>9334.79087099341</v>
      </c>
      <c r="X298" s="450" t="n">
        <v>9334.79087099341</v>
      </c>
      <c r="Y298" s="450" t="n">
        <v>0</v>
      </c>
      <c r="Z298" s="448" t="n">
        <v>0</v>
      </c>
      <c r="AA298" s="448" t="n">
        <v>0</v>
      </c>
      <c r="AB298" s="448" t="n">
        <v>0</v>
      </c>
      <c r="AC298" s="448" t="n">
        <v>0</v>
      </c>
      <c r="AD298" s="451" t="s">
        <v>2558</v>
      </c>
      <c r="AE298" s="79"/>
      <c r="AF298" s="449" t="n">
        <v>0</v>
      </c>
      <c r="AG298" s="449" t="n">
        <v>0</v>
      </c>
      <c r="AH298" s="79"/>
      <c r="AI298" s="452" t="n">
        <v>0</v>
      </c>
      <c r="AJ298" s="453" t="n">
        <v>0</v>
      </c>
      <c r="AK298" s="452" t="n">
        <v>0</v>
      </c>
      <c r="AL298" s="453" t="n">
        <v>0</v>
      </c>
      <c r="AM298" s="79"/>
      <c r="AN298" s="454" t="n">
        <v>0</v>
      </c>
      <c r="AO298" s="455" t="n">
        <v>0</v>
      </c>
      <c r="AP298" s="455" t="n">
        <v>0</v>
      </c>
      <c r="AQ298" s="455" t="n">
        <v>0</v>
      </c>
      <c r="AR298" s="456" t="n">
        <v>0</v>
      </c>
      <c r="AS298" s="373" t="n">
        <v>0</v>
      </c>
      <c r="AT298" s="457" t="n">
        <v>0</v>
      </c>
      <c r="AU298" s="457" t="n">
        <v>0</v>
      </c>
      <c r="AV298" s="457" t="n">
        <v>0</v>
      </c>
      <c r="AW298" s="457" t="n">
        <v>0</v>
      </c>
      <c r="AX298" s="458"/>
      <c r="AY298" s="459" t="n">
        <v>0</v>
      </c>
      <c r="AZ298" s="460" t="n">
        <v>0</v>
      </c>
      <c r="BA298" s="461" t="n">
        <v>0</v>
      </c>
      <c r="BB298" s="414" t="s">
        <v>706</v>
      </c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462" t="n">
        <v>0</v>
      </c>
      <c r="BO298" s="463" t="n">
        <v>0</v>
      </c>
      <c r="BP298" s="464" t="n">
        <v>0</v>
      </c>
      <c r="BQ298" s="465" t="n">
        <v>0</v>
      </c>
      <c r="BR298" s="465" t="n">
        <v>0</v>
      </c>
      <c r="BS298" s="466" t="n">
        <v>0</v>
      </c>
      <c r="BT298" s="467" t="n">
        <v>0</v>
      </c>
      <c r="BU298" s="465" t="n">
        <v>0</v>
      </c>
      <c r="BV298" s="465" t="n">
        <v>0</v>
      </c>
      <c r="BW298" s="468" t="n">
        <v>0</v>
      </c>
      <c r="CG298" s="442" t="n">
        <v>285</v>
      </c>
    </row>
    <row r="299" s="441" customFormat="true" ht="21.95" hidden="false" customHeight="true" outlineLevel="0" collapsed="false">
      <c r="A299" s="414" t="n">
        <v>1</v>
      </c>
      <c r="B299" s="414" t="n">
        <v>0</v>
      </c>
      <c r="C299" s="415" t="n">
        <v>0</v>
      </c>
      <c r="D299" s="415" t="s">
        <v>682</v>
      </c>
      <c r="E299" s="443" t="s">
        <v>709</v>
      </c>
      <c r="F299" s="443" t="s">
        <v>1775</v>
      </c>
      <c r="G299" s="443" t="s">
        <v>1096</v>
      </c>
      <c r="H299" s="444" t="n">
        <v>2</v>
      </c>
      <c r="I299" s="445" t="n">
        <v>132695.4255</v>
      </c>
      <c r="J299" s="446" t="n">
        <v>265390.85</v>
      </c>
      <c r="K299" s="447" t="n">
        <v>265390.85</v>
      </c>
      <c r="L299" s="447" t="n">
        <v>265390.85</v>
      </c>
      <c r="M299" s="448" t="n">
        <v>0</v>
      </c>
      <c r="N299" s="448" t="n">
        <v>0.5</v>
      </c>
      <c r="O299" s="449" t="n">
        <v>1</v>
      </c>
      <c r="P299" s="449" t="n">
        <v>132695.425</v>
      </c>
      <c r="Q299" s="448" t="n">
        <v>1</v>
      </c>
      <c r="R299" s="448" t="n">
        <v>1</v>
      </c>
      <c r="S299" s="449" t="n">
        <v>2</v>
      </c>
      <c r="T299" s="449" t="n">
        <v>265390.85</v>
      </c>
      <c r="U299" s="450" t="n">
        <v>275689.487934512</v>
      </c>
      <c r="V299" s="450" t="n">
        <v>275689.487934512</v>
      </c>
      <c r="W299" s="450" t="n">
        <v>0</v>
      </c>
      <c r="X299" s="450" t="n">
        <v>275689.487934512</v>
      </c>
      <c r="Y299" s="450" t="n">
        <v>137844.743967256</v>
      </c>
      <c r="Z299" s="448" t="n">
        <v>0.5</v>
      </c>
      <c r="AA299" s="448" t="n">
        <v>0</v>
      </c>
      <c r="AB299" s="448" t="n">
        <v>0.5</v>
      </c>
      <c r="AC299" s="448" t="n">
        <v>-0.5</v>
      </c>
      <c r="AD299" s="451" t="s">
        <v>2559</v>
      </c>
      <c r="AE299" s="79"/>
      <c r="AF299" s="449" t="n">
        <v>2</v>
      </c>
      <c r="AG299" s="449" t="n">
        <v>0</v>
      </c>
      <c r="AH299" s="79"/>
      <c r="AI299" s="452" t="n">
        <v>0</v>
      </c>
      <c r="AJ299" s="453" t="n">
        <v>0</v>
      </c>
      <c r="AK299" s="452" t="n">
        <v>132695.425</v>
      </c>
      <c r="AL299" s="453" t="n">
        <v>1</v>
      </c>
      <c r="AM299" s="79"/>
      <c r="AN299" s="454" t="n">
        <v>265390.85</v>
      </c>
      <c r="AO299" s="455" t="n">
        <v>0</v>
      </c>
      <c r="AP299" s="455" t="n">
        <v>0</v>
      </c>
      <c r="AQ299" s="455" t="n">
        <v>132695.425</v>
      </c>
      <c r="AR299" s="456" t="n">
        <v>0.264081762726846</v>
      </c>
      <c r="AS299" s="373" t="n">
        <v>0</v>
      </c>
      <c r="AT299" s="457" t="n">
        <v>0</v>
      </c>
      <c r="AU299" s="457" t="n">
        <v>0</v>
      </c>
      <c r="AV299" s="457" t="n">
        <v>0</v>
      </c>
      <c r="AW299" s="457" t="n">
        <v>0</v>
      </c>
      <c r="AX299" s="458"/>
      <c r="AY299" s="459" t="n">
        <v>0</v>
      </c>
      <c r="AZ299" s="460" t="n">
        <v>0</v>
      </c>
      <c r="BA299" s="461" t="n">
        <v>0</v>
      </c>
      <c r="BB299" s="414" t="s">
        <v>709</v>
      </c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462" t="n">
        <v>0</v>
      </c>
      <c r="BO299" s="463" t="n">
        <v>0</v>
      </c>
      <c r="BP299" s="464" t="n">
        <v>0</v>
      </c>
      <c r="BQ299" s="465" t="n">
        <v>0</v>
      </c>
      <c r="BR299" s="465" t="n">
        <v>0</v>
      </c>
      <c r="BS299" s="466" t="n">
        <v>0</v>
      </c>
      <c r="BT299" s="467" t="n">
        <v>0</v>
      </c>
      <c r="BU299" s="465" t="n">
        <v>0</v>
      </c>
      <c r="BV299" s="465" t="n">
        <v>0</v>
      </c>
      <c r="BW299" s="468" t="n">
        <v>0</v>
      </c>
      <c r="CG299" s="442" t="n">
        <v>286</v>
      </c>
    </row>
    <row r="300" s="441" customFormat="true" ht="21.95" hidden="false" customHeight="true" outlineLevel="0" collapsed="false">
      <c r="A300" s="414" t="n">
        <v>0</v>
      </c>
      <c r="B300" s="414" t="n">
        <v>37</v>
      </c>
      <c r="C300" s="415" t="n">
        <v>0</v>
      </c>
      <c r="D300" s="415" t="s">
        <v>682</v>
      </c>
      <c r="E300" s="443" t="s">
        <v>711</v>
      </c>
      <c r="F300" s="443" t="s">
        <v>1337</v>
      </c>
      <c r="G300" s="443" t="s">
        <v>1095</v>
      </c>
      <c r="H300" s="444" t="n">
        <v>1</v>
      </c>
      <c r="I300" s="445" t="n">
        <v>13726.177</v>
      </c>
      <c r="J300" s="446" t="n">
        <v>13726.18</v>
      </c>
      <c r="K300" s="447" t="n">
        <v>13726.18</v>
      </c>
      <c r="L300" s="447" t="n">
        <v>14020.3474117437</v>
      </c>
      <c r="M300" s="448" t="n">
        <v>0.7001</v>
      </c>
      <c r="N300" s="448" t="n">
        <v>0.7001</v>
      </c>
      <c r="O300" s="449" t="n">
        <v>0.7001</v>
      </c>
      <c r="P300" s="449" t="n">
        <v>9609.698618</v>
      </c>
      <c r="Q300" s="448" t="n">
        <v>0.7</v>
      </c>
      <c r="R300" s="448" t="n">
        <v>0.7</v>
      </c>
      <c r="S300" s="449" t="n">
        <v>0.7</v>
      </c>
      <c r="T300" s="449" t="n">
        <v>9608.326</v>
      </c>
      <c r="U300" s="450" t="n">
        <v>13986.1898894851</v>
      </c>
      <c r="V300" s="450" t="n">
        <v>9790.33292263955</v>
      </c>
      <c r="W300" s="450" t="n">
        <v>4268.44529237195</v>
      </c>
      <c r="X300" s="450" t="n">
        <v>14058.7782150115</v>
      </c>
      <c r="Y300" s="450" t="n">
        <v>9842.55062832955</v>
      </c>
      <c r="Z300" s="448" t="n">
        <v>0</v>
      </c>
      <c r="AA300" s="448" t="n">
        <v>0</v>
      </c>
      <c r="AB300" s="448" t="n">
        <v>-0.0001000000000001</v>
      </c>
      <c r="AC300" s="448" t="n">
        <v>0</v>
      </c>
      <c r="AD300" s="451" t="s">
        <v>2560</v>
      </c>
      <c r="AE300" s="79"/>
      <c r="AF300" s="449" t="n">
        <v>0.7</v>
      </c>
      <c r="AG300" s="449" t="n">
        <v>0</v>
      </c>
      <c r="AH300" s="79"/>
      <c r="AI300" s="452" t="n">
        <v>-1.37261800000124</v>
      </c>
      <c r="AJ300" s="453" t="n">
        <v>37</v>
      </c>
      <c r="AK300" s="452" t="n">
        <v>0</v>
      </c>
      <c r="AL300" s="453" t="n">
        <v>0</v>
      </c>
      <c r="AM300" s="79"/>
      <c r="AN300" s="454" t="n">
        <v>9608.326</v>
      </c>
      <c r="AO300" s="455" t="n">
        <v>-1.37261800000124</v>
      </c>
      <c r="AP300" s="455" t="n">
        <v>1.87620568743155E-005</v>
      </c>
      <c r="AQ300" s="455" t="n">
        <v>0</v>
      </c>
      <c r="AR300" s="456" t="n">
        <v>0</v>
      </c>
      <c r="AS300" s="373" t="n">
        <v>0</v>
      </c>
      <c r="AT300" s="457" t="n">
        <v>0</v>
      </c>
      <c r="AU300" s="457" t="n">
        <v>0</v>
      </c>
      <c r="AV300" s="457" t="n">
        <v>0</v>
      </c>
      <c r="AW300" s="457" t="n">
        <v>0</v>
      </c>
      <c r="AX300" s="458"/>
      <c r="AY300" s="459" t="n">
        <v>0</v>
      </c>
      <c r="AZ300" s="460" t="n">
        <v>0</v>
      </c>
      <c r="BA300" s="461" t="n">
        <v>0</v>
      </c>
      <c r="BB300" s="414" t="s">
        <v>711</v>
      </c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462" t="n">
        <v>0</v>
      </c>
      <c r="BO300" s="463" t="n">
        <v>0</v>
      </c>
      <c r="BP300" s="464" t="n">
        <v>0</v>
      </c>
      <c r="BQ300" s="465" t="n">
        <v>0</v>
      </c>
      <c r="BR300" s="465" t="n">
        <v>0</v>
      </c>
      <c r="BS300" s="466" t="n">
        <v>0</v>
      </c>
      <c r="BT300" s="467" t="n">
        <v>0</v>
      </c>
      <c r="BU300" s="465" t="n">
        <v>0</v>
      </c>
      <c r="BV300" s="465" t="n">
        <v>0</v>
      </c>
      <c r="BW300" s="468" t="n">
        <v>0</v>
      </c>
      <c r="CG300" s="442" t="n">
        <v>287</v>
      </c>
    </row>
    <row r="301" s="441" customFormat="true" ht="21.95" hidden="false" customHeight="true" outlineLevel="0" collapsed="false">
      <c r="A301" s="414" t="n">
        <v>0</v>
      </c>
      <c r="B301" s="414" t="n">
        <v>0</v>
      </c>
      <c r="C301" s="415" t="n">
        <v>0</v>
      </c>
      <c r="D301" s="415" t="s">
        <v>682</v>
      </c>
      <c r="E301" s="443" t="s">
        <v>713</v>
      </c>
      <c r="F301" s="443" t="s">
        <v>1611</v>
      </c>
      <c r="G301" s="443" t="s">
        <v>1096</v>
      </c>
      <c r="H301" s="444" t="n">
        <v>22</v>
      </c>
      <c r="I301" s="445" t="n">
        <v>250</v>
      </c>
      <c r="J301" s="446" t="n">
        <v>5500</v>
      </c>
      <c r="K301" s="447" t="n">
        <v>5500</v>
      </c>
      <c r="L301" s="447" t="n">
        <v>5892.90386803185</v>
      </c>
      <c r="M301" s="448" t="n">
        <v>0</v>
      </c>
      <c r="N301" s="448" t="n">
        <v>0</v>
      </c>
      <c r="O301" s="449" t="n">
        <v>0</v>
      </c>
      <c r="P301" s="449" t="n">
        <v>0</v>
      </c>
      <c r="Q301" s="448" t="n">
        <v>0</v>
      </c>
      <c r="R301" s="448" t="n">
        <v>0</v>
      </c>
      <c r="S301" s="449" t="n">
        <v>0</v>
      </c>
      <c r="T301" s="449" t="n">
        <v>0</v>
      </c>
      <c r="U301" s="450" t="n">
        <v>5792.95788353493</v>
      </c>
      <c r="V301" s="450" t="n">
        <v>0</v>
      </c>
      <c r="W301" s="450" t="n">
        <v>5893.17605492008</v>
      </c>
      <c r="X301" s="450" t="n">
        <v>5893.17605492008</v>
      </c>
      <c r="Y301" s="450" t="n">
        <v>0</v>
      </c>
      <c r="Z301" s="448" t="n">
        <v>0</v>
      </c>
      <c r="AA301" s="448" t="n">
        <v>0</v>
      </c>
      <c r="AB301" s="448" t="n">
        <v>0</v>
      </c>
      <c r="AC301" s="448" t="n">
        <v>0</v>
      </c>
      <c r="AD301" s="451" t="s">
        <v>2558</v>
      </c>
      <c r="AE301" s="79"/>
      <c r="AF301" s="449" t="n">
        <v>0</v>
      </c>
      <c r="AG301" s="449" t="n">
        <v>0</v>
      </c>
      <c r="AH301" s="79"/>
      <c r="AI301" s="452" t="n">
        <v>0</v>
      </c>
      <c r="AJ301" s="453" t="n">
        <v>0</v>
      </c>
      <c r="AK301" s="452" t="n">
        <v>0</v>
      </c>
      <c r="AL301" s="453" t="n">
        <v>0</v>
      </c>
      <c r="AM301" s="79"/>
      <c r="AN301" s="454" t="n">
        <v>0</v>
      </c>
      <c r="AO301" s="455" t="n">
        <v>0</v>
      </c>
      <c r="AP301" s="455" t="n">
        <v>0</v>
      </c>
      <c r="AQ301" s="455" t="n">
        <v>0</v>
      </c>
      <c r="AR301" s="456" t="n">
        <v>0</v>
      </c>
      <c r="AS301" s="373" t="n">
        <v>62</v>
      </c>
      <c r="AT301" s="457" t="n">
        <v>0</v>
      </c>
      <c r="AU301" s="457" t="n">
        <v>0</v>
      </c>
      <c r="AV301" s="457" t="n">
        <v>0</v>
      </c>
      <c r="AW301" s="457" t="n">
        <v>0.0545</v>
      </c>
      <c r="AX301" s="458"/>
      <c r="AY301" s="459" t="n">
        <v>299.75</v>
      </c>
      <c r="AZ301" s="460" t="n">
        <v>0.000610523649119682</v>
      </c>
      <c r="BA301" s="461" t="n">
        <v>62</v>
      </c>
      <c r="BB301" s="414" t="s">
        <v>713</v>
      </c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462" t="n">
        <v>0</v>
      </c>
      <c r="BO301" s="463" t="n">
        <v>0</v>
      </c>
      <c r="BP301" s="464" t="n">
        <v>0</v>
      </c>
      <c r="BQ301" s="465" t="n">
        <v>0</v>
      </c>
      <c r="BR301" s="465" t="n">
        <v>0</v>
      </c>
      <c r="BS301" s="466" t="n">
        <v>0</v>
      </c>
      <c r="BT301" s="467" t="n">
        <v>0</v>
      </c>
      <c r="BU301" s="465" t="n">
        <v>0</v>
      </c>
      <c r="BV301" s="465" t="n">
        <v>0</v>
      </c>
      <c r="BW301" s="468" t="n">
        <v>0</v>
      </c>
      <c r="CG301" s="442" t="n">
        <v>288</v>
      </c>
    </row>
    <row r="302" s="441" customFormat="true" ht="21.95" hidden="false" customHeight="true" outlineLevel="0" collapsed="false">
      <c r="A302" s="414" t="n">
        <v>0</v>
      </c>
      <c r="B302" s="414" t="n">
        <v>0</v>
      </c>
      <c r="C302" s="415" t="n">
        <v>0</v>
      </c>
      <c r="D302" s="415" t="s">
        <v>682</v>
      </c>
      <c r="E302" s="443" t="s">
        <v>717</v>
      </c>
      <c r="F302" s="443" t="s">
        <v>1632</v>
      </c>
      <c r="G302" s="443" t="s">
        <v>1095</v>
      </c>
      <c r="H302" s="444" t="n">
        <v>1</v>
      </c>
      <c r="I302" s="445" t="n">
        <v>30000</v>
      </c>
      <c r="J302" s="446" t="n">
        <v>30000</v>
      </c>
      <c r="K302" s="447" t="n">
        <v>30000</v>
      </c>
      <c r="L302" s="447" t="n">
        <v>32143.1120074465</v>
      </c>
      <c r="M302" s="448" t="n">
        <v>0</v>
      </c>
      <c r="N302" s="448" t="n">
        <v>0</v>
      </c>
      <c r="O302" s="449" t="n">
        <v>0</v>
      </c>
      <c r="P302" s="449" t="n">
        <v>0</v>
      </c>
      <c r="Q302" s="448" t="n">
        <v>0</v>
      </c>
      <c r="R302" s="448" t="n">
        <v>0</v>
      </c>
      <c r="S302" s="449" t="n">
        <v>0</v>
      </c>
      <c r="T302" s="449" t="n">
        <v>0</v>
      </c>
      <c r="U302" s="450" t="n">
        <v>31597.9520920087</v>
      </c>
      <c r="V302" s="450" t="n">
        <v>0</v>
      </c>
      <c r="W302" s="450" t="n">
        <v>32144.5966632005</v>
      </c>
      <c r="X302" s="450" t="n">
        <v>32144.5966632005</v>
      </c>
      <c r="Y302" s="450" t="n">
        <v>0</v>
      </c>
      <c r="Z302" s="448" t="n">
        <v>0</v>
      </c>
      <c r="AA302" s="448" t="n">
        <v>0</v>
      </c>
      <c r="AB302" s="448" t="n">
        <v>0</v>
      </c>
      <c r="AC302" s="448" t="n">
        <v>0</v>
      </c>
      <c r="AD302" s="451" t="s">
        <v>2558</v>
      </c>
      <c r="AE302" s="79"/>
      <c r="AF302" s="449" t="n">
        <v>0</v>
      </c>
      <c r="AG302" s="449" t="n">
        <v>0</v>
      </c>
      <c r="AH302" s="79"/>
      <c r="AI302" s="452" t="n">
        <v>0</v>
      </c>
      <c r="AJ302" s="453" t="n">
        <v>0</v>
      </c>
      <c r="AK302" s="452" t="n">
        <v>0</v>
      </c>
      <c r="AL302" s="453" t="n">
        <v>0</v>
      </c>
      <c r="AM302" s="79"/>
      <c r="AN302" s="454" t="n">
        <v>0</v>
      </c>
      <c r="AO302" s="455" t="n">
        <v>0</v>
      </c>
      <c r="AP302" s="455" t="n">
        <v>0</v>
      </c>
      <c r="AQ302" s="455" t="n">
        <v>0</v>
      </c>
      <c r="AR302" s="456" t="n">
        <v>0</v>
      </c>
      <c r="AS302" s="373" t="n">
        <v>0</v>
      </c>
      <c r="AT302" s="457" t="n">
        <v>0</v>
      </c>
      <c r="AU302" s="457" t="n">
        <v>0</v>
      </c>
      <c r="AV302" s="457" t="n">
        <v>0</v>
      </c>
      <c r="AW302" s="457" t="n">
        <v>0</v>
      </c>
      <c r="AX302" s="458"/>
      <c r="AY302" s="459" t="n">
        <v>0</v>
      </c>
      <c r="AZ302" s="460" t="n">
        <v>0</v>
      </c>
      <c r="BA302" s="461" t="n">
        <v>0</v>
      </c>
      <c r="BB302" s="414" t="s">
        <v>717</v>
      </c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462" t="n">
        <v>0</v>
      </c>
      <c r="BO302" s="463" t="n">
        <v>0</v>
      </c>
      <c r="BP302" s="464" t="n">
        <v>0</v>
      </c>
      <c r="BQ302" s="465" t="n">
        <v>0</v>
      </c>
      <c r="BR302" s="465" t="n">
        <v>0</v>
      </c>
      <c r="BS302" s="466" t="n">
        <v>0</v>
      </c>
      <c r="BT302" s="467" t="n">
        <v>0</v>
      </c>
      <c r="BU302" s="465" t="n">
        <v>0</v>
      </c>
      <c r="BV302" s="465" t="n">
        <v>0</v>
      </c>
      <c r="BW302" s="468" t="n">
        <v>0</v>
      </c>
      <c r="CG302" s="442" t="n">
        <v>289</v>
      </c>
    </row>
    <row r="303" s="441" customFormat="true" ht="21.95" hidden="false" customHeight="true" outlineLevel="0" collapsed="false">
      <c r="A303" s="414" t="n">
        <v>21</v>
      </c>
      <c r="B303" s="414" t="n">
        <v>0</v>
      </c>
      <c r="C303" s="415" t="n">
        <v>0</v>
      </c>
      <c r="D303" s="415" t="s">
        <v>682</v>
      </c>
      <c r="E303" s="443" t="s">
        <v>719</v>
      </c>
      <c r="F303" s="443" t="s">
        <v>1598</v>
      </c>
      <c r="G303" s="443" t="s">
        <v>1095</v>
      </c>
      <c r="H303" s="444" t="n">
        <v>1</v>
      </c>
      <c r="I303" s="445" t="n">
        <v>120000</v>
      </c>
      <c r="J303" s="446" t="n">
        <v>120000</v>
      </c>
      <c r="K303" s="447" t="n">
        <v>120000</v>
      </c>
      <c r="L303" s="447" t="n">
        <v>121904.988451064</v>
      </c>
      <c r="M303" s="448" t="n">
        <v>0.5833</v>
      </c>
      <c r="N303" s="448" t="n">
        <v>0.75</v>
      </c>
      <c r="O303" s="449" t="n">
        <v>0.75</v>
      </c>
      <c r="P303" s="449" t="n">
        <v>90000</v>
      </c>
      <c r="Q303" s="448" t="n">
        <v>0.1949</v>
      </c>
      <c r="R303" s="474" t="n">
        <v>0.777777777777778</v>
      </c>
      <c r="S303" s="449" t="n">
        <v>0.777777777777778</v>
      </c>
      <c r="T303" s="449" t="n">
        <v>93333.3333333333</v>
      </c>
      <c r="U303" s="450" t="n">
        <v>125790.962419868</v>
      </c>
      <c r="V303" s="450" t="n">
        <v>97837.4152154531</v>
      </c>
      <c r="W303" s="450" t="n">
        <v>28437.1435710516</v>
      </c>
      <c r="X303" s="450" t="n">
        <v>126274.558786505</v>
      </c>
      <c r="Y303" s="450" t="n">
        <v>94705.9190898785</v>
      </c>
      <c r="Z303" s="448" t="n">
        <v>0.1667</v>
      </c>
      <c r="AA303" s="448" t="n">
        <v>0.582877777777778</v>
      </c>
      <c r="AB303" s="448" t="n">
        <v>0.0277777777777778</v>
      </c>
      <c r="AC303" s="448" t="n">
        <v>0.416177777777778</v>
      </c>
      <c r="AD303" s="451" t="s">
        <v>2559</v>
      </c>
      <c r="AE303" s="79"/>
      <c r="AF303" s="449" t="n">
        <v>0.1949</v>
      </c>
      <c r="AG303" s="449" t="n">
        <v>0.582877777777778</v>
      </c>
      <c r="AH303" s="79"/>
      <c r="AI303" s="452" t="n">
        <v>0</v>
      </c>
      <c r="AJ303" s="453" t="n">
        <v>0</v>
      </c>
      <c r="AK303" s="452" t="n">
        <v>3333.33333333333</v>
      </c>
      <c r="AL303" s="453" t="n">
        <v>21</v>
      </c>
      <c r="AM303" s="79"/>
      <c r="AN303" s="454" t="n">
        <v>93333.3333333333</v>
      </c>
      <c r="AO303" s="455" t="n">
        <v>0</v>
      </c>
      <c r="AP303" s="455" t="n">
        <v>0</v>
      </c>
      <c r="AQ303" s="455" t="n">
        <v>3333.33333333333</v>
      </c>
      <c r="AR303" s="456" t="n">
        <v>0.00663378215505786</v>
      </c>
      <c r="AS303" s="373" t="n">
        <v>0</v>
      </c>
      <c r="AT303" s="457" t="n">
        <v>0</v>
      </c>
      <c r="AU303" s="457" t="n">
        <v>0</v>
      </c>
      <c r="AV303" s="457" t="n">
        <v>0</v>
      </c>
      <c r="AW303" s="457" t="n">
        <v>0</v>
      </c>
      <c r="AX303" s="458"/>
      <c r="AY303" s="459" t="n">
        <v>0</v>
      </c>
      <c r="AZ303" s="460" t="n">
        <v>0</v>
      </c>
      <c r="BA303" s="461" t="n">
        <v>0</v>
      </c>
      <c r="BB303" s="414" t="s">
        <v>719</v>
      </c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462" t="n">
        <v>0</v>
      </c>
      <c r="BO303" s="463" t="n">
        <v>0</v>
      </c>
      <c r="BP303" s="464" t="n">
        <v>0</v>
      </c>
      <c r="BQ303" s="465" t="n">
        <v>0</v>
      </c>
      <c r="BR303" s="465" t="n">
        <v>0</v>
      </c>
      <c r="BS303" s="466" t="n">
        <v>0</v>
      </c>
      <c r="BT303" s="467" t="n">
        <v>0</v>
      </c>
      <c r="BU303" s="465" t="n">
        <v>0</v>
      </c>
      <c r="BV303" s="465" t="n">
        <v>0</v>
      </c>
      <c r="BW303" s="468" t="n">
        <v>0</v>
      </c>
      <c r="CG303" s="442" t="n">
        <v>290</v>
      </c>
    </row>
    <row r="304" s="441" customFormat="true" ht="21.95" hidden="false" customHeight="true" outlineLevel="0" collapsed="false">
      <c r="A304" s="414" t="n">
        <v>0</v>
      </c>
      <c r="B304" s="414" t="n">
        <v>0</v>
      </c>
      <c r="C304" s="415" t="n">
        <v>0</v>
      </c>
      <c r="D304" s="415" t="s">
        <v>682</v>
      </c>
      <c r="E304" s="443" t="s">
        <v>721</v>
      </c>
      <c r="F304" s="443" t="s">
        <v>2066</v>
      </c>
      <c r="G304" s="443" t="s">
        <v>1096</v>
      </c>
      <c r="H304" s="444" t="n">
        <v>12</v>
      </c>
      <c r="I304" s="445" t="n">
        <v>360</v>
      </c>
      <c r="J304" s="446" t="n">
        <v>4320</v>
      </c>
      <c r="K304" s="447" t="n">
        <v>4320</v>
      </c>
      <c r="L304" s="447" t="n">
        <v>4628.60812907229</v>
      </c>
      <c r="M304" s="448" t="n">
        <v>0</v>
      </c>
      <c r="N304" s="448" t="n">
        <v>0</v>
      </c>
      <c r="O304" s="449" t="n">
        <v>0</v>
      </c>
      <c r="P304" s="449" t="n">
        <v>0</v>
      </c>
      <c r="Q304" s="448" t="n">
        <v>0</v>
      </c>
      <c r="R304" s="448" t="n">
        <v>0</v>
      </c>
      <c r="S304" s="449" t="n">
        <v>0</v>
      </c>
      <c r="T304" s="449" t="n">
        <v>0</v>
      </c>
      <c r="U304" s="450" t="n">
        <v>4550.10510124925</v>
      </c>
      <c r="V304" s="450" t="n">
        <v>0</v>
      </c>
      <c r="W304" s="450" t="n">
        <v>4628.82191950087</v>
      </c>
      <c r="X304" s="450" t="n">
        <v>4628.82191950087</v>
      </c>
      <c r="Y304" s="450" t="n">
        <v>0</v>
      </c>
      <c r="Z304" s="448" t="n">
        <v>0</v>
      </c>
      <c r="AA304" s="448" t="n">
        <v>0</v>
      </c>
      <c r="AB304" s="448" t="n">
        <v>0</v>
      </c>
      <c r="AC304" s="448" t="n">
        <v>0</v>
      </c>
      <c r="AD304" s="451" t="s">
        <v>2558</v>
      </c>
      <c r="AE304" s="79"/>
      <c r="AF304" s="449" t="n">
        <v>0</v>
      </c>
      <c r="AG304" s="449" t="n">
        <v>0</v>
      </c>
      <c r="AH304" s="79"/>
      <c r="AI304" s="452" t="n">
        <v>0</v>
      </c>
      <c r="AJ304" s="453" t="n">
        <v>0</v>
      </c>
      <c r="AK304" s="452" t="n">
        <v>0</v>
      </c>
      <c r="AL304" s="453" t="n">
        <v>0</v>
      </c>
      <c r="AM304" s="79"/>
      <c r="AN304" s="454" t="n">
        <v>0</v>
      </c>
      <c r="AO304" s="455" t="n">
        <v>0</v>
      </c>
      <c r="AP304" s="455" t="n">
        <v>0</v>
      </c>
      <c r="AQ304" s="455" t="n">
        <v>0</v>
      </c>
      <c r="AR304" s="456" t="n">
        <v>0</v>
      </c>
      <c r="AS304" s="373" t="n">
        <v>0</v>
      </c>
      <c r="AT304" s="457" t="n">
        <v>0</v>
      </c>
      <c r="AU304" s="457" t="n">
        <v>0</v>
      </c>
      <c r="AV304" s="457" t="n">
        <v>0</v>
      </c>
      <c r="AW304" s="457" t="n">
        <v>0</v>
      </c>
      <c r="AX304" s="458"/>
      <c r="AY304" s="459" t="n">
        <v>0</v>
      </c>
      <c r="AZ304" s="460" t="n">
        <v>0</v>
      </c>
      <c r="BA304" s="461" t="n">
        <v>0</v>
      </c>
      <c r="BB304" s="414" t="s">
        <v>721</v>
      </c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462" t="n">
        <v>0</v>
      </c>
      <c r="BO304" s="463" t="n">
        <v>0</v>
      </c>
      <c r="BP304" s="464" t="n">
        <v>0</v>
      </c>
      <c r="BQ304" s="465" t="n">
        <v>0</v>
      </c>
      <c r="BR304" s="465" t="n">
        <v>0</v>
      </c>
      <c r="BS304" s="466" t="n">
        <v>0</v>
      </c>
      <c r="BT304" s="467" t="n">
        <v>0</v>
      </c>
      <c r="BU304" s="465" t="n">
        <v>0</v>
      </c>
      <c r="BV304" s="465" t="n">
        <v>0</v>
      </c>
      <c r="BW304" s="468" t="n">
        <v>0</v>
      </c>
      <c r="CG304" s="442" t="n">
        <v>291</v>
      </c>
    </row>
    <row r="305" s="441" customFormat="true" ht="21.95" hidden="false" customHeight="true" outlineLevel="0" collapsed="false">
      <c r="A305" s="414" t="n">
        <v>0</v>
      </c>
      <c r="B305" s="414" t="n">
        <v>0</v>
      </c>
      <c r="C305" s="415" t="n">
        <v>0</v>
      </c>
      <c r="D305" s="415" t="s">
        <v>682</v>
      </c>
      <c r="E305" s="443" t="s">
        <v>724</v>
      </c>
      <c r="F305" s="443" t="s">
        <v>1626</v>
      </c>
      <c r="G305" s="443" t="s">
        <v>1095</v>
      </c>
      <c r="H305" s="444" t="n">
        <v>1</v>
      </c>
      <c r="I305" s="445" t="n">
        <v>25000</v>
      </c>
      <c r="J305" s="446" t="n">
        <v>25000</v>
      </c>
      <c r="K305" s="447" t="n">
        <v>25000</v>
      </c>
      <c r="L305" s="447" t="n">
        <v>26785.9266728721</v>
      </c>
      <c r="M305" s="448" t="n">
        <v>0</v>
      </c>
      <c r="N305" s="448" t="n">
        <v>0</v>
      </c>
      <c r="O305" s="449" t="n">
        <v>0</v>
      </c>
      <c r="P305" s="449" t="n">
        <v>0</v>
      </c>
      <c r="Q305" s="448" t="n">
        <v>0</v>
      </c>
      <c r="R305" s="448" t="n">
        <v>0</v>
      </c>
      <c r="S305" s="449" t="n">
        <v>0</v>
      </c>
      <c r="T305" s="449" t="n">
        <v>0</v>
      </c>
      <c r="U305" s="450" t="n">
        <v>26331.6267433406</v>
      </c>
      <c r="V305" s="450" t="n">
        <v>0</v>
      </c>
      <c r="W305" s="450" t="n">
        <v>26787.1638860004</v>
      </c>
      <c r="X305" s="450" t="n">
        <v>26787.1638860004</v>
      </c>
      <c r="Y305" s="450" t="n">
        <v>0</v>
      </c>
      <c r="Z305" s="448" t="n">
        <v>0</v>
      </c>
      <c r="AA305" s="448" t="n">
        <v>0</v>
      </c>
      <c r="AB305" s="448" t="n">
        <v>0</v>
      </c>
      <c r="AC305" s="448" t="n">
        <v>0</v>
      </c>
      <c r="AD305" s="451" t="s">
        <v>2558</v>
      </c>
      <c r="AE305" s="79"/>
      <c r="AF305" s="449" t="n">
        <v>0</v>
      </c>
      <c r="AG305" s="449" t="n">
        <v>0</v>
      </c>
      <c r="AH305" s="79"/>
      <c r="AI305" s="452" t="n">
        <v>0</v>
      </c>
      <c r="AJ305" s="453" t="n">
        <v>0</v>
      </c>
      <c r="AK305" s="452" t="n">
        <v>0</v>
      </c>
      <c r="AL305" s="453" t="n">
        <v>0</v>
      </c>
      <c r="AM305" s="79"/>
      <c r="AN305" s="454" t="n">
        <v>0</v>
      </c>
      <c r="AO305" s="455" t="n">
        <v>0</v>
      </c>
      <c r="AP305" s="455" t="n">
        <v>0</v>
      </c>
      <c r="AQ305" s="455" t="n">
        <v>0</v>
      </c>
      <c r="AR305" s="456" t="n">
        <v>0</v>
      </c>
      <c r="AS305" s="373" t="n">
        <v>0</v>
      </c>
      <c r="AT305" s="457" t="n">
        <v>0</v>
      </c>
      <c r="AU305" s="457" t="n">
        <v>0</v>
      </c>
      <c r="AV305" s="457" t="n">
        <v>0</v>
      </c>
      <c r="AW305" s="457" t="n">
        <v>0</v>
      </c>
      <c r="AX305" s="458"/>
      <c r="AY305" s="459" t="n">
        <v>0</v>
      </c>
      <c r="AZ305" s="460" t="n">
        <v>0</v>
      </c>
      <c r="BA305" s="461" t="n">
        <v>0</v>
      </c>
      <c r="BB305" s="414" t="s">
        <v>724</v>
      </c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462" t="n">
        <v>0</v>
      </c>
      <c r="BO305" s="463" t="n">
        <v>0</v>
      </c>
      <c r="BP305" s="464" t="n">
        <v>0</v>
      </c>
      <c r="BQ305" s="465" t="n">
        <v>0</v>
      </c>
      <c r="BR305" s="465" t="n">
        <v>0</v>
      </c>
      <c r="BS305" s="466" t="n">
        <v>0</v>
      </c>
      <c r="BT305" s="467" t="n">
        <v>0</v>
      </c>
      <c r="BU305" s="465" t="n">
        <v>0</v>
      </c>
      <c r="BV305" s="465" t="n">
        <v>0</v>
      </c>
      <c r="BW305" s="468" t="n">
        <v>0</v>
      </c>
      <c r="CG305" s="442" t="n">
        <v>292</v>
      </c>
    </row>
    <row r="306" s="441" customFormat="true" ht="21.95" hidden="false" customHeight="true" outlineLevel="0" collapsed="false">
      <c r="A306" s="414" t="n">
        <v>0</v>
      </c>
      <c r="B306" s="414" t="n">
        <v>0</v>
      </c>
      <c r="C306" s="415" t="n">
        <v>0</v>
      </c>
      <c r="D306" s="415" t="s">
        <v>682</v>
      </c>
      <c r="E306" s="443" t="s">
        <v>726</v>
      </c>
      <c r="F306" s="443" t="s">
        <v>1753</v>
      </c>
      <c r="G306" s="443" t="s">
        <v>1096</v>
      </c>
      <c r="H306" s="444" t="n">
        <v>1</v>
      </c>
      <c r="I306" s="445" t="n">
        <v>9519</v>
      </c>
      <c r="J306" s="446" t="n">
        <v>9519</v>
      </c>
      <c r="K306" s="447" t="n">
        <v>9519</v>
      </c>
      <c r="L306" s="447" t="n">
        <v>10199.0094399628</v>
      </c>
      <c r="M306" s="448" t="n">
        <v>0</v>
      </c>
      <c r="N306" s="448" t="n">
        <v>0</v>
      </c>
      <c r="O306" s="449" t="n">
        <v>0</v>
      </c>
      <c r="P306" s="449" t="n">
        <v>0</v>
      </c>
      <c r="Q306" s="448" t="n">
        <v>0</v>
      </c>
      <c r="R306" s="448" t="n">
        <v>0</v>
      </c>
      <c r="S306" s="449" t="n">
        <v>0</v>
      </c>
      <c r="T306" s="449" t="n">
        <v>0</v>
      </c>
      <c r="U306" s="450" t="n">
        <v>10026.0301987944</v>
      </c>
      <c r="V306" s="450" t="n">
        <v>0</v>
      </c>
      <c r="W306" s="450" t="n">
        <v>10199.4805212335</v>
      </c>
      <c r="X306" s="450" t="n">
        <v>10199.4805212335</v>
      </c>
      <c r="Y306" s="450" t="n">
        <v>0</v>
      </c>
      <c r="Z306" s="448" t="n">
        <v>0</v>
      </c>
      <c r="AA306" s="448" t="n">
        <v>0</v>
      </c>
      <c r="AB306" s="448" t="n">
        <v>0</v>
      </c>
      <c r="AC306" s="448" t="n">
        <v>0</v>
      </c>
      <c r="AD306" s="451" t="s">
        <v>2558</v>
      </c>
      <c r="AE306" s="79"/>
      <c r="AF306" s="449" t="n">
        <v>0</v>
      </c>
      <c r="AG306" s="449" t="n">
        <v>0</v>
      </c>
      <c r="AH306" s="79"/>
      <c r="AI306" s="452" t="n">
        <v>0</v>
      </c>
      <c r="AJ306" s="453" t="n">
        <v>0</v>
      </c>
      <c r="AK306" s="452" t="n">
        <v>0</v>
      </c>
      <c r="AL306" s="453" t="n">
        <v>0</v>
      </c>
      <c r="AM306" s="79"/>
      <c r="AN306" s="454" t="n">
        <v>0</v>
      </c>
      <c r="AO306" s="455" t="n">
        <v>0</v>
      </c>
      <c r="AP306" s="455" t="n">
        <v>0</v>
      </c>
      <c r="AQ306" s="455" t="n">
        <v>0</v>
      </c>
      <c r="AR306" s="456" t="n">
        <v>0</v>
      </c>
      <c r="AS306" s="373" t="n">
        <v>28</v>
      </c>
      <c r="AT306" s="457" t="n">
        <v>0</v>
      </c>
      <c r="AU306" s="457" t="n">
        <v>0</v>
      </c>
      <c r="AV306" s="457" t="n">
        <v>0</v>
      </c>
      <c r="AW306" s="457" t="n">
        <v>0.5</v>
      </c>
      <c r="AX306" s="458"/>
      <c r="AY306" s="459" t="n">
        <v>4759.5</v>
      </c>
      <c r="AZ306" s="460" t="n">
        <v>0.00969403605666431</v>
      </c>
      <c r="BA306" s="461" t="n">
        <v>28</v>
      </c>
      <c r="BB306" s="414" t="s">
        <v>726</v>
      </c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462" t="n">
        <v>0</v>
      </c>
      <c r="BO306" s="463" t="n">
        <v>0</v>
      </c>
      <c r="BP306" s="464" t="n">
        <v>0</v>
      </c>
      <c r="BQ306" s="465" t="n">
        <v>0</v>
      </c>
      <c r="BR306" s="465" t="n">
        <v>0</v>
      </c>
      <c r="BS306" s="466" t="n">
        <v>0</v>
      </c>
      <c r="BT306" s="467" t="n">
        <v>0</v>
      </c>
      <c r="BU306" s="465" t="n">
        <v>0</v>
      </c>
      <c r="BV306" s="465" t="n">
        <v>0</v>
      </c>
      <c r="BW306" s="468" t="n">
        <v>0</v>
      </c>
      <c r="CG306" s="442" t="n">
        <v>293</v>
      </c>
    </row>
    <row r="307" s="441" customFormat="true" ht="21.95" hidden="false" customHeight="true" outlineLevel="0" collapsed="false">
      <c r="A307" s="414" t="n">
        <v>0</v>
      </c>
      <c r="B307" s="414" t="n">
        <v>0</v>
      </c>
      <c r="C307" s="415" t="s">
        <v>728</v>
      </c>
      <c r="D307" s="415" t="s">
        <v>728</v>
      </c>
      <c r="E307" s="416" t="s">
        <v>728</v>
      </c>
      <c r="F307" s="416" t="s">
        <v>2358</v>
      </c>
      <c r="G307" s="417"/>
      <c r="H307" s="417"/>
      <c r="I307" s="417"/>
      <c r="J307" s="418" t="n">
        <v>98386.02</v>
      </c>
      <c r="K307" s="418" t="n">
        <v>98386.02</v>
      </c>
      <c r="L307" s="418" t="n">
        <v>105414.428694229</v>
      </c>
      <c r="M307" s="419" t="n">
        <v>0</v>
      </c>
      <c r="N307" s="419" t="n">
        <v>0</v>
      </c>
      <c r="O307" s="418"/>
      <c r="P307" s="418" t="n">
        <v>0</v>
      </c>
      <c r="Q307" s="419" t="n">
        <v>0</v>
      </c>
      <c r="R307" s="419" t="n">
        <v>0</v>
      </c>
      <c r="S307" s="418" t="n">
        <v>0</v>
      </c>
      <c r="T307" s="418" t="n">
        <v>0</v>
      </c>
      <c r="U307" s="418" t="n">
        <v>103626.558216114</v>
      </c>
      <c r="V307" s="418" t="n">
        <v>0</v>
      </c>
      <c r="W307" s="418"/>
      <c r="X307" s="418" t="n">
        <v>105419.297673252</v>
      </c>
      <c r="Y307" s="418" t="n">
        <v>0</v>
      </c>
      <c r="Z307" s="419" t="n">
        <v>0</v>
      </c>
      <c r="AA307" s="419" t="n">
        <v>0</v>
      </c>
      <c r="AB307" s="419" t="n">
        <v>0</v>
      </c>
      <c r="AC307" s="419" t="n">
        <v>0</v>
      </c>
      <c r="AD307" s="420" t="s">
        <v>2558</v>
      </c>
      <c r="AE307" s="421" t="s">
        <v>2557</v>
      </c>
      <c r="AF307" s="422" t="n">
        <v>0</v>
      </c>
      <c r="AG307" s="423" t="n">
        <v>0</v>
      </c>
      <c r="AH307" s="421"/>
      <c r="AI307" s="424"/>
      <c r="AJ307" s="425"/>
      <c r="AK307" s="424"/>
      <c r="AL307" s="425"/>
      <c r="AM307" s="421"/>
      <c r="AN307" s="426"/>
      <c r="AO307" s="427"/>
      <c r="AP307" s="427"/>
      <c r="AQ307" s="427"/>
      <c r="AR307" s="428"/>
      <c r="AS307" s="429"/>
      <c r="AT307" s="430"/>
      <c r="AU307" s="430"/>
      <c r="AV307" s="430"/>
      <c r="AW307" s="430"/>
      <c r="AX307" s="421"/>
      <c r="AY307" s="431"/>
      <c r="AZ307" s="432"/>
      <c r="BA307" s="433"/>
      <c r="BB307" s="414" t="s">
        <v>728</v>
      </c>
      <c r="BC307" s="421"/>
      <c r="BD307" s="421"/>
      <c r="BE307" s="421"/>
      <c r="BF307" s="421"/>
      <c r="BG307" s="421"/>
      <c r="BH307" s="421"/>
      <c r="BI307" s="421"/>
      <c r="BJ307" s="421"/>
      <c r="BK307" s="421"/>
      <c r="BL307" s="421"/>
      <c r="BM307" s="421"/>
      <c r="BN307" s="434" t="s">
        <v>728</v>
      </c>
      <c r="BO307" s="435" t="n">
        <v>0</v>
      </c>
      <c r="BP307" s="436" t="n">
        <v>0</v>
      </c>
      <c r="BQ307" s="437" t="n">
        <v>0</v>
      </c>
      <c r="BR307" s="437" t="n">
        <v>0</v>
      </c>
      <c r="BS307" s="438" t="n">
        <v>0</v>
      </c>
      <c r="BT307" s="439" t="n">
        <v>0</v>
      </c>
      <c r="BU307" s="437" t="n">
        <v>0</v>
      </c>
      <c r="BV307" s="437" t="n">
        <v>0</v>
      </c>
      <c r="BW307" s="440" t="n">
        <v>0</v>
      </c>
      <c r="CG307" s="442" t="n">
        <v>294</v>
      </c>
    </row>
    <row r="308" s="441" customFormat="true" ht="21.95" hidden="false" customHeight="true" outlineLevel="0" collapsed="false">
      <c r="A308" s="414" t="n">
        <v>0</v>
      </c>
      <c r="B308" s="414" t="n">
        <v>0</v>
      </c>
      <c r="C308" s="415" t="n">
        <v>0</v>
      </c>
      <c r="D308" s="415" t="s">
        <v>728</v>
      </c>
      <c r="E308" s="443" t="s">
        <v>731</v>
      </c>
      <c r="F308" s="443" t="s">
        <v>1744</v>
      </c>
      <c r="G308" s="443" t="s">
        <v>1098</v>
      </c>
      <c r="H308" s="444" t="n">
        <v>68.1</v>
      </c>
      <c r="I308" s="445" t="n">
        <v>610.8828</v>
      </c>
      <c r="J308" s="446" t="n">
        <v>41601.11</v>
      </c>
      <c r="K308" s="447" t="n">
        <v>41601.11</v>
      </c>
      <c r="L308" s="447" t="n">
        <v>44572.9712788034</v>
      </c>
      <c r="M308" s="448" t="n">
        <v>0</v>
      </c>
      <c r="N308" s="448" t="n">
        <v>0</v>
      </c>
      <c r="O308" s="449" t="n">
        <v>0</v>
      </c>
      <c r="P308" s="449" t="n">
        <v>0</v>
      </c>
      <c r="Q308" s="448" t="n">
        <v>0</v>
      </c>
      <c r="R308" s="448" t="n">
        <v>0</v>
      </c>
      <c r="S308" s="449" t="n">
        <v>0</v>
      </c>
      <c r="T308" s="449" t="n">
        <v>0</v>
      </c>
      <c r="U308" s="450" t="n">
        <v>43816.9960251461</v>
      </c>
      <c r="V308" s="450" t="n">
        <v>0</v>
      </c>
      <c r="W308" s="450" t="n">
        <v>44575.0300563812</v>
      </c>
      <c r="X308" s="450" t="n">
        <v>44575.0300563812</v>
      </c>
      <c r="Y308" s="450" t="n">
        <v>0</v>
      </c>
      <c r="Z308" s="448" t="n">
        <v>0</v>
      </c>
      <c r="AA308" s="448" t="n">
        <v>0</v>
      </c>
      <c r="AB308" s="448" t="n">
        <v>0</v>
      </c>
      <c r="AC308" s="448" t="n">
        <v>0</v>
      </c>
      <c r="AD308" s="451" t="s">
        <v>2558</v>
      </c>
      <c r="AE308" s="79"/>
      <c r="AF308" s="449" t="n">
        <v>0</v>
      </c>
      <c r="AG308" s="449" t="n">
        <v>0</v>
      </c>
      <c r="AH308" s="79"/>
      <c r="AI308" s="452" t="n">
        <v>0</v>
      </c>
      <c r="AJ308" s="453" t="n">
        <v>0</v>
      </c>
      <c r="AK308" s="452" t="n">
        <v>0</v>
      </c>
      <c r="AL308" s="453" t="n">
        <v>0</v>
      </c>
      <c r="AM308" s="79"/>
      <c r="AN308" s="454" t="n">
        <v>0</v>
      </c>
      <c r="AO308" s="455" t="n">
        <v>0</v>
      </c>
      <c r="AP308" s="455" t="n">
        <v>0</v>
      </c>
      <c r="AQ308" s="455" t="n">
        <v>0</v>
      </c>
      <c r="AR308" s="456" t="n">
        <v>0</v>
      </c>
      <c r="AS308" s="373" t="n">
        <v>3</v>
      </c>
      <c r="AT308" s="457" t="n">
        <v>0.0595</v>
      </c>
      <c r="AU308" s="457" t="n">
        <v>0.4758</v>
      </c>
      <c r="AV308" s="457" t="n">
        <v>0.9505</v>
      </c>
      <c r="AW308" s="457" t="n">
        <v>1</v>
      </c>
      <c r="AX308" s="458"/>
      <c r="AY308" s="459" t="n">
        <v>41601.11</v>
      </c>
      <c r="AZ308" s="460" t="n">
        <v>0.0847321484057692</v>
      </c>
      <c r="BA308" s="461" t="n">
        <v>3</v>
      </c>
      <c r="BB308" s="414" t="s">
        <v>731</v>
      </c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462" t="n">
        <v>0</v>
      </c>
      <c r="BO308" s="463" t="n">
        <v>0</v>
      </c>
      <c r="BP308" s="464" t="n">
        <v>0</v>
      </c>
      <c r="BQ308" s="465" t="n">
        <v>0</v>
      </c>
      <c r="BR308" s="465" t="n">
        <v>0</v>
      </c>
      <c r="BS308" s="466" t="n">
        <v>0</v>
      </c>
      <c r="BT308" s="467" t="n">
        <v>0</v>
      </c>
      <c r="BU308" s="465" t="n">
        <v>0</v>
      </c>
      <c r="BV308" s="465" t="n">
        <v>0</v>
      </c>
      <c r="BW308" s="468" t="n">
        <v>0</v>
      </c>
      <c r="CG308" s="442" t="n">
        <v>294</v>
      </c>
    </row>
    <row r="309" s="441" customFormat="true" ht="21.95" hidden="false" customHeight="true" outlineLevel="0" collapsed="false">
      <c r="A309" s="414" t="n">
        <v>0</v>
      </c>
      <c r="B309" s="414" t="n">
        <v>0</v>
      </c>
      <c r="C309" s="415" t="n">
        <v>0</v>
      </c>
      <c r="D309" s="415" t="s">
        <v>728</v>
      </c>
      <c r="E309" s="443" t="s">
        <v>734</v>
      </c>
      <c r="F309" s="443" t="s">
        <v>1741</v>
      </c>
      <c r="G309" s="443" t="s">
        <v>1098</v>
      </c>
      <c r="H309" s="444" t="n">
        <v>34.7</v>
      </c>
      <c r="I309" s="445" t="n">
        <v>757.2583</v>
      </c>
      <c r="J309" s="446" t="n">
        <v>26276.86</v>
      </c>
      <c r="K309" s="447" t="n">
        <v>26276.86</v>
      </c>
      <c r="L309" s="447" t="n">
        <v>28154.001806133</v>
      </c>
      <c r="M309" s="448" t="n">
        <v>0</v>
      </c>
      <c r="N309" s="448" t="n">
        <v>0</v>
      </c>
      <c r="O309" s="449" t="n">
        <v>0</v>
      </c>
      <c r="P309" s="449" t="n">
        <v>0</v>
      </c>
      <c r="Q309" s="448" t="n">
        <v>0</v>
      </c>
      <c r="R309" s="448" t="n">
        <v>0</v>
      </c>
      <c r="S309" s="449" t="n">
        <v>0</v>
      </c>
      <c r="T309" s="449" t="n">
        <v>0</v>
      </c>
      <c r="U309" s="450" t="n">
        <v>27676.4987802807</v>
      </c>
      <c r="V309" s="450" t="n">
        <v>0</v>
      </c>
      <c r="W309" s="450" t="n">
        <v>28155.3022091795</v>
      </c>
      <c r="X309" s="450" t="n">
        <v>28155.3022091795</v>
      </c>
      <c r="Y309" s="450" t="n">
        <v>0</v>
      </c>
      <c r="Z309" s="448" t="n">
        <v>0</v>
      </c>
      <c r="AA309" s="448" t="n">
        <v>0</v>
      </c>
      <c r="AB309" s="448" t="n">
        <v>0</v>
      </c>
      <c r="AC309" s="448" t="n">
        <v>0</v>
      </c>
      <c r="AD309" s="451" t="s">
        <v>2558</v>
      </c>
      <c r="AE309" s="79"/>
      <c r="AF309" s="449" t="n">
        <v>0</v>
      </c>
      <c r="AG309" s="449" t="n">
        <v>0</v>
      </c>
      <c r="AH309" s="79"/>
      <c r="AI309" s="452" t="n">
        <v>0</v>
      </c>
      <c r="AJ309" s="453" t="n">
        <v>0</v>
      </c>
      <c r="AK309" s="452" t="n">
        <v>0</v>
      </c>
      <c r="AL309" s="453" t="n">
        <v>0</v>
      </c>
      <c r="AM309" s="79"/>
      <c r="AN309" s="454" t="n">
        <v>0</v>
      </c>
      <c r="AO309" s="455" t="n">
        <v>0</v>
      </c>
      <c r="AP309" s="455" t="n">
        <v>0</v>
      </c>
      <c r="AQ309" s="455" t="n">
        <v>0</v>
      </c>
      <c r="AR309" s="456" t="n">
        <v>0</v>
      </c>
      <c r="AS309" s="373" t="n">
        <v>4</v>
      </c>
      <c r="AT309" s="457" t="n">
        <v>0.057</v>
      </c>
      <c r="AU309" s="457" t="n">
        <v>0.4558</v>
      </c>
      <c r="AV309" s="457" t="n">
        <v>0.9619</v>
      </c>
      <c r="AW309" s="457" t="n">
        <v>1</v>
      </c>
      <c r="AX309" s="458"/>
      <c r="AY309" s="459" t="n">
        <v>26276.86</v>
      </c>
      <c r="AZ309" s="460" t="n">
        <v>0.0535200815833428</v>
      </c>
      <c r="BA309" s="461" t="n">
        <v>4</v>
      </c>
      <c r="BB309" s="414" t="s">
        <v>734</v>
      </c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462" t="n">
        <v>0</v>
      </c>
      <c r="BO309" s="463" t="n">
        <v>0</v>
      </c>
      <c r="BP309" s="464" t="n">
        <v>0</v>
      </c>
      <c r="BQ309" s="465" t="n">
        <v>0</v>
      </c>
      <c r="BR309" s="465" t="n">
        <v>0</v>
      </c>
      <c r="BS309" s="466" t="n">
        <v>0</v>
      </c>
      <c r="BT309" s="467" t="n">
        <v>0</v>
      </c>
      <c r="BU309" s="465" t="n">
        <v>0</v>
      </c>
      <c r="BV309" s="465" t="n">
        <v>0</v>
      </c>
      <c r="BW309" s="468" t="n">
        <v>0</v>
      </c>
      <c r="CG309" s="442" t="n">
        <v>295</v>
      </c>
    </row>
    <row r="310" s="441" customFormat="true" ht="21.95" hidden="false" customHeight="true" outlineLevel="0" collapsed="false">
      <c r="A310" s="414" t="n">
        <v>0</v>
      </c>
      <c r="B310" s="414" t="n">
        <v>0</v>
      </c>
      <c r="C310" s="415" t="n">
        <v>0</v>
      </c>
      <c r="D310" s="415" t="s">
        <v>728</v>
      </c>
      <c r="E310" s="443" t="s">
        <v>736</v>
      </c>
      <c r="F310" s="443" t="s">
        <v>2359</v>
      </c>
      <c r="G310" s="443" t="s">
        <v>1098</v>
      </c>
      <c r="H310" s="444" t="n">
        <v>24.14</v>
      </c>
      <c r="I310" s="445" t="n">
        <v>610.8828</v>
      </c>
      <c r="J310" s="446" t="n">
        <v>14746.71</v>
      </c>
      <c r="K310" s="447" t="n">
        <v>14746.71</v>
      </c>
      <c r="L310" s="447" t="n">
        <v>15800.1717090444</v>
      </c>
      <c r="M310" s="448" t="n">
        <v>0</v>
      </c>
      <c r="N310" s="448" t="n">
        <v>0</v>
      </c>
      <c r="O310" s="449" t="n">
        <v>0</v>
      </c>
      <c r="P310" s="449" t="n">
        <v>0</v>
      </c>
      <c r="Q310" s="448" t="n">
        <v>0</v>
      </c>
      <c r="R310" s="448" t="n">
        <v>0</v>
      </c>
      <c r="S310" s="449" t="n">
        <v>0</v>
      </c>
      <c r="T310" s="449" t="n">
        <v>0</v>
      </c>
      <c r="U310" s="450" t="n">
        <v>15532.1945364915</v>
      </c>
      <c r="V310" s="450" t="n">
        <v>0</v>
      </c>
      <c r="W310" s="450" t="n">
        <v>15800.9015019728</v>
      </c>
      <c r="X310" s="450" t="n">
        <v>15800.9015019728</v>
      </c>
      <c r="Y310" s="450" t="n">
        <v>0</v>
      </c>
      <c r="Z310" s="448" t="n">
        <v>0</v>
      </c>
      <c r="AA310" s="448" t="n">
        <v>0</v>
      </c>
      <c r="AB310" s="448" t="n">
        <v>0</v>
      </c>
      <c r="AC310" s="448" t="n">
        <v>0</v>
      </c>
      <c r="AD310" s="451" t="s">
        <v>2558</v>
      </c>
      <c r="AE310" s="79"/>
      <c r="AF310" s="449" t="n">
        <v>0</v>
      </c>
      <c r="AG310" s="449" t="n">
        <v>0</v>
      </c>
      <c r="AH310" s="79"/>
      <c r="AI310" s="452" t="n">
        <v>0</v>
      </c>
      <c r="AJ310" s="453" t="n">
        <v>0</v>
      </c>
      <c r="AK310" s="452" t="n">
        <v>0</v>
      </c>
      <c r="AL310" s="453" t="n">
        <v>0</v>
      </c>
      <c r="AM310" s="79"/>
      <c r="AN310" s="454" t="n">
        <v>0</v>
      </c>
      <c r="AO310" s="455" t="n">
        <v>0</v>
      </c>
      <c r="AP310" s="455" t="n">
        <v>0</v>
      </c>
      <c r="AQ310" s="455" t="n">
        <v>0</v>
      </c>
      <c r="AR310" s="456" t="n">
        <v>0</v>
      </c>
      <c r="AS310" s="373" t="n">
        <v>7</v>
      </c>
      <c r="AT310" s="457" t="n">
        <v>0.0635</v>
      </c>
      <c r="AU310" s="457" t="n">
        <v>0.5083</v>
      </c>
      <c r="AV310" s="457" t="n">
        <v>0.9537</v>
      </c>
      <c r="AW310" s="457" t="n">
        <v>1</v>
      </c>
      <c r="AX310" s="458"/>
      <c r="AY310" s="459" t="n">
        <v>14746.71</v>
      </c>
      <c r="AZ310" s="460" t="n">
        <v>0.0300357471283059</v>
      </c>
      <c r="BA310" s="461" t="n">
        <v>7</v>
      </c>
      <c r="BB310" s="414" t="s">
        <v>736</v>
      </c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462" t="n">
        <v>0</v>
      </c>
      <c r="BO310" s="463" t="n">
        <v>0</v>
      </c>
      <c r="BP310" s="464" t="n">
        <v>0</v>
      </c>
      <c r="BQ310" s="465" t="n">
        <v>0</v>
      </c>
      <c r="BR310" s="465" t="n">
        <v>0</v>
      </c>
      <c r="BS310" s="466" t="n">
        <v>0</v>
      </c>
      <c r="BT310" s="467" t="n">
        <v>0</v>
      </c>
      <c r="BU310" s="465" t="n">
        <v>0</v>
      </c>
      <c r="BV310" s="465" t="n">
        <v>0</v>
      </c>
      <c r="BW310" s="468" t="n">
        <v>0</v>
      </c>
      <c r="CG310" s="442" t="n">
        <v>296</v>
      </c>
    </row>
    <row r="311" s="441" customFormat="true" ht="21.95" hidden="false" customHeight="true" outlineLevel="0" collapsed="false">
      <c r="A311" s="414" t="n">
        <v>0</v>
      </c>
      <c r="B311" s="414" t="n">
        <v>0</v>
      </c>
      <c r="C311" s="415" t="n">
        <v>0</v>
      </c>
      <c r="D311" s="415" t="s">
        <v>728</v>
      </c>
      <c r="E311" s="443" t="s">
        <v>738</v>
      </c>
      <c r="F311" s="443" t="s">
        <v>1660</v>
      </c>
      <c r="G311" s="443" t="s">
        <v>1096</v>
      </c>
      <c r="H311" s="444" t="n">
        <v>147</v>
      </c>
      <c r="I311" s="445" t="n">
        <v>107.22</v>
      </c>
      <c r="J311" s="446" t="n">
        <v>15761.34</v>
      </c>
      <c r="K311" s="447" t="n">
        <v>15761.34</v>
      </c>
      <c r="L311" s="447" t="n">
        <v>16887.2839002482</v>
      </c>
      <c r="M311" s="448" t="n">
        <v>0</v>
      </c>
      <c r="N311" s="448" t="n">
        <v>0</v>
      </c>
      <c r="O311" s="449" t="n">
        <v>0</v>
      </c>
      <c r="P311" s="449" t="n">
        <v>0</v>
      </c>
      <c r="Q311" s="448" t="n">
        <v>0</v>
      </c>
      <c r="R311" s="448" t="n">
        <v>0</v>
      </c>
      <c r="S311" s="449" t="n">
        <v>0</v>
      </c>
      <c r="T311" s="449" t="n">
        <v>0</v>
      </c>
      <c r="U311" s="450" t="n">
        <v>16600.8688741954</v>
      </c>
      <c r="V311" s="450" t="n">
        <v>0</v>
      </c>
      <c r="W311" s="450" t="n">
        <v>16888.0639057189</v>
      </c>
      <c r="X311" s="450" t="n">
        <v>16888.0639057189</v>
      </c>
      <c r="Y311" s="450" t="n">
        <v>0</v>
      </c>
      <c r="Z311" s="448" t="n">
        <v>0</v>
      </c>
      <c r="AA311" s="448" t="n">
        <v>0</v>
      </c>
      <c r="AB311" s="448" t="n">
        <v>0</v>
      </c>
      <c r="AC311" s="448" t="n">
        <v>0</v>
      </c>
      <c r="AD311" s="451" t="s">
        <v>2558</v>
      </c>
      <c r="AE311" s="79"/>
      <c r="AF311" s="449" t="n">
        <v>0</v>
      </c>
      <c r="AG311" s="449" t="n">
        <v>0</v>
      </c>
      <c r="AH311" s="79"/>
      <c r="AI311" s="452" t="n">
        <v>0</v>
      </c>
      <c r="AJ311" s="453" t="n">
        <v>0</v>
      </c>
      <c r="AK311" s="452" t="n">
        <v>0</v>
      </c>
      <c r="AL311" s="453" t="n">
        <v>0</v>
      </c>
      <c r="AM311" s="79"/>
      <c r="AN311" s="454" t="n">
        <v>0</v>
      </c>
      <c r="AO311" s="455" t="n">
        <v>0</v>
      </c>
      <c r="AP311" s="455" t="n">
        <v>0</v>
      </c>
      <c r="AQ311" s="455" t="n">
        <v>0</v>
      </c>
      <c r="AR311" s="456" t="n">
        <v>0</v>
      </c>
      <c r="AS311" s="373" t="n">
        <v>6</v>
      </c>
      <c r="AT311" s="457" t="n">
        <v>0.0612</v>
      </c>
      <c r="AU311" s="457" t="n">
        <v>0.4898</v>
      </c>
      <c r="AV311" s="457" t="n">
        <v>0.966</v>
      </c>
      <c r="AW311" s="457" t="n">
        <v>1</v>
      </c>
      <c r="AX311" s="458"/>
      <c r="AY311" s="459" t="n">
        <v>15761.34</v>
      </c>
      <c r="AZ311" s="460" t="n">
        <v>0.0321023213071427</v>
      </c>
      <c r="BA311" s="461" t="n">
        <v>6</v>
      </c>
      <c r="BB311" s="414" t="s">
        <v>738</v>
      </c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462" t="n">
        <v>0</v>
      </c>
      <c r="BO311" s="463" t="n">
        <v>0</v>
      </c>
      <c r="BP311" s="464" t="n">
        <v>0</v>
      </c>
      <c r="BQ311" s="465" t="n">
        <v>0</v>
      </c>
      <c r="BR311" s="465" t="n">
        <v>0</v>
      </c>
      <c r="BS311" s="466" t="n">
        <v>0</v>
      </c>
      <c r="BT311" s="467" t="n">
        <v>0</v>
      </c>
      <c r="BU311" s="465" t="n">
        <v>0</v>
      </c>
      <c r="BV311" s="465" t="n">
        <v>0</v>
      </c>
      <c r="BW311" s="468" t="n">
        <v>0</v>
      </c>
      <c r="CG311" s="442" t="n">
        <v>297</v>
      </c>
    </row>
    <row r="312" s="441" customFormat="true" ht="21.95" hidden="false" customHeight="true" outlineLevel="0" collapsed="false">
      <c r="A312" s="414" t="n">
        <v>0</v>
      </c>
      <c r="B312" s="414" t="n">
        <v>0</v>
      </c>
      <c r="C312" s="415" t="s">
        <v>740</v>
      </c>
      <c r="D312" s="415" t="s">
        <v>740</v>
      </c>
      <c r="E312" s="416" t="s">
        <v>740</v>
      </c>
      <c r="F312" s="416" t="s">
        <v>2360</v>
      </c>
      <c r="G312" s="417"/>
      <c r="H312" s="417"/>
      <c r="I312" s="417"/>
      <c r="J312" s="418" t="n">
        <v>95987.23</v>
      </c>
      <c r="K312" s="418" t="n">
        <v>95987.23</v>
      </c>
      <c r="L312" s="418" t="n">
        <v>102844.276172484</v>
      </c>
      <c r="M312" s="419" t="n">
        <v>0</v>
      </c>
      <c r="N312" s="419" t="n">
        <v>0</v>
      </c>
      <c r="O312" s="418"/>
      <c r="P312" s="418" t="n">
        <v>0</v>
      </c>
      <c r="Q312" s="419" t="n">
        <v>0</v>
      </c>
      <c r="R312" s="419" t="n">
        <v>0</v>
      </c>
      <c r="S312" s="418" t="n">
        <v>0</v>
      </c>
      <c r="T312" s="418" t="n">
        <v>0</v>
      </c>
      <c r="U312" s="418" t="n">
        <v>101099.996499487</v>
      </c>
      <c r="V312" s="418" t="n">
        <v>0</v>
      </c>
      <c r="W312" s="418"/>
      <c r="X312" s="418" t="n">
        <v>102849.026438928</v>
      </c>
      <c r="Y312" s="418" t="n">
        <v>0</v>
      </c>
      <c r="Z312" s="419" t="n">
        <v>0</v>
      </c>
      <c r="AA312" s="419" t="n">
        <v>0</v>
      </c>
      <c r="AB312" s="419" t="n">
        <v>0</v>
      </c>
      <c r="AC312" s="419" t="n">
        <v>0</v>
      </c>
      <c r="AD312" s="420" t="s">
        <v>2558</v>
      </c>
      <c r="AE312" s="421" t="s">
        <v>2557</v>
      </c>
      <c r="AF312" s="422" t="n">
        <v>0</v>
      </c>
      <c r="AG312" s="423" t="n">
        <v>0</v>
      </c>
      <c r="AH312" s="421"/>
      <c r="AI312" s="424"/>
      <c r="AJ312" s="425"/>
      <c r="AK312" s="424"/>
      <c r="AL312" s="425"/>
      <c r="AM312" s="421"/>
      <c r="AN312" s="426"/>
      <c r="AO312" s="427"/>
      <c r="AP312" s="427"/>
      <c r="AQ312" s="427"/>
      <c r="AR312" s="428"/>
      <c r="AS312" s="429"/>
      <c r="AT312" s="430"/>
      <c r="AU312" s="430"/>
      <c r="AV312" s="430"/>
      <c r="AW312" s="430"/>
      <c r="AX312" s="421"/>
      <c r="AY312" s="431"/>
      <c r="AZ312" s="432"/>
      <c r="BA312" s="433"/>
      <c r="BB312" s="414" t="s">
        <v>740</v>
      </c>
      <c r="BC312" s="421"/>
      <c r="BD312" s="421"/>
      <c r="BE312" s="421"/>
      <c r="BF312" s="421"/>
      <c r="BG312" s="421"/>
      <c r="BH312" s="421"/>
      <c r="BI312" s="421"/>
      <c r="BJ312" s="421"/>
      <c r="BK312" s="421"/>
      <c r="BL312" s="421"/>
      <c r="BM312" s="421"/>
      <c r="BN312" s="434" t="s">
        <v>740</v>
      </c>
      <c r="BO312" s="435" t="n">
        <v>0</v>
      </c>
      <c r="BP312" s="436" t="n">
        <v>0</v>
      </c>
      <c r="BQ312" s="437" t="n">
        <v>0</v>
      </c>
      <c r="BR312" s="437" t="n">
        <v>0</v>
      </c>
      <c r="BS312" s="438" t="n">
        <v>0</v>
      </c>
      <c r="BT312" s="439" t="n">
        <v>0</v>
      </c>
      <c r="BU312" s="437" t="n">
        <v>0</v>
      </c>
      <c r="BV312" s="437" t="n">
        <v>0</v>
      </c>
      <c r="BW312" s="440" t="n">
        <v>0</v>
      </c>
      <c r="CG312" s="442" t="n">
        <v>298</v>
      </c>
    </row>
    <row r="313" s="441" customFormat="true" ht="21.95" hidden="false" customHeight="true" outlineLevel="0" collapsed="false">
      <c r="A313" s="414" t="n">
        <v>0</v>
      </c>
      <c r="B313" s="414" t="n">
        <v>0</v>
      </c>
      <c r="C313" s="415" t="n">
        <v>0</v>
      </c>
      <c r="D313" s="415" t="s">
        <v>740</v>
      </c>
      <c r="E313" s="469" t="s">
        <v>742</v>
      </c>
      <c r="F313" s="469" t="s">
        <v>2361</v>
      </c>
      <c r="G313" s="469"/>
      <c r="H313" s="470"/>
      <c r="I313" s="471"/>
      <c r="J313" s="472" t="n">
        <v>25872.31</v>
      </c>
      <c r="K313" s="473" t="n">
        <v>25872.31</v>
      </c>
      <c r="L313" s="473" t="n">
        <v>27720.5519407126</v>
      </c>
      <c r="M313" s="448" t="n">
        <v>0</v>
      </c>
      <c r="N313" s="448" t="n">
        <v>0</v>
      </c>
      <c r="O313" s="449" t="n">
        <v>0</v>
      </c>
      <c r="P313" s="449" t="n">
        <v>0</v>
      </c>
      <c r="Q313" s="448" t="n">
        <v>0</v>
      </c>
      <c r="R313" s="448" t="n">
        <v>0</v>
      </c>
      <c r="S313" s="449" t="n">
        <v>0</v>
      </c>
      <c r="T313" s="449" t="n">
        <v>0</v>
      </c>
      <c r="U313" s="449"/>
      <c r="V313" s="449"/>
      <c r="W313" s="449"/>
      <c r="X313" s="449"/>
      <c r="Y313" s="449" t="n">
        <v>0</v>
      </c>
      <c r="Z313" s="448" t="n">
        <v>0</v>
      </c>
      <c r="AA313" s="448" t="n">
        <v>0</v>
      </c>
      <c r="AB313" s="448" t="n">
        <v>0</v>
      </c>
      <c r="AC313" s="448" t="n">
        <v>0</v>
      </c>
      <c r="AD313" s="451" t="s">
        <v>2558</v>
      </c>
      <c r="AE313" s="79"/>
      <c r="AF313" s="449" t="n">
        <v>0</v>
      </c>
      <c r="AG313" s="449" t="n">
        <v>0</v>
      </c>
      <c r="AH313" s="79"/>
      <c r="AI313" s="452"/>
      <c r="AJ313" s="453"/>
      <c r="AK313" s="452"/>
      <c r="AL313" s="453"/>
      <c r="AM313" s="79"/>
      <c r="AN313" s="454"/>
      <c r="AO313" s="455"/>
      <c r="AP313" s="455"/>
      <c r="AQ313" s="455"/>
      <c r="AR313" s="456"/>
      <c r="AS313" s="373"/>
      <c r="AT313" s="457"/>
      <c r="AU313" s="457"/>
      <c r="AV313" s="457"/>
      <c r="AW313" s="457"/>
      <c r="AX313" s="458"/>
      <c r="AY313" s="459"/>
      <c r="AZ313" s="460"/>
      <c r="BA313" s="461"/>
      <c r="BB313" s="414" t="s">
        <v>742</v>
      </c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462" t="n">
        <v>0</v>
      </c>
      <c r="BO313" s="463" t="n">
        <v>0</v>
      </c>
      <c r="BP313" s="464" t="n">
        <v>0</v>
      </c>
      <c r="BQ313" s="465" t="n">
        <v>0</v>
      </c>
      <c r="BR313" s="465" t="n">
        <v>0</v>
      </c>
      <c r="BS313" s="466" t="n">
        <v>0</v>
      </c>
      <c r="BT313" s="467" t="n">
        <v>0</v>
      </c>
      <c r="BU313" s="465" t="n">
        <v>0</v>
      </c>
      <c r="BV313" s="465" t="n">
        <v>0</v>
      </c>
      <c r="BW313" s="468" t="n">
        <v>0</v>
      </c>
      <c r="CG313" s="442" t="n">
        <v>299</v>
      </c>
    </row>
    <row r="314" s="441" customFormat="true" ht="21.95" hidden="false" customHeight="true" outlineLevel="0" collapsed="false">
      <c r="A314" s="414" t="n">
        <v>0</v>
      </c>
      <c r="B314" s="414" t="n">
        <v>0</v>
      </c>
      <c r="C314" s="415" t="n">
        <v>0</v>
      </c>
      <c r="D314" s="415" t="s">
        <v>740</v>
      </c>
      <c r="E314" s="443" t="s">
        <v>744</v>
      </c>
      <c r="F314" s="443" t="s">
        <v>2362</v>
      </c>
      <c r="G314" s="443" t="s">
        <v>1096</v>
      </c>
      <c r="H314" s="444" t="n">
        <v>74</v>
      </c>
      <c r="I314" s="445" t="n">
        <v>323.2214</v>
      </c>
      <c r="J314" s="446" t="n">
        <v>23918.38</v>
      </c>
      <c r="K314" s="447" t="n">
        <v>23918.38</v>
      </c>
      <c r="L314" s="447" t="n">
        <v>25627.0389125556</v>
      </c>
      <c r="M314" s="448" t="n">
        <v>0</v>
      </c>
      <c r="N314" s="448" t="n">
        <v>0</v>
      </c>
      <c r="O314" s="449" t="n">
        <v>0</v>
      </c>
      <c r="P314" s="449" t="n">
        <v>0</v>
      </c>
      <c r="Q314" s="448" t="n">
        <v>0</v>
      </c>
      <c r="R314" s="448" t="n">
        <v>0</v>
      </c>
      <c r="S314" s="449" t="n">
        <v>0</v>
      </c>
      <c r="T314" s="449" t="n">
        <v>0</v>
      </c>
      <c r="U314" s="450" t="n">
        <v>25192.3941786153</v>
      </c>
      <c r="V314" s="450" t="n">
        <v>0</v>
      </c>
      <c r="W314" s="450" t="n">
        <v>25628.2225979053</v>
      </c>
      <c r="X314" s="450" t="n">
        <v>25628.2225979053</v>
      </c>
      <c r="Y314" s="450" t="n">
        <v>0</v>
      </c>
      <c r="Z314" s="448" t="n">
        <v>0</v>
      </c>
      <c r="AA314" s="448" t="n">
        <v>0</v>
      </c>
      <c r="AB314" s="448" t="n">
        <v>0</v>
      </c>
      <c r="AC314" s="448" t="n">
        <v>0</v>
      </c>
      <c r="AD314" s="451" t="s">
        <v>2558</v>
      </c>
      <c r="AE314" s="79"/>
      <c r="AF314" s="449" t="n">
        <v>0</v>
      </c>
      <c r="AG314" s="449" t="n">
        <v>0</v>
      </c>
      <c r="AH314" s="79"/>
      <c r="AI314" s="452" t="n">
        <v>0</v>
      </c>
      <c r="AJ314" s="453" t="n">
        <v>0</v>
      </c>
      <c r="AK314" s="452" t="n">
        <v>0</v>
      </c>
      <c r="AL314" s="453" t="n">
        <v>0</v>
      </c>
      <c r="AM314" s="79"/>
      <c r="AN314" s="454" t="n">
        <v>0</v>
      </c>
      <c r="AO314" s="455" t="n">
        <v>0</v>
      </c>
      <c r="AP314" s="455" t="n">
        <v>0</v>
      </c>
      <c r="AQ314" s="455" t="n">
        <v>0</v>
      </c>
      <c r="AR314" s="456" t="n">
        <v>0</v>
      </c>
      <c r="AS314" s="373" t="n">
        <v>15</v>
      </c>
      <c r="AT314" s="457" t="n">
        <v>0</v>
      </c>
      <c r="AU314" s="457" t="n">
        <v>0</v>
      </c>
      <c r="AV314" s="457" t="n">
        <v>0.0243</v>
      </c>
      <c r="AW314" s="457" t="n">
        <v>0.5108</v>
      </c>
      <c r="AX314" s="458"/>
      <c r="AY314" s="459" t="n">
        <v>12217.508504</v>
      </c>
      <c r="AZ314" s="460" t="n">
        <v>0.024884329858258</v>
      </c>
      <c r="BA314" s="461" t="n">
        <v>15</v>
      </c>
      <c r="BB314" s="414" t="s">
        <v>744</v>
      </c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462" t="n">
        <v>0</v>
      </c>
      <c r="BO314" s="463" t="n">
        <v>0</v>
      </c>
      <c r="BP314" s="464" t="n">
        <v>0</v>
      </c>
      <c r="BQ314" s="465" t="n">
        <v>0</v>
      </c>
      <c r="BR314" s="465" t="n">
        <v>0</v>
      </c>
      <c r="BS314" s="466" t="n">
        <v>0</v>
      </c>
      <c r="BT314" s="467" t="n">
        <v>0</v>
      </c>
      <c r="BU314" s="465" t="n">
        <v>0</v>
      </c>
      <c r="BV314" s="465" t="n">
        <v>0</v>
      </c>
      <c r="BW314" s="468" t="n">
        <v>0</v>
      </c>
      <c r="CG314" s="442" t="n">
        <v>300</v>
      </c>
    </row>
    <row r="315" s="441" customFormat="true" ht="21.95" hidden="false" customHeight="true" outlineLevel="0" collapsed="false">
      <c r="A315" s="414" t="n">
        <v>0</v>
      </c>
      <c r="B315" s="414" t="n">
        <v>0</v>
      </c>
      <c r="C315" s="415" t="n">
        <v>0</v>
      </c>
      <c r="D315" s="415" t="s">
        <v>740</v>
      </c>
      <c r="E315" s="443" t="s">
        <v>746</v>
      </c>
      <c r="F315" s="443" t="s">
        <v>2363</v>
      </c>
      <c r="G315" s="443" t="s">
        <v>1096</v>
      </c>
      <c r="H315" s="444" t="n">
        <v>8</v>
      </c>
      <c r="I315" s="445" t="n">
        <v>156.9514</v>
      </c>
      <c r="J315" s="446" t="n">
        <v>1255.61</v>
      </c>
      <c r="K315" s="447" t="n">
        <v>1255.61</v>
      </c>
      <c r="L315" s="447" t="n">
        <v>1345.307095589</v>
      </c>
      <c r="M315" s="448" t="n">
        <v>0</v>
      </c>
      <c r="N315" s="448" t="n">
        <v>0</v>
      </c>
      <c r="O315" s="449" t="n">
        <v>0</v>
      </c>
      <c r="P315" s="449" t="n">
        <v>0</v>
      </c>
      <c r="Q315" s="448" t="n">
        <v>0</v>
      </c>
      <c r="R315" s="448" t="n">
        <v>0</v>
      </c>
      <c r="S315" s="449" t="n">
        <v>0</v>
      </c>
      <c r="T315" s="449" t="n">
        <v>0</v>
      </c>
      <c r="U315" s="450" t="n">
        <v>1322.49015420823</v>
      </c>
      <c r="V315" s="450" t="n">
        <v>0</v>
      </c>
      <c r="W315" s="450" t="n">
        <v>1345.36923387604</v>
      </c>
      <c r="X315" s="450" t="n">
        <v>1345.36923387604</v>
      </c>
      <c r="Y315" s="450" t="n">
        <v>0</v>
      </c>
      <c r="Z315" s="448" t="n">
        <v>0</v>
      </c>
      <c r="AA315" s="448" t="n">
        <v>0</v>
      </c>
      <c r="AB315" s="448" t="n">
        <v>0</v>
      </c>
      <c r="AC315" s="448" t="n">
        <v>0</v>
      </c>
      <c r="AD315" s="451" t="s">
        <v>2558</v>
      </c>
      <c r="AE315" s="79"/>
      <c r="AF315" s="449" t="n">
        <v>0</v>
      </c>
      <c r="AG315" s="449" t="n">
        <v>0</v>
      </c>
      <c r="AH315" s="79"/>
      <c r="AI315" s="452" t="n">
        <v>0</v>
      </c>
      <c r="AJ315" s="453" t="n">
        <v>0</v>
      </c>
      <c r="AK315" s="452" t="n">
        <v>0</v>
      </c>
      <c r="AL315" s="453" t="n">
        <v>0</v>
      </c>
      <c r="AM315" s="79"/>
      <c r="AN315" s="454" t="n">
        <v>0</v>
      </c>
      <c r="AO315" s="455" t="n">
        <v>0</v>
      </c>
      <c r="AP315" s="455" t="n">
        <v>0</v>
      </c>
      <c r="AQ315" s="455" t="n">
        <v>0</v>
      </c>
      <c r="AR315" s="456" t="n">
        <v>0</v>
      </c>
      <c r="AS315" s="373" t="n">
        <v>56</v>
      </c>
      <c r="AT315" s="457" t="n">
        <v>0</v>
      </c>
      <c r="AU315" s="457" t="n">
        <v>0</v>
      </c>
      <c r="AV315" s="457" t="n">
        <v>0.025</v>
      </c>
      <c r="AW315" s="457" t="n">
        <v>0.425</v>
      </c>
      <c r="AX315" s="458"/>
      <c r="AY315" s="459" t="n">
        <v>533.63425</v>
      </c>
      <c r="AZ315" s="460" t="n">
        <v>0.00108689350994243</v>
      </c>
      <c r="BA315" s="461" t="n">
        <v>56</v>
      </c>
      <c r="BB315" s="414" t="s">
        <v>746</v>
      </c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462" t="n">
        <v>0</v>
      </c>
      <c r="BO315" s="463" t="n">
        <v>0</v>
      </c>
      <c r="BP315" s="464" t="n">
        <v>0</v>
      </c>
      <c r="BQ315" s="465" t="n">
        <v>0</v>
      </c>
      <c r="BR315" s="465" t="n">
        <v>0</v>
      </c>
      <c r="BS315" s="466" t="n">
        <v>0</v>
      </c>
      <c r="BT315" s="467" t="n">
        <v>0</v>
      </c>
      <c r="BU315" s="465" t="n">
        <v>0</v>
      </c>
      <c r="BV315" s="465" t="n">
        <v>0</v>
      </c>
      <c r="BW315" s="468" t="n">
        <v>0</v>
      </c>
      <c r="CG315" s="442" t="n">
        <v>301</v>
      </c>
    </row>
    <row r="316" s="441" customFormat="true" ht="21.95" hidden="false" customHeight="true" outlineLevel="0" collapsed="false">
      <c r="A316" s="414" t="n">
        <v>0</v>
      </c>
      <c r="B316" s="414" t="n">
        <v>0</v>
      </c>
      <c r="C316" s="415" t="n">
        <v>0</v>
      </c>
      <c r="D316" s="415" t="s">
        <v>740</v>
      </c>
      <c r="E316" s="443" t="s">
        <v>748</v>
      </c>
      <c r="F316" s="443" t="s">
        <v>1720</v>
      </c>
      <c r="G316" s="443" t="s">
        <v>1096</v>
      </c>
      <c r="H316" s="444" t="n">
        <v>1</v>
      </c>
      <c r="I316" s="445" t="n">
        <v>698.3214</v>
      </c>
      <c r="J316" s="446" t="n">
        <v>698.32</v>
      </c>
      <c r="K316" s="447" t="n">
        <v>698.32</v>
      </c>
      <c r="L316" s="447" t="n">
        <v>748.205932568001</v>
      </c>
      <c r="M316" s="448" t="n">
        <v>0</v>
      </c>
      <c r="N316" s="448" t="n">
        <v>0</v>
      </c>
      <c r="O316" s="449" t="n">
        <v>0</v>
      </c>
      <c r="P316" s="449" t="n">
        <v>0</v>
      </c>
      <c r="Q316" s="448" t="n">
        <v>0</v>
      </c>
      <c r="R316" s="448" t="n">
        <v>0</v>
      </c>
      <c r="S316" s="449" t="n">
        <v>0</v>
      </c>
      <c r="T316" s="449" t="n">
        <v>0</v>
      </c>
      <c r="U316" s="450" t="n">
        <v>735.516063496384</v>
      </c>
      <c r="V316" s="450" t="n">
        <v>0</v>
      </c>
      <c r="W316" s="450" t="n">
        <v>748.240491394872</v>
      </c>
      <c r="X316" s="450" t="n">
        <v>748.240491394872</v>
      </c>
      <c r="Y316" s="450" t="n">
        <v>0</v>
      </c>
      <c r="Z316" s="448" t="n">
        <v>0</v>
      </c>
      <c r="AA316" s="448" t="n">
        <v>0</v>
      </c>
      <c r="AB316" s="448" t="n">
        <v>0</v>
      </c>
      <c r="AC316" s="448" t="n">
        <v>0</v>
      </c>
      <c r="AD316" s="451" t="s">
        <v>2558</v>
      </c>
      <c r="AE316" s="79"/>
      <c r="AF316" s="449" t="n">
        <v>0</v>
      </c>
      <c r="AG316" s="449" t="n">
        <v>0</v>
      </c>
      <c r="AH316" s="79"/>
      <c r="AI316" s="452" t="n">
        <v>0</v>
      </c>
      <c r="AJ316" s="453" t="n">
        <v>0</v>
      </c>
      <c r="AK316" s="452" t="n">
        <v>0</v>
      </c>
      <c r="AL316" s="453" t="n">
        <v>0</v>
      </c>
      <c r="AM316" s="79"/>
      <c r="AN316" s="454" t="n">
        <v>0</v>
      </c>
      <c r="AO316" s="455" t="n">
        <v>0</v>
      </c>
      <c r="AP316" s="455" t="n">
        <v>0</v>
      </c>
      <c r="AQ316" s="455" t="n">
        <v>0</v>
      </c>
      <c r="AR316" s="456" t="n">
        <v>0</v>
      </c>
      <c r="AS316" s="373" t="n">
        <v>0</v>
      </c>
      <c r="AT316" s="457" t="n">
        <v>0</v>
      </c>
      <c r="AU316" s="457" t="n">
        <v>0</v>
      </c>
      <c r="AV316" s="457" t="n">
        <v>0</v>
      </c>
      <c r="AW316" s="457" t="n">
        <v>0</v>
      </c>
      <c r="AX316" s="458"/>
      <c r="AY316" s="459" t="n">
        <v>0</v>
      </c>
      <c r="AZ316" s="460" t="n">
        <v>0</v>
      </c>
      <c r="BA316" s="461" t="n">
        <v>0</v>
      </c>
      <c r="BB316" s="414" t="s">
        <v>748</v>
      </c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462" t="n">
        <v>0</v>
      </c>
      <c r="BO316" s="463" t="n">
        <v>0</v>
      </c>
      <c r="BP316" s="464" t="n">
        <v>0</v>
      </c>
      <c r="BQ316" s="465" t="n">
        <v>0</v>
      </c>
      <c r="BR316" s="465" t="n">
        <v>0</v>
      </c>
      <c r="BS316" s="466" t="n">
        <v>0</v>
      </c>
      <c r="BT316" s="467" t="n">
        <v>0</v>
      </c>
      <c r="BU316" s="465" t="n">
        <v>0</v>
      </c>
      <c r="BV316" s="465" t="n">
        <v>0</v>
      </c>
      <c r="BW316" s="468" t="n">
        <v>0</v>
      </c>
      <c r="CG316" s="442" t="n">
        <v>302</v>
      </c>
    </row>
    <row r="317" s="441" customFormat="true" ht="21.95" hidden="false" customHeight="true" outlineLevel="0" collapsed="false">
      <c r="A317" s="414" t="n">
        <v>0</v>
      </c>
      <c r="B317" s="414" t="n">
        <v>0</v>
      </c>
      <c r="C317" s="415" t="n">
        <v>0</v>
      </c>
      <c r="D317" s="415" t="s">
        <v>740</v>
      </c>
      <c r="E317" s="469" t="s">
        <v>750</v>
      </c>
      <c r="F317" s="469" t="s">
        <v>2364</v>
      </c>
      <c r="G317" s="469"/>
      <c r="H317" s="470"/>
      <c r="I317" s="471"/>
      <c r="J317" s="472" t="n">
        <v>18733.64</v>
      </c>
      <c r="K317" s="473" t="n">
        <v>18733.64</v>
      </c>
      <c r="L317" s="473" t="n">
        <v>20071.9162942393</v>
      </c>
      <c r="M317" s="448" t="n">
        <v>0</v>
      </c>
      <c r="N317" s="448" t="n">
        <v>0</v>
      </c>
      <c r="O317" s="449" t="n">
        <v>0</v>
      </c>
      <c r="P317" s="449" t="n">
        <v>0</v>
      </c>
      <c r="Q317" s="448" t="n">
        <v>0</v>
      </c>
      <c r="R317" s="448" t="n">
        <v>0</v>
      </c>
      <c r="S317" s="449" t="n">
        <v>0</v>
      </c>
      <c r="T317" s="449" t="n">
        <v>0</v>
      </c>
      <c r="U317" s="449"/>
      <c r="V317" s="449"/>
      <c r="W317" s="449"/>
      <c r="X317" s="449"/>
      <c r="Y317" s="449" t="n">
        <v>0</v>
      </c>
      <c r="Z317" s="448" t="n">
        <v>0</v>
      </c>
      <c r="AA317" s="448" t="n">
        <v>0</v>
      </c>
      <c r="AB317" s="448" t="n">
        <v>0</v>
      </c>
      <c r="AC317" s="448" t="n">
        <v>0</v>
      </c>
      <c r="AD317" s="451" t="s">
        <v>2558</v>
      </c>
      <c r="AE317" s="79"/>
      <c r="AF317" s="449" t="n">
        <v>0</v>
      </c>
      <c r="AG317" s="449" t="n">
        <v>0</v>
      </c>
      <c r="AH317" s="79"/>
      <c r="AI317" s="452"/>
      <c r="AJ317" s="453"/>
      <c r="AK317" s="452"/>
      <c r="AL317" s="453"/>
      <c r="AM317" s="79"/>
      <c r="AN317" s="454"/>
      <c r="AO317" s="455"/>
      <c r="AP317" s="455"/>
      <c r="AQ317" s="455"/>
      <c r="AR317" s="456"/>
      <c r="AS317" s="373"/>
      <c r="AT317" s="457"/>
      <c r="AU317" s="457"/>
      <c r="AV317" s="457"/>
      <c r="AW317" s="457"/>
      <c r="AX317" s="458"/>
      <c r="AY317" s="459"/>
      <c r="AZ317" s="460"/>
      <c r="BA317" s="461"/>
      <c r="BB317" s="414" t="s">
        <v>750</v>
      </c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462" t="n">
        <v>0</v>
      </c>
      <c r="BO317" s="463" t="n">
        <v>0</v>
      </c>
      <c r="BP317" s="464" t="n">
        <v>0</v>
      </c>
      <c r="BQ317" s="465" t="n">
        <v>0</v>
      </c>
      <c r="BR317" s="465" t="n">
        <v>0</v>
      </c>
      <c r="BS317" s="466" t="n">
        <v>0</v>
      </c>
      <c r="BT317" s="467" t="n">
        <v>0</v>
      </c>
      <c r="BU317" s="465" t="n">
        <v>0</v>
      </c>
      <c r="BV317" s="465" t="n">
        <v>0</v>
      </c>
      <c r="BW317" s="468" t="n">
        <v>0</v>
      </c>
      <c r="CG317" s="442" t="n">
        <v>303</v>
      </c>
    </row>
    <row r="318" s="441" customFormat="true" ht="21.95" hidden="false" customHeight="true" outlineLevel="0" collapsed="false">
      <c r="A318" s="414" t="n">
        <v>0</v>
      </c>
      <c r="B318" s="414" t="n">
        <v>0</v>
      </c>
      <c r="C318" s="415" t="n">
        <v>0</v>
      </c>
      <c r="D318" s="415" t="s">
        <v>740</v>
      </c>
      <c r="E318" s="443" t="s">
        <v>752</v>
      </c>
      <c r="F318" s="443" t="s">
        <v>1756</v>
      </c>
      <c r="G318" s="443" t="s">
        <v>1096</v>
      </c>
      <c r="H318" s="444" t="n">
        <v>72</v>
      </c>
      <c r="I318" s="445" t="n">
        <v>166.8218</v>
      </c>
      <c r="J318" s="446" t="n">
        <v>12011.17</v>
      </c>
      <c r="K318" s="447" t="n">
        <v>12011.17</v>
      </c>
      <c r="L318" s="447" t="n">
        <v>12869.212755016</v>
      </c>
      <c r="M318" s="448" t="n">
        <v>0</v>
      </c>
      <c r="N318" s="448" t="n">
        <v>0</v>
      </c>
      <c r="O318" s="449" t="n">
        <v>0</v>
      </c>
      <c r="P318" s="449" t="n">
        <v>0</v>
      </c>
      <c r="Q318" s="448" t="n">
        <v>0</v>
      </c>
      <c r="R318" s="448" t="n">
        <v>0</v>
      </c>
      <c r="S318" s="449" t="n">
        <v>0</v>
      </c>
      <c r="T318" s="449" t="n">
        <v>0</v>
      </c>
      <c r="U318" s="450" t="n">
        <v>12650.9458076324</v>
      </c>
      <c r="V318" s="450" t="n">
        <v>0</v>
      </c>
      <c r="W318" s="450" t="n">
        <v>12869.8071701044</v>
      </c>
      <c r="X318" s="450" t="n">
        <v>12869.8071701044</v>
      </c>
      <c r="Y318" s="450" t="n">
        <v>0</v>
      </c>
      <c r="Z318" s="448" t="n">
        <v>0</v>
      </c>
      <c r="AA318" s="448" t="n">
        <v>0</v>
      </c>
      <c r="AB318" s="448" t="n">
        <v>0</v>
      </c>
      <c r="AC318" s="448" t="n">
        <v>0</v>
      </c>
      <c r="AD318" s="451" t="s">
        <v>2558</v>
      </c>
      <c r="AE318" s="79"/>
      <c r="AF318" s="449" t="n">
        <v>0</v>
      </c>
      <c r="AG318" s="449" t="n">
        <v>0</v>
      </c>
      <c r="AH318" s="79"/>
      <c r="AI318" s="452" t="n">
        <v>0</v>
      </c>
      <c r="AJ318" s="453" t="n">
        <v>0</v>
      </c>
      <c r="AK318" s="452" t="n">
        <v>0</v>
      </c>
      <c r="AL318" s="453" t="n">
        <v>0</v>
      </c>
      <c r="AM318" s="79"/>
      <c r="AN318" s="454" t="n">
        <v>0</v>
      </c>
      <c r="AO318" s="455" t="n">
        <v>0</v>
      </c>
      <c r="AP318" s="455" t="n">
        <v>0</v>
      </c>
      <c r="AQ318" s="455" t="n">
        <v>0</v>
      </c>
      <c r="AR318" s="456" t="n">
        <v>0</v>
      </c>
      <c r="AS318" s="373" t="n">
        <v>24</v>
      </c>
      <c r="AT318" s="457" t="n">
        <v>0</v>
      </c>
      <c r="AU318" s="457" t="n">
        <v>0</v>
      </c>
      <c r="AV318" s="457" t="n">
        <v>0.025</v>
      </c>
      <c r="AW318" s="457" t="n">
        <v>0.525</v>
      </c>
      <c r="AX318" s="458"/>
      <c r="AY318" s="459" t="n">
        <v>6305.86425</v>
      </c>
      <c r="AZ318" s="460" t="n">
        <v>0.0128436338707701</v>
      </c>
      <c r="BA318" s="461" t="n">
        <v>24</v>
      </c>
      <c r="BB318" s="414" t="s">
        <v>752</v>
      </c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462" t="n">
        <v>0</v>
      </c>
      <c r="BO318" s="463" t="n">
        <v>0</v>
      </c>
      <c r="BP318" s="464" t="n">
        <v>0</v>
      </c>
      <c r="BQ318" s="465" t="n">
        <v>0</v>
      </c>
      <c r="BR318" s="465" t="n">
        <v>0</v>
      </c>
      <c r="BS318" s="466" t="n">
        <v>0</v>
      </c>
      <c r="BT318" s="467" t="n">
        <v>0</v>
      </c>
      <c r="BU318" s="465" t="n">
        <v>0</v>
      </c>
      <c r="BV318" s="465" t="n">
        <v>0</v>
      </c>
      <c r="BW318" s="468" t="n">
        <v>0</v>
      </c>
      <c r="CG318" s="442" t="n">
        <v>304</v>
      </c>
    </row>
    <row r="319" s="441" customFormat="true" ht="21.95" hidden="false" customHeight="true" outlineLevel="0" collapsed="false">
      <c r="A319" s="414" t="n">
        <v>0</v>
      </c>
      <c r="B319" s="414" t="n">
        <v>0</v>
      </c>
      <c r="C319" s="415" t="n">
        <v>0</v>
      </c>
      <c r="D319" s="415" t="s">
        <v>740</v>
      </c>
      <c r="E319" s="443" t="s">
        <v>754</v>
      </c>
      <c r="F319" s="443" t="s">
        <v>1838</v>
      </c>
      <c r="G319" s="443" t="s">
        <v>1096</v>
      </c>
      <c r="H319" s="444" t="n">
        <v>29</v>
      </c>
      <c r="I319" s="445" t="n">
        <v>189.14</v>
      </c>
      <c r="J319" s="446" t="n">
        <v>5485.06</v>
      </c>
      <c r="K319" s="447" t="n">
        <v>5485.06</v>
      </c>
      <c r="L319" s="447" t="n">
        <v>5876.89659825215</v>
      </c>
      <c r="M319" s="448" t="n">
        <v>0</v>
      </c>
      <c r="N319" s="448" t="n">
        <v>0</v>
      </c>
      <c r="O319" s="449" t="n">
        <v>0</v>
      </c>
      <c r="P319" s="449" t="n">
        <v>0</v>
      </c>
      <c r="Q319" s="448" t="n">
        <v>0</v>
      </c>
      <c r="R319" s="448" t="n">
        <v>0</v>
      </c>
      <c r="S319" s="449" t="n">
        <v>0</v>
      </c>
      <c r="T319" s="449" t="n">
        <v>0</v>
      </c>
      <c r="U319" s="450" t="n">
        <v>5777.22210339311</v>
      </c>
      <c r="V319" s="450" t="n">
        <v>0</v>
      </c>
      <c r="W319" s="450" t="n">
        <v>5877.16804578181</v>
      </c>
      <c r="X319" s="450" t="n">
        <v>5877.16804578181</v>
      </c>
      <c r="Y319" s="450" t="n">
        <v>0</v>
      </c>
      <c r="Z319" s="448" t="n">
        <v>0</v>
      </c>
      <c r="AA319" s="448" t="n">
        <v>0</v>
      </c>
      <c r="AB319" s="448" t="n">
        <v>0</v>
      </c>
      <c r="AC319" s="448" t="n">
        <v>0</v>
      </c>
      <c r="AD319" s="451" t="s">
        <v>2558</v>
      </c>
      <c r="AE319" s="79"/>
      <c r="AF319" s="449" t="n">
        <v>0</v>
      </c>
      <c r="AG319" s="449" t="n">
        <v>0</v>
      </c>
      <c r="AH319" s="79"/>
      <c r="AI319" s="452" t="n">
        <v>0</v>
      </c>
      <c r="AJ319" s="453" t="n">
        <v>0</v>
      </c>
      <c r="AK319" s="452" t="n">
        <v>0</v>
      </c>
      <c r="AL319" s="453" t="n">
        <v>0</v>
      </c>
      <c r="AM319" s="79"/>
      <c r="AN319" s="454" t="n">
        <v>0</v>
      </c>
      <c r="AO319" s="455" t="n">
        <v>0</v>
      </c>
      <c r="AP319" s="455" t="n">
        <v>0</v>
      </c>
      <c r="AQ319" s="455" t="n">
        <v>0</v>
      </c>
      <c r="AR319" s="456" t="n">
        <v>0</v>
      </c>
      <c r="AS319" s="373" t="n">
        <v>26</v>
      </c>
      <c r="AT319" s="457" t="n">
        <v>0.0517</v>
      </c>
      <c r="AU319" s="457" t="n">
        <v>0.4345</v>
      </c>
      <c r="AV319" s="457" t="n">
        <v>0.8966</v>
      </c>
      <c r="AW319" s="457" t="n">
        <v>1</v>
      </c>
      <c r="AX319" s="458"/>
      <c r="AY319" s="459" t="n">
        <v>5485.06</v>
      </c>
      <c r="AZ319" s="460" t="n">
        <v>0.0111718393555977</v>
      </c>
      <c r="BA319" s="461" t="n">
        <v>26</v>
      </c>
      <c r="BB319" s="414" t="s">
        <v>754</v>
      </c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462" t="n">
        <v>0</v>
      </c>
      <c r="BO319" s="463" t="n">
        <v>0</v>
      </c>
      <c r="BP319" s="464" t="n">
        <v>0</v>
      </c>
      <c r="BQ319" s="465" t="n">
        <v>0</v>
      </c>
      <c r="BR319" s="465" t="n">
        <v>0</v>
      </c>
      <c r="BS319" s="466" t="n">
        <v>0</v>
      </c>
      <c r="BT319" s="467" t="n">
        <v>0</v>
      </c>
      <c r="BU319" s="465" t="n">
        <v>0</v>
      </c>
      <c r="BV319" s="465" t="n">
        <v>0</v>
      </c>
      <c r="BW319" s="468" t="n">
        <v>0</v>
      </c>
      <c r="CG319" s="442" t="n">
        <v>305</v>
      </c>
    </row>
    <row r="320" s="441" customFormat="true" ht="21.95" hidden="false" customHeight="true" outlineLevel="0" collapsed="false">
      <c r="A320" s="414" t="n">
        <v>0</v>
      </c>
      <c r="B320" s="414" t="n">
        <v>0</v>
      </c>
      <c r="C320" s="415" t="n">
        <v>0</v>
      </c>
      <c r="D320" s="415" t="s">
        <v>740</v>
      </c>
      <c r="E320" s="443" t="s">
        <v>756</v>
      </c>
      <c r="F320" s="443" t="s">
        <v>1960</v>
      </c>
      <c r="G320" s="443" t="s">
        <v>1096</v>
      </c>
      <c r="H320" s="444" t="n">
        <v>4</v>
      </c>
      <c r="I320" s="445" t="n">
        <v>309.3518</v>
      </c>
      <c r="J320" s="446" t="n">
        <v>1237.41</v>
      </c>
      <c r="K320" s="447" t="n">
        <v>1237.41</v>
      </c>
      <c r="L320" s="447" t="n">
        <v>1325.80694097115</v>
      </c>
      <c r="M320" s="448" t="n">
        <v>0</v>
      </c>
      <c r="N320" s="448" t="n">
        <v>0</v>
      </c>
      <c r="O320" s="449" t="n">
        <v>0</v>
      </c>
      <c r="P320" s="449" t="n">
        <v>0</v>
      </c>
      <c r="Q320" s="448" t="n">
        <v>0</v>
      </c>
      <c r="R320" s="448" t="n">
        <v>0</v>
      </c>
      <c r="S320" s="449" t="n">
        <v>0</v>
      </c>
      <c r="T320" s="449" t="n">
        <v>0</v>
      </c>
      <c r="U320" s="450" t="n">
        <v>1303.32072993908</v>
      </c>
      <c r="V320" s="450" t="n">
        <v>0</v>
      </c>
      <c r="W320" s="450" t="n">
        <v>1325.86817856703</v>
      </c>
      <c r="X320" s="450" t="n">
        <v>1325.86817856703</v>
      </c>
      <c r="Y320" s="450" t="n">
        <v>0</v>
      </c>
      <c r="Z320" s="448" t="n">
        <v>0</v>
      </c>
      <c r="AA320" s="448" t="n">
        <v>0</v>
      </c>
      <c r="AB320" s="448" t="n">
        <v>0</v>
      </c>
      <c r="AC320" s="448" t="n">
        <v>0</v>
      </c>
      <c r="AD320" s="451" t="s">
        <v>2558</v>
      </c>
      <c r="AE320" s="79"/>
      <c r="AF320" s="449" t="n">
        <v>0</v>
      </c>
      <c r="AG320" s="449" t="n">
        <v>0</v>
      </c>
      <c r="AH320" s="79"/>
      <c r="AI320" s="452" t="n">
        <v>0</v>
      </c>
      <c r="AJ320" s="453" t="n">
        <v>0</v>
      </c>
      <c r="AK320" s="452" t="n">
        <v>0</v>
      </c>
      <c r="AL320" s="453" t="n">
        <v>0</v>
      </c>
      <c r="AM320" s="79"/>
      <c r="AN320" s="454" t="n">
        <v>0</v>
      </c>
      <c r="AO320" s="455" t="n">
        <v>0</v>
      </c>
      <c r="AP320" s="455" t="n">
        <v>0</v>
      </c>
      <c r="AQ320" s="455" t="n">
        <v>0</v>
      </c>
      <c r="AR320" s="456" t="n">
        <v>0</v>
      </c>
      <c r="AS320" s="373" t="n">
        <v>0</v>
      </c>
      <c r="AT320" s="457" t="n">
        <v>0</v>
      </c>
      <c r="AU320" s="457" t="n">
        <v>0</v>
      </c>
      <c r="AV320" s="457" t="n">
        <v>0</v>
      </c>
      <c r="AW320" s="457" t="n">
        <v>0</v>
      </c>
      <c r="AX320" s="458"/>
      <c r="AY320" s="459" t="n">
        <v>0</v>
      </c>
      <c r="AZ320" s="460" t="n">
        <v>0</v>
      </c>
      <c r="BA320" s="461" t="n">
        <v>0</v>
      </c>
      <c r="BB320" s="414" t="s">
        <v>756</v>
      </c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462" t="n">
        <v>0</v>
      </c>
      <c r="BO320" s="463" t="n">
        <v>0</v>
      </c>
      <c r="BP320" s="464" t="n">
        <v>0</v>
      </c>
      <c r="BQ320" s="465" t="n">
        <v>0</v>
      </c>
      <c r="BR320" s="465" t="n">
        <v>0</v>
      </c>
      <c r="BS320" s="466" t="n">
        <v>0</v>
      </c>
      <c r="BT320" s="467" t="n">
        <v>0</v>
      </c>
      <c r="BU320" s="465" t="n">
        <v>0</v>
      </c>
      <c r="BV320" s="465" t="n">
        <v>0</v>
      </c>
      <c r="BW320" s="468" t="n">
        <v>0</v>
      </c>
      <c r="CG320" s="442" t="n">
        <v>306</v>
      </c>
    </row>
    <row r="321" s="441" customFormat="true" ht="21.95" hidden="false" customHeight="true" outlineLevel="0" collapsed="false">
      <c r="A321" s="414" t="n">
        <v>0</v>
      </c>
      <c r="B321" s="414" t="n">
        <v>0</v>
      </c>
      <c r="C321" s="415" t="n">
        <v>0</v>
      </c>
      <c r="D321" s="415" t="s">
        <v>740</v>
      </c>
      <c r="E321" s="469" t="s">
        <v>759</v>
      </c>
      <c r="F321" s="469" t="s">
        <v>2365</v>
      </c>
      <c r="G321" s="469"/>
      <c r="H321" s="470"/>
      <c r="I321" s="471"/>
      <c r="J321" s="472" t="n">
        <v>6901.44</v>
      </c>
      <c r="K321" s="473" t="n">
        <v>6901.44</v>
      </c>
      <c r="L321" s="473" t="n">
        <v>7394.45863108905</v>
      </c>
      <c r="M321" s="448" t="n">
        <v>0</v>
      </c>
      <c r="N321" s="448" t="n">
        <v>0</v>
      </c>
      <c r="O321" s="449" t="n">
        <v>0</v>
      </c>
      <c r="P321" s="449" t="n">
        <v>0</v>
      </c>
      <c r="Q321" s="448" t="n">
        <v>0</v>
      </c>
      <c r="R321" s="448" t="n">
        <v>0</v>
      </c>
      <c r="S321" s="449" t="n">
        <v>0</v>
      </c>
      <c r="T321" s="449" t="n">
        <v>0</v>
      </c>
      <c r="U321" s="449"/>
      <c r="V321" s="449"/>
      <c r="W321" s="449"/>
      <c r="X321" s="449"/>
      <c r="Y321" s="449" t="n">
        <v>0</v>
      </c>
      <c r="Z321" s="448" t="n">
        <v>0</v>
      </c>
      <c r="AA321" s="448" t="n">
        <v>0</v>
      </c>
      <c r="AB321" s="448" t="n">
        <v>0</v>
      </c>
      <c r="AC321" s="448" t="n">
        <v>0</v>
      </c>
      <c r="AD321" s="451" t="s">
        <v>2558</v>
      </c>
      <c r="AE321" s="79"/>
      <c r="AF321" s="449" t="n">
        <v>0</v>
      </c>
      <c r="AG321" s="449" t="n">
        <v>0</v>
      </c>
      <c r="AH321" s="79"/>
      <c r="AI321" s="452"/>
      <c r="AJ321" s="453"/>
      <c r="AK321" s="452"/>
      <c r="AL321" s="453"/>
      <c r="AM321" s="79"/>
      <c r="AN321" s="454"/>
      <c r="AO321" s="455"/>
      <c r="AP321" s="455"/>
      <c r="AQ321" s="455"/>
      <c r="AR321" s="456"/>
      <c r="AS321" s="373"/>
      <c r="AT321" s="457"/>
      <c r="AU321" s="457"/>
      <c r="AV321" s="457"/>
      <c r="AW321" s="457"/>
      <c r="AX321" s="458"/>
      <c r="AY321" s="459"/>
      <c r="AZ321" s="460"/>
      <c r="BA321" s="461"/>
      <c r="BB321" s="414" t="s">
        <v>759</v>
      </c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462" t="n">
        <v>0</v>
      </c>
      <c r="BO321" s="463" t="n">
        <v>0</v>
      </c>
      <c r="BP321" s="464" t="n">
        <v>0</v>
      </c>
      <c r="BQ321" s="465" t="n">
        <v>0</v>
      </c>
      <c r="BR321" s="465" t="n">
        <v>0</v>
      </c>
      <c r="BS321" s="466" t="n">
        <v>0</v>
      </c>
      <c r="BT321" s="467" t="n">
        <v>0</v>
      </c>
      <c r="BU321" s="465" t="n">
        <v>0</v>
      </c>
      <c r="BV321" s="465" t="n">
        <v>0</v>
      </c>
      <c r="BW321" s="468" t="n">
        <v>0</v>
      </c>
      <c r="CG321" s="442" t="n">
        <v>307</v>
      </c>
    </row>
    <row r="322" s="441" customFormat="true" ht="21.95" hidden="false" customHeight="true" outlineLevel="0" collapsed="false">
      <c r="A322" s="414" t="n">
        <v>0</v>
      </c>
      <c r="B322" s="414" t="n">
        <v>0</v>
      </c>
      <c r="C322" s="415" t="n">
        <v>0</v>
      </c>
      <c r="D322" s="415" t="s">
        <v>740</v>
      </c>
      <c r="E322" s="443" t="s">
        <v>762</v>
      </c>
      <c r="F322" s="443" t="s">
        <v>1786</v>
      </c>
      <c r="G322" s="443" t="s">
        <v>1096</v>
      </c>
      <c r="H322" s="444" t="n">
        <v>24</v>
      </c>
      <c r="I322" s="445" t="n">
        <v>287.56</v>
      </c>
      <c r="J322" s="446" t="n">
        <v>6901.44</v>
      </c>
      <c r="K322" s="447" t="n">
        <v>6901.44</v>
      </c>
      <c r="L322" s="447" t="n">
        <v>7394.45863108905</v>
      </c>
      <c r="M322" s="448" t="n">
        <v>0</v>
      </c>
      <c r="N322" s="448" t="n">
        <v>0</v>
      </c>
      <c r="O322" s="449" t="n">
        <v>0</v>
      </c>
      <c r="P322" s="449" t="n">
        <v>0</v>
      </c>
      <c r="Q322" s="448" t="n">
        <v>0</v>
      </c>
      <c r="R322" s="448" t="n">
        <v>0</v>
      </c>
      <c r="S322" s="449" t="n">
        <v>0</v>
      </c>
      <c r="T322" s="449" t="n">
        <v>0</v>
      </c>
      <c r="U322" s="450" t="n">
        <v>7269.04568286242</v>
      </c>
      <c r="V322" s="450" t="n">
        <v>0</v>
      </c>
      <c r="W322" s="450" t="n">
        <v>7394.80017317594</v>
      </c>
      <c r="X322" s="450" t="n">
        <v>7394.80017317594</v>
      </c>
      <c r="Y322" s="450" t="n">
        <v>0</v>
      </c>
      <c r="Z322" s="448" t="n">
        <v>0</v>
      </c>
      <c r="AA322" s="448" t="n">
        <v>0</v>
      </c>
      <c r="AB322" s="448" t="n">
        <v>0</v>
      </c>
      <c r="AC322" s="448" t="n">
        <v>0</v>
      </c>
      <c r="AD322" s="451" t="s">
        <v>2558</v>
      </c>
      <c r="AE322" s="79"/>
      <c r="AF322" s="449" t="n">
        <v>0</v>
      </c>
      <c r="AG322" s="449" t="n">
        <v>0</v>
      </c>
      <c r="AH322" s="79"/>
      <c r="AI322" s="452" t="n">
        <v>0</v>
      </c>
      <c r="AJ322" s="453" t="n">
        <v>0</v>
      </c>
      <c r="AK322" s="452" t="n">
        <v>0</v>
      </c>
      <c r="AL322" s="453" t="n">
        <v>0</v>
      </c>
      <c r="AM322" s="79"/>
      <c r="AN322" s="454" t="n">
        <v>0</v>
      </c>
      <c r="AO322" s="455" t="n">
        <v>0</v>
      </c>
      <c r="AP322" s="455" t="n">
        <v>0</v>
      </c>
      <c r="AQ322" s="455" t="n">
        <v>0</v>
      </c>
      <c r="AR322" s="456" t="n">
        <v>0</v>
      </c>
      <c r="AS322" s="373" t="n">
        <v>33</v>
      </c>
      <c r="AT322" s="457" t="n">
        <v>0</v>
      </c>
      <c r="AU322" s="457" t="n">
        <v>0</v>
      </c>
      <c r="AV322" s="457" t="n">
        <v>0.025</v>
      </c>
      <c r="AW322" s="457" t="n">
        <v>0.525</v>
      </c>
      <c r="AX322" s="458"/>
      <c r="AY322" s="459" t="n">
        <v>3623.256</v>
      </c>
      <c r="AZ322" s="460" t="n">
        <v>0.00737976138386917</v>
      </c>
      <c r="BA322" s="461" t="n">
        <v>33</v>
      </c>
      <c r="BB322" s="414" t="s">
        <v>762</v>
      </c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462" t="n">
        <v>0</v>
      </c>
      <c r="BO322" s="463" t="n">
        <v>0</v>
      </c>
      <c r="BP322" s="464" t="n">
        <v>0</v>
      </c>
      <c r="BQ322" s="465" t="n">
        <v>0</v>
      </c>
      <c r="BR322" s="465" t="n">
        <v>0</v>
      </c>
      <c r="BS322" s="466" t="n">
        <v>0</v>
      </c>
      <c r="BT322" s="467" t="n">
        <v>0</v>
      </c>
      <c r="BU322" s="465" t="n">
        <v>0</v>
      </c>
      <c r="BV322" s="465" t="n">
        <v>0</v>
      </c>
      <c r="BW322" s="468" t="n">
        <v>0</v>
      </c>
      <c r="CG322" s="442" t="n">
        <v>308</v>
      </c>
    </row>
    <row r="323" s="441" customFormat="true" ht="21.95" hidden="false" customHeight="true" outlineLevel="0" collapsed="false">
      <c r="A323" s="414" t="n">
        <v>0</v>
      </c>
      <c r="B323" s="414" t="n">
        <v>0</v>
      </c>
      <c r="C323" s="415" t="n">
        <v>0</v>
      </c>
      <c r="D323" s="415" t="s">
        <v>740</v>
      </c>
      <c r="E323" s="469" t="s">
        <v>764</v>
      </c>
      <c r="F323" s="469" t="s">
        <v>2366</v>
      </c>
      <c r="G323" s="469"/>
      <c r="H323" s="470"/>
      <c r="I323" s="471"/>
      <c r="J323" s="472" t="n">
        <v>515.62</v>
      </c>
      <c r="K323" s="473" t="n">
        <v>515.62</v>
      </c>
      <c r="L323" s="473" t="n">
        <v>552.454380442652</v>
      </c>
      <c r="M323" s="448" t="n">
        <v>0</v>
      </c>
      <c r="N323" s="448" t="n">
        <v>0</v>
      </c>
      <c r="O323" s="449" t="n">
        <v>0</v>
      </c>
      <c r="P323" s="449" t="n">
        <v>0</v>
      </c>
      <c r="Q323" s="448" t="n">
        <v>0</v>
      </c>
      <c r="R323" s="448" t="n">
        <v>0</v>
      </c>
      <c r="S323" s="449" t="n">
        <v>0</v>
      </c>
      <c r="T323" s="449" t="n">
        <v>0</v>
      </c>
      <c r="U323" s="449"/>
      <c r="V323" s="449"/>
      <c r="W323" s="449"/>
      <c r="X323" s="449"/>
      <c r="Y323" s="449" t="n">
        <v>0</v>
      </c>
      <c r="Z323" s="448" t="n">
        <v>0</v>
      </c>
      <c r="AA323" s="448" t="n">
        <v>0</v>
      </c>
      <c r="AB323" s="448" t="n">
        <v>0</v>
      </c>
      <c r="AC323" s="448" t="n">
        <v>0</v>
      </c>
      <c r="AD323" s="451" t="s">
        <v>2558</v>
      </c>
      <c r="AE323" s="79"/>
      <c r="AF323" s="449" t="n">
        <v>0</v>
      </c>
      <c r="AG323" s="449" t="n">
        <v>0</v>
      </c>
      <c r="AH323" s="79"/>
      <c r="AI323" s="452"/>
      <c r="AJ323" s="453"/>
      <c r="AK323" s="452"/>
      <c r="AL323" s="453"/>
      <c r="AM323" s="79"/>
      <c r="AN323" s="454"/>
      <c r="AO323" s="455"/>
      <c r="AP323" s="455"/>
      <c r="AQ323" s="455"/>
      <c r="AR323" s="456"/>
      <c r="AS323" s="373"/>
      <c r="AT323" s="457"/>
      <c r="AU323" s="457"/>
      <c r="AV323" s="457"/>
      <c r="AW323" s="457"/>
      <c r="AX323" s="458"/>
      <c r="AY323" s="459"/>
      <c r="AZ323" s="460"/>
      <c r="BA323" s="461"/>
      <c r="BB323" s="414" t="s">
        <v>764</v>
      </c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79"/>
      <c r="BN323" s="462" t="n">
        <v>0</v>
      </c>
      <c r="BO323" s="463" t="n">
        <v>0</v>
      </c>
      <c r="BP323" s="464" t="n">
        <v>0</v>
      </c>
      <c r="BQ323" s="465" t="n">
        <v>0</v>
      </c>
      <c r="BR323" s="465" t="n">
        <v>0</v>
      </c>
      <c r="BS323" s="466" t="n">
        <v>0</v>
      </c>
      <c r="BT323" s="467" t="n">
        <v>0</v>
      </c>
      <c r="BU323" s="465" t="n">
        <v>0</v>
      </c>
      <c r="BV323" s="465" t="n">
        <v>0</v>
      </c>
      <c r="BW323" s="468" t="n">
        <v>0</v>
      </c>
      <c r="CG323" s="442" t="n">
        <v>309</v>
      </c>
    </row>
    <row r="324" s="441" customFormat="true" ht="21.95" hidden="false" customHeight="true" outlineLevel="0" collapsed="false">
      <c r="A324" s="414" t="n">
        <v>0</v>
      </c>
      <c r="B324" s="414" t="n">
        <v>0</v>
      </c>
      <c r="C324" s="415" t="n">
        <v>0</v>
      </c>
      <c r="D324" s="415" t="s">
        <v>740</v>
      </c>
      <c r="E324" s="443" t="s">
        <v>766</v>
      </c>
      <c r="F324" s="443" t="s">
        <v>2181</v>
      </c>
      <c r="G324" s="443" t="s">
        <v>1096</v>
      </c>
      <c r="H324" s="444" t="n">
        <v>7</v>
      </c>
      <c r="I324" s="445" t="n">
        <v>73.66</v>
      </c>
      <c r="J324" s="446" t="n">
        <v>515.62</v>
      </c>
      <c r="K324" s="447" t="n">
        <v>515.62</v>
      </c>
      <c r="L324" s="447" t="n">
        <v>552.454380442652</v>
      </c>
      <c r="M324" s="448" t="n">
        <v>0</v>
      </c>
      <c r="N324" s="448" t="n">
        <v>0</v>
      </c>
      <c r="O324" s="449" t="n">
        <v>0</v>
      </c>
      <c r="P324" s="449" t="n">
        <v>0</v>
      </c>
      <c r="Q324" s="448" t="n">
        <v>0</v>
      </c>
      <c r="R324" s="448" t="n">
        <v>0</v>
      </c>
      <c r="S324" s="449" t="n">
        <v>0</v>
      </c>
      <c r="T324" s="449" t="n">
        <v>0</v>
      </c>
      <c r="U324" s="450" t="n">
        <v>543.084535256051</v>
      </c>
      <c r="V324" s="450" t="n">
        <v>0</v>
      </c>
      <c r="W324" s="450" t="n">
        <v>552.479897715981</v>
      </c>
      <c r="X324" s="450" t="n">
        <v>552.479897715981</v>
      </c>
      <c r="Y324" s="450" t="n">
        <v>0</v>
      </c>
      <c r="Z324" s="448" t="n">
        <v>0</v>
      </c>
      <c r="AA324" s="448" t="n">
        <v>0</v>
      </c>
      <c r="AB324" s="448" t="n">
        <v>0</v>
      </c>
      <c r="AC324" s="448" t="n">
        <v>0</v>
      </c>
      <c r="AD324" s="451" t="s">
        <v>2558</v>
      </c>
      <c r="AE324" s="79"/>
      <c r="AF324" s="449" t="n">
        <v>0</v>
      </c>
      <c r="AG324" s="449" t="n">
        <v>0</v>
      </c>
      <c r="AH324" s="79"/>
      <c r="AI324" s="452" t="n">
        <v>0</v>
      </c>
      <c r="AJ324" s="453" t="n">
        <v>0</v>
      </c>
      <c r="AK324" s="452" t="n">
        <v>0</v>
      </c>
      <c r="AL324" s="453" t="n">
        <v>0</v>
      </c>
      <c r="AM324" s="79"/>
      <c r="AN324" s="454" t="n">
        <v>0</v>
      </c>
      <c r="AO324" s="455" t="n">
        <v>0</v>
      </c>
      <c r="AP324" s="455" t="n">
        <v>0</v>
      </c>
      <c r="AQ324" s="455" t="n">
        <v>0</v>
      </c>
      <c r="AR324" s="456" t="n">
        <v>0</v>
      </c>
      <c r="AS324" s="373" t="n">
        <v>61</v>
      </c>
      <c r="AT324" s="457" t="n">
        <v>0</v>
      </c>
      <c r="AU324" s="457" t="n">
        <v>0</v>
      </c>
      <c r="AV324" s="457" t="n">
        <v>0.0286</v>
      </c>
      <c r="AW324" s="457" t="n">
        <v>0.6</v>
      </c>
      <c r="AX324" s="458"/>
      <c r="AY324" s="459" t="n">
        <v>309.372</v>
      </c>
      <c r="AZ324" s="460" t="n">
        <v>0.000630121509175828</v>
      </c>
      <c r="BA324" s="461" t="n">
        <v>61</v>
      </c>
      <c r="BB324" s="414" t="s">
        <v>766</v>
      </c>
      <c r="BC324" s="79"/>
      <c r="BD324" s="79"/>
      <c r="BE324" s="79"/>
      <c r="BF324" s="79"/>
      <c r="BG324" s="79"/>
      <c r="BH324" s="79"/>
      <c r="BI324" s="79"/>
      <c r="BJ324" s="79"/>
      <c r="BK324" s="79"/>
      <c r="BL324" s="79"/>
      <c r="BM324" s="79"/>
      <c r="BN324" s="462" t="n">
        <v>0</v>
      </c>
      <c r="BO324" s="463" t="n">
        <v>0</v>
      </c>
      <c r="BP324" s="464" t="n">
        <v>0</v>
      </c>
      <c r="BQ324" s="465" t="n">
        <v>0</v>
      </c>
      <c r="BR324" s="465" t="n">
        <v>0</v>
      </c>
      <c r="BS324" s="466" t="n">
        <v>0</v>
      </c>
      <c r="BT324" s="467" t="n">
        <v>0</v>
      </c>
      <c r="BU324" s="465" t="n">
        <v>0</v>
      </c>
      <c r="BV324" s="465" t="n">
        <v>0</v>
      </c>
      <c r="BW324" s="468" t="n">
        <v>0</v>
      </c>
      <c r="CG324" s="442" t="n">
        <v>310</v>
      </c>
    </row>
    <row r="325" s="441" customFormat="true" ht="21.95" hidden="false" customHeight="true" outlineLevel="0" collapsed="false">
      <c r="A325" s="414" t="n">
        <v>0</v>
      </c>
      <c r="B325" s="414" t="n">
        <v>0</v>
      </c>
      <c r="C325" s="415" t="n">
        <v>0</v>
      </c>
      <c r="D325" s="415" t="s">
        <v>740</v>
      </c>
      <c r="E325" s="469" t="s">
        <v>768</v>
      </c>
      <c r="F325" s="469" t="s">
        <v>2367</v>
      </c>
      <c r="G325" s="469"/>
      <c r="H325" s="470"/>
      <c r="I325" s="471"/>
      <c r="J325" s="472" t="n">
        <v>29834.41</v>
      </c>
      <c r="K325" s="473" t="n">
        <v>29834.41</v>
      </c>
      <c r="L325" s="473" t="n">
        <v>31965.692743536</v>
      </c>
      <c r="M325" s="448" t="n">
        <v>0</v>
      </c>
      <c r="N325" s="448" t="n">
        <v>0</v>
      </c>
      <c r="O325" s="449" t="n">
        <v>0</v>
      </c>
      <c r="P325" s="449" t="n">
        <v>0</v>
      </c>
      <c r="Q325" s="448" t="n">
        <v>0</v>
      </c>
      <c r="R325" s="448" t="n">
        <v>0</v>
      </c>
      <c r="S325" s="449" t="n">
        <v>0</v>
      </c>
      <c r="T325" s="449" t="n">
        <v>0</v>
      </c>
      <c r="U325" s="449"/>
      <c r="V325" s="449"/>
      <c r="W325" s="449"/>
      <c r="X325" s="449"/>
      <c r="Y325" s="449" t="n">
        <v>0</v>
      </c>
      <c r="Z325" s="448" t="n">
        <v>0</v>
      </c>
      <c r="AA325" s="448" t="n">
        <v>0</v>
      </c>
      <c r="AB325" s="448" t="n">
        <v>0</v>
      </c>
      <c r="AC325" s="448" t="n">
        <v>0</v>
      </c>
      <c r="AD325" s="451" t="s">
        <v>2558</v>
      </c>
      <c r="AE325" s="79"/>
      <c r="AF325" s="449" t="n">
        <v>0</v>
      </c>
      <c r="AG325" s="449" t="n">
        <v>0</v>
      </c>
      <c r="AH325" s="79"/>
      <c r="AI325" s="452"/>
      <c r="AJ325" s="453"/>
      <c r="AK325" s="452"/>
      <c r="AL325" s="453"/>
      <c r="AM325" s="79"/>
      <c r="AN325" s="454"/>
      <c r="AO325" s="455"/>
      <c r="AP325" s="455"/>
      <c r="AQ325" s="455"/>
      <c r="AR325" s="456"/>
      <c r="AS325" s="373"/>
      <c r="AT325" s="457"/>
      <c r="AU325" s="457"/>
      <c r="AV325" s="457"/>
      <c r="AW325" s="457"/>
      <c r="AX325" s="458"/>
      <c r="AY325" s="459"/>
      <c r="AZ325" s="460"/>
      <c r="BA325" s="461"/>
      <c r="BB325" s="414" t="s">
        <v>768</v>
      </c>
      <c r="BC325" s="79"/>
      <c r="BD325" s="79"/>
      <c r="BE325" s="79"/>
      <c r="BF325" s="79"/>
      <c r="BG325" s="79"/>
      <c r="BH325" s="79"/>
      <c r="BI325" s="79"/>
      <c r="BJ325" s="79"/>
      <c r="BK325" s="79"/>
      <c r="BL325" s="79"/>
      <c r="BM325" s="79"/>
      <c r="BN325" s="462" t="n">
        <v>0</v>
      </c>
      <c r="BO325" s="463" t="n">
        <v>0</v>
      </c>
      <c r="BP325" s="464" t="n">
        <v>0</v>
      </c>
      <c r="BQ325" s="465" t="n">
        <v>0</v>
      </c>
      <c r="BR325" s="465" t="n">
        <v>0</v>
      </c>
      <c r="BS325" s="466" t="n">
        <v>0</v>
      </c>
      <c r="BT325" s="467" t="n">
        <v>0</v>
      </c>
      <c r="BU325" s="465" t="n">
        <v>0</v>
      </c>
      <c r="BV325" s="465" t="n">
        <v>0</v>
      </c>
      <c r="BW325" s="468" t="n">
        <v>0</v>
      </c>
      <c r="CG325" s="442" t="n">
        <v>311</v>
      </c>
    </row>
    <row r="326" s="441" customFormat="true" ht="21.95" hidden="false" customHeight="true" outlineLevel="0" collapsed="false">
      <c r="A326" s="414" t="n">
        <v>0</v>
      </c>
      <c r="B326" s="414" t="n">
        <v>0</v>
      </c>
      <c r="C326" s="415" t="n">
        <v>0</v>
      </c>
      <c r="D326" s="415" t="s">
        <v>740</v>
      </c>
      <c r="E326" s="443" t="s">
        <v>770</v>
      </c>
      <c r="F326" s="443" t="s">
        <v>1971</v>
      </c>
      <c r="G326" s="443" t="s">
        <v>1096</v>
      </c>
      <c r="H326" s="444" t="n">
        <v>24</v>
      </c>
      <c r="I326" s="445" t="n">
        <v>94.5018</v>
      </c>
      <c r="J326" s="446" t="n">
        <v>2268.04</v>
      </c>
      <c r="K326" s="447" t="n">
        <v>2268.04</v>
      </c>
      <c r="L326" s="447" t="n">
        <v>2430.06212524563</v>
      </c>
      <c r="M326" s="448" t="n">
        <v>0</v>
      </c>
      <c r="N326" s="448" t="n">
        <v>0</v>
      </c>
      <c r="O326" s="449" t="n">
        <v>0</v>
      </c>
      <c r="P326" s="449" t="n">
        <v>0</v>
      </c>
      <c r="Q326" s="448" t="n">
        <v>0</v>
      </c>
      <c r="R326" s="448" t="n">
        <v>0</v>
      </c>
      <c r="S326" s="449" t="n">
        <v>0</v>
      </c>
      <c r="T326" s="449" t="n">
        <v>0</v>
      </c>
      <c r="U326" s="450" t="n">
        <v>2388.84730875865</v>
      </c>
      <c r="V326" s="450" t="n">
        <v>0</v>
      </c>
      <c r="W326" s="450" t="n">
        <v>2430.17436720017</v>
      </c>
      <c r="X326" s="450" t="n">
        <v>2430.17436720017</v>
      </c>
      <c r="Y326" s="450" t="n">
        <v>0</v>
      </c>
      <c r="Z326" s="448" t="n">
        <v>0</v>
      </c>
      <c r="AA326" s="448" t="n">
        <v>0</v>
      </c>
      <c r="AB326" s="448" t="n">
        <v>0</v>
      </c>
      <c r="AC326" s="448" t="n">
        <v>0</v>
      </c>
      <c r="AD326" s="451" t="s">
        <v>2558</v>
      </c>
      <c r="AE326" s="79"/>
      <c r="AF326" s="449" t="n">
        <v>0</v>
      </c>
      <c r="AG326" s="449" t="n">
        <v>0</v>
      </c>
      <c r="AH326" s="79"/>
      <c r="AI326" s="452" t="n">
        <v>0</v>
      </c>
      <c r="AJ326" s="453" t="n">
        <v>0</v>
      </c>
      <c r="AK326" s="452" t="n">
        <v>0</v>
      </c>
      <c r="AL326" s="453" t="n">
        <v>0</v>
      </c>
      <c r="AM326" s="79"/>
      <c r="AN326" s="454" t="n">
        <v>0</v>
      </c>
      <c r="AO326" s="455" t="n">
        <v>0</v>
      </c>
      <c r="AP326" s="455" t="n">
        <v>0</v>
      </c>
      <c r="AQ326" s="455" t="n">
        <v>0</v>
      </c>
      <c r="AR326" s="456" t="n">
        <v>0</v>
      </c>
      <c r="AS326" s="373" t="n">
        <v>67</v>
      </c>
      <c r="AT326" s="457" t="n">
        <v>0</v>
      </c>
      <c r="AU326" s="457" t="n">
        <v>0</v>
      </c>
      <c r="AV326" s="457" t="n">
        <v>0</v>
      </c>
      <c r="AW326" s="457" t="n">
        <v>0.05</v>
      </c>
      <c r="AX326" s="458"/>
      <c r="AY326" s="459" t="n">
        <v>113.402</v>
      </c>
      <c r="AZ326" s="460" t="n">
        <v>0.000230974488265122</v>
      </c>
      <c r="BA326" s="461" t="n">
        <v>67</v>
      </c>
      <c r="BB326" s="414" t="s">
        <v>770</v>
      </c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462" t="n">
        <v>0</v>
      </c>
      <c r="BO326" s="463" t="n">
        <v>0</v>
      </c>
      <c r="BP326" s="464" t="n">
        <v>0</v>
      </c>
      <c r="BQ326" s="465" t="n">
        <v>0</v>
      </c>
      <c r="BR326" s="465" t="n">
        <v>0</v>
      </c>
      <c r="BS326" s="466" t="n">
        <v>0</v>
      </c>
      <c r="BT326" s="467" t="n">
        <v>0</v>
      </c>
      <c r="BU326" s="465" t="n">
        <v>0</v>
      </c>
      <c r="BV326" s="465" t="n">
        <v>0</v>
      </c>
      <c r="BW326" s="468" t="n">
        <v>0</v>
      </c>
      <c r="CG326" s="442" t="n">
        <v>312</v>
      </c>
    </row>
    <row r="327" s="441" customFormat="true" ht="21.95" hidden="false" customHeight="true" outlineLevel="0" collapsed="false">
      <c r="A327" s="414" t="n">
        <v>0</v>
      </c>
      <c r="B327" s="414" t="n">
        <v>0</v>
      </c>
      <c r="C327" s="415" t="n">
        <v>0</v>
      </c>
      <c r="D327" s="415" t="s">
        <v>740</v>
      </c>
      <c r="E327" s="443" t="s">
        <v>772</v>
      </c>
      <c r="F327" s="443" t="s">
        <v>2368</v>
      </c>
      <c r="G327" s="443" t="s">
        <v>1096</v>
      </c>
      <c r="H327" s="444" t="n">
        <v>29</v>
      </c>
      <c r="I327" s="445" t="n">
        <v>226.7718</v>
      </c>
      <c r="J327" s="446" t="n">
        <v>6576.38</v>
      </c>
      <c r="K327" s="447" t="n">
        <v>6576.38</v>
      </c>
      <c r="L327" s="447" t="n">
        <v>7046.1772981177</v>
      </c>
      <c r="M327" s="448" t="n">
        <v>0</v>
      </c>
      <c r="N327" s="448" t="n">
        <v>0</v>
      </c>
      <c r="O327" s="449" t="n">
        <v>0</v>
      </c>
      <c r="P327" s="449" t="n">
        <v>0</v>
      </c>
      <c r="Q327" s="448" t="n">
        <v>0</v>
      </c>
      <c r="R327" s="448" t="n">
        <v>0</v>
      </c>
      <c r="S327" s="449" t="n">
        <v>0</v>
      </c>
      <c r="T327" s="449" t="n">
        <v>0</v>
      </c>
      <c r="U327" s="450" t="n">
        <v>6926.67133929481</v>
      </c>
      <c r="V327" s="450" t="n">
        <v>0</v>
      </c>
      <c r="W327" s="450" t="n">
        <v>7046.50275346461</v>
      </c>
      <c r="X327" s="450" t="n">
        <v>7046.50275346461</v>
      </c>
      <c r="Y327" s="450" t="n">
        <v>0</v>
      </c>
      <c r="Z327" s="448" t="n">
        <v>0</v>
      </c>
      <c r="AA327" s="448" t="n">
        <v>0</v>
      </c>
      <c r="AB327" s="448" t="n">
        <v>0</v>
      </c>
      <c r="AC327" s="448" t="n">
        <v>0</v>
      </c>
      <c r="AD327" s="451" t="s">
        <v>2558</v>
      </c>
      <c r="AE327" s="79"/>
      <c r="AF327" s="449" t="n">
        <v>0</v>
      </c>
      <c r="AG327" s="449" t="n">
        <v>0</v>
      </c>
      <c r="AH327" s="79"/>
      <c r="AI327" s="452" t="n">
        <v>0</v>
      </c>
      <c r="AJ327" s="453" t="n">
        <v>0</v>
      </c>
      <c r="AK327" s="452" t="n">
        <v>0</v>
      </c>
      <c r="AL327" s="453" t="n">
        <v>0</v>
      </c>
      <c r="AM327" s="79"/>
      <c r="AN327" s="454" t="n">
        <v>0</v>
      </c>
      <c r="AO327" s="455" t="n">
        <v>0</v>
      </c>
      <c r="AP327" s="455" t="n">
        <v>0</v>
      </c>
      <c r="AQ327" s="455" t="n">
        <v>0</v>
      </c>
      <c r="AR327" s="456" t="n">
        <v>0</v>
      </c>
      <c r="AS327" s="373" t="n">
        <v>64</v>
      </c>
      <c r="AT327" s="457" t="n">
        <v>0</v>
      </c>
      <c r="AU327" s="457" t="n">
        <v>0</v>
      </c>
      <c r="AV327" s="457" t="n">
        <v>0</v>
      </c>
      <c r="AW327" s="457" t="n">
        <v>0.0414</v>
      </c>
      <c r="AX327" s="458"/>
      <c r="AY327" s="459" t="n">
        <v>272.262132</v>
      </c>
      <c r="AZ327" s="460" t="n">
        <v>0.000554537015331925</v>
      </c>
      <c r="BA327" s="461" t="n">
        <v>64</v>
      </c>
      <c r="BB327" s="414" t="s">
        <v>772</v>
      </c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79"/>
      <c r="BN327" s="462" t="n">
        <v>0</v>
      </c>
      <c r="BO327" s="463" t="n">
        <v>0</v>
      </c>
      <c r="BP327" s="464" t="n">
        <v>0</v>
      </c>
      <c r="BQ327" s="465" t="n">
        <v>0</v>
      </c>
      <c r="BR327" s="465" t="n">
        <v>0</v>
      </c>
      <c r="BS327" s="466" t="n">
        <v>0</v>
      </c>
      <c r="BT327" s="467" t="n">
        <v>0</v>
      </c>
      <c r="BU327" s="465" t="n">
        <v>0</v>
      </c>
      <c r="BV327" s="465" t="n">
        <v>0</v>
      </c>
      <c r="BW327" s="468" t="n">
        <v>0</v>
      </c>
      <c r="CG327" s="442" t="n">
        <v>313</v>
      </c>
    </row>
    <row r="328" s="441" customFormat="true" ht="21.95" hidden="false" customHeight="true" outlineLevel="0" collapsed="false">
      <c r="A328" s="414" t="n">
        <v>0</v>
      </c>
      <c r="B328" s="414" t="n">
        <v>0</v>
      </c>
      <c r="C328" s="415" t="n">
        <v>0</v>
      </c>
      <c r="D328" s="415" t="s">
        <v>740</v>
      </c>
      <c r="E328" s="443" t="s">
        <v>774</v>
      </c>
      <c r="F328" s="443" t="s">
        <v>1919</v>
      </c>
      <c r="G328" s="443" t="s">
        <v>1096</v>
      </c>
      <c r="H328" s="444" t="n">
        <v>4</v>
      </c>
      <c r="I328" s="445" t="n">
        <v>45.2718</v>
      </c>
      <c r="J328" s="446" t="n">
        <v>181.09</v>
      </c>
      <c r="K328" s="447" t="n">
        <v>181.09</v>
      </c>
      <c r="L328" s="447" t="n">
        <v>194.026538447616</v>
      </c>
      <c r="M328" s="448" t="n">
        <v>0</v>
      </c>
      <c r="N328" s="448" t="n">
        <v>0</v>
      </c>
      <c r="O328" s="449" t="n">
        <v>0</v>
      </c>
      <c r="P328" s="449" t="n">
        <v>0</v>
      </c>
      <c r="Q328" s="448" t="n">
        <v>0</v>
      </c>
      <c r="R328" s="448" t="n">
        <v>0</v>
      </c>
      <c r="S328" s="449" t="n">
        <v>0</v>
      </c>
      <c r="T328" s="449" t="n">
        <v>0</v>
      </c>
      <c r="U328" s="450" t="n">
        <v>190.735771478062</v>
      </c>
      <c r="V328" s="450" t="n">
        <v>0</v>
      </c>
      <c r="W328" s="450" t="n">
        <v>194.035500324632</v>
      </c>
      <c r="X328" s="450" t="n">
        <v>194.035500324632</v>
      </c>
      <c r="Y328" s="450" t="n">
        <v>0</v>
      </c>
      <c r="Z328" s="448" t="n">
        <v>0</v>
      </c>
      <c r="AA328" s="448" t="n">
        <v>0</v>
      </c>
      <c r="AB328" s="448" t="n">
        <v>0</v>
      </c>
      <c r="AC328" s="448" t="n">
        <v>0</v>
      </c>
      <c r="AD328" s="451" t="s">
        <v>2558</v>
      </c>
      <c r="AE328" s="79"/>
      <c r="AF328" s="449" t="n">
        <v>0</v>
      </c>
      <c r="AG328" s="449" t="n">
        <v>0</v>
      </c>
      <c r="AH328" s="79"/>
      <c r="AI328" s="452" t="n">
        <v>0</v>
      </c>
      <c r="AJ328" s="453" t="n">
        <v>0</v>
      </c>
      <c r="AK328" s="452" t="n">
        <v>0</v>
      </c>
      <c r="AL328" s="453" t="n">
        <v>0</v>
      </c>
      <c r="AM328" s="79"/>
      <c r="AN328" s="454" t="n">
        <v>0</v>
      </c>
      <c r="AO328" s="455" t="n">
        <v>0</v>
      </c>
      <c r="AP328" s="455" t="n">
        <v>0</v>
      </c>
      <c r="AQ328" s="455" t="n">
        <v>0</v>
      </c>
      <c r="AR328" s="456" t="n">
        <v>0</v>
      </c>
      <c r="AS328" s="373" t="n">
        <v>0</v>
      </c>
      <c r="AT328" s="457" t="n">
        <v>0</v>
      </c>
      <c r="AU328" s="457" t="n">
        <v>0</v>
      </c>
      <c r="AV328" s="457" t="n">
        <v>0</v>
      </c>
      <c r="AW328" s="457" t="n">
        <v>0</v>
      </c>
      <c r="AX328" s="458"/>
      <c r="AY328" s="459" t="n">
        <v>0</v>
      </c>
      <c r="AZ328" s="460" t="n">
        <v>0</v>
      </c>
      <c r="BA328" s="461" t="n">
        <v>0</v>
      </c>
      <c r="BB328" s="414" t="s">
        <v>774</v>
      </c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  <c r="BM328" s="79"/>
      <c r="BN328" s="462" t="n">
        <v>0</v>
      </c>
      <c r="BO328" s="463" t="n">
        <v>0</v>
      </c>
      <c r="BP328" s="464" t="n">
        <v>0</v>
      </c>
      <c r="BQ328" s="465" t="n">
        <v>0</v>
      </c>
      <c r="BR328" s="465" t="n">
        <v>0</v>
      </c>
      <c r="BS328" s="466" t="n">
        <v>0</v>
      </c>
      <c r="BT328" s="467" t="n">
        <v>0</v>
      </c>
      <c r="BU328" s="465" t="n">
        <v>0</v>
      </c>
      <c r="BV328" s="465" t="n">
        <v>0</v>
      </c>
      <c r="BW328" s="468" t="n">
        <v>0</v>
      </c>
      <c r="CG328" s="442" t="n">
        <v>314</v>
      </c>
    </row>
    <row r="329" s="441" customFormat="true" ht="21.95" hidden="false" customHeight="true" outlineLevel="0" collapsed="false">
      <c r="A329" s="414"/>
      <c r="B329" s="414"/>
      <c r="C329" s="415" t="n">
        <v>0</v>
      </c>
      <c r="D329" s="415" t="s">
        <v>740</v>
      </c>
      <c r="E329" s="443" t="s">
        <v>776</v>
      </c>
      <c r="F329" s="443" t="s">
        <v>2369</v>
      </c>
      <c r="G329" s="443" t="s">
        <v>1096</v>
      </c>
      <c r="H329" s="444" t="n">
        <v>76</v>
      </c>
      <c r="I329" s="445" t="n">
        <v>263.9818</v>
      </c>
      <c r="J329" s="446" t="n">
        <v>20062.62</v>
      </c>
      <c r="K329" s="447" t="n">
        <v>20062.62</v>
      </c>
      <c r="L329" s="447" t="n">
        <v>21495.8347274279</v>
      </c>
      <c r="M329" s="448" t="n">
        <v>0</v>
      </c>
      <c r="N329" s="448" t="n">
        <v>0</v>
      </c>
      <c r="O329" s="449" t="n">
        <v>0</v>
      </c>
      <c r="P329" s="449" t="n">
        <v>0</v>
      </c>
      <c r="Q329" s="448" t="n">
        <v>0</v>
      </c>
      <c r="R329" s="448" t="n">
        <v>0</v>
      </c>
      <c r="S329" s="449" t="n">
        <v>0</v>
      </c>
      <c r="T329" s="449" t="n">
        <v>0</v>
      </c>
      <c r="U329" s="450" t="n">
        <v>21131.2568533392</v>
      </c>
      <c r="V329" s="450" t="n">
        <v>0</v>
      </c>
      <c r="W329" s="450" t="n">
        <v>21496.827596902</v>
      </c>
      <c r="X329" s="450" t="n">
        <v>21496.827596902</v>
      </c>
      <c r="Y329" s="450" t="n">
        <v>0</v>
      </c>
      <c r="Z329" s="448" t="n">
        <v>0</v>
      </c>
      <c r="AA329" s="448" t="n">
        <v>0</v>
      </c>
      <c r="AB329" s="448" t="n">
        <v>0</v>
      </c>
      <c r="AC329" s="448" t="n">
        <v>0</v>
      </c>
      <c r="AD329" s="451" t="s">
        <v>2558</v>
      </c>
      <c r="AE329" s="79"/>
      <c r="AF329" s="449" t="n">
        <v>0</v>
      </c>
      <c r="AG329" s="449" t="n">
        <v>0</v>
      </c>
      <c r="AH329" s="79"/>
      <c r="AI329" s="452" t="n">
        <v>0</v>
      </c>
      <c r="AJ329" s="453" t="n">
        <v>0</v>
      </c>
      <c r="AK329" s="452" t="n">
        <v>0</v>
      </c>
      <c r="AL329" s="453" t="n">
        <v>0</v>
      </c>
      <c r="AM329" s="79"/>
      <c r="AN329" s="454" t="n">
        <v>0</v>
      </c>
      <c r="AO329" s="455" t="n">
        <v>0</v>
      </c>
      <c r="AP329" s="455" t="n">
        <v>0</v>
      </c>
      <c r="AQ329" s="455" t="n">
        <v>0</v>
      </c>
      <c r="AR329" s="456" t="n">
        <v>0</v>
      </c>
      <c r="AS329" s="373" t="n">
        <v>49</v>
      </c>
      <c r="AT329" s="457" t="n">
        <v>0</v>
      </c>
      <c r="AU329" s="457" t="n">
        <v>0</v>
      </c>
      <c r="AV329" s="457" t="n">
        <v>0</v>
      </c>
      <c r="AW329" s="457" t="n">
        <v>0.0474</v>
      </c>
      <c r="AX329" s="458"/>
      <c r="AY329" s="459" t="n">
        <v>950.968188</v>
      </c>
      <c r="AZ329" s="460" t="n">
        <v>0.00193690931888071</v>
      </c>
      <c r="BA329" s="461" t="n">
        <v>49</v>
      </c>
      <c r="BB329" s="414" t="s">
        <v>776</v>
      </c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462" t="n">
        <v>0</v>
      </c>
      <c r="BO329" s="463" t="n">
        <v>0</v>
      </c>
      <c r="BP329" s="464" t="n">
        <v>0</v>
      </c>
      <c r="BQ329" s="465" t="n">
        <v>0</v>
      </c>
      <c r="BR329" s="465" t="n">
        <v>0</v>
      </c>
      <c r="BS329" s="466" t="n">
        <v>0</v>
      </c>
      <c r="BT329" s="467" t="n">
        <v>0</v>
      </c>
      <c r="BU329" s="465" t="n">
        <v>0</v>
      </c>
      <c r="BV329" s="465" t="n">
        <v>0</v>
      </c>
      <c r="BW329" s="468" t="n">
        <v>0</v>
      </c>
      <c r="CG329" s="442"/>
    </row>
    <row r="330" s="441" customFormat="true" ht="21.95" hidden="false" customHeight="true" outlineLevel="0" collapsed="false">
      <c r="A330" s="414"/>
      <c r="B330" s="414"/>
      <c r="C330" s="415" t="n">
        <v>0</v>
      </c>
      <c r="D330" s="415" t="s">
        <v>740</v>
      </c>
      <c r="E330" s="443" t="s">
        <v>778</v>
      </c>
      <c r="F330" s="443" t="s">
        <v>1803</v>
      </c>
      <c r="G330" s="443" t="s">
        <v>1096</v>
      </c>
      <c r="H330" s="444" t="n">
        <v>7</v>
      </c>
      <c r="I330" s="445" t="n">
        <v>106.6118</v>
      </c>
      <c r="J330" s="446" t="n">
        <v>746.28</v>
      </c>
      <c r="K330" s="447" t="n">
        <v>746.28</v>
      </c>
      <c r="L330" s="447" t="n">
        <v>799.592054297239</v>
      </c>
      <c r="M330" s="448" t="n">
        <v>0</v>
      </c>
      <c r="N330" s="448" t="n">
        <v>0</v>
      </c>
      <c r="O330" s="449" t="n">
        <v>0</v>
      </c>
      <c r="P330" s="449" t="n">
        <v>0</v>
      </c>
      <c r="Q330" s="448" t="n">
        <v>0</v>
      </c>
      <c r="R330" s="448" t="n">
        <v>0</v>
      </c>
      <c r="S330" s="449" t="n">
        <v>0</v>
      </c>
      <c r="T330" s="449" t="n">
        <v>0</v>
      </c>
      <c r="U330" s="450" t="n">
        <v>786.030656240808</v>
      </c>
      <c r="V330" s="450" t="n">
        <v>0</v>
      </c>
      <c r="W330" s="450" t="n">
        <v>799.628986593774</v>
      </c>
      <c r="X330" s="450" t="n">
        <v>799.628986593774</v>
      </c>
      <c r="Y330" s="450" t="n">
        <v>0</v>
      </c>
      <c r="Z330" s="448" t="n">
        <v>0</v>
      </c>
      <c r="AA330" s="448" t="n">
        <v>0</v>
      </c>
      <c r="AB330" s="448" t="n">
        <v>0</v>
      </c>
      <c r="AC330" s="448" t="n">
        <v>0</v>
      </c>
      <c r="AD330" s="451" t="s">
        <v>2558</v>
      </c>
      <c r="AE330" s="79"/>
      <c r="AF330" s="449" t="n">
        <v>0</v>
      </c>
      <c r="AG330" s="449" t="n">
        <v>0</v>
      </c>
      <c r="AH330" s="79"/>
      <c r="AI330" s="452" t="n">
        <v>0</v>
      </c>
      <c r="AJ330" s="453" t="n">
        <v>0</v>
      </c>
      <c r="AK330" s="452" t="n">
        <v>0</v>
      </c>
      <c r="AL330" s="453" t="n">
        <v>0</v>
      </c>
      <c r="AM330" s="79"/>
      <c r="AN330" s="454" t="n">
        <v>0</v>
      </c>
      <c r="AO330" s="455" t="n">
        <v>0</v>
      </c>
      <c r="AP330" s="455" t="n">
        <v>0</v>
      </c>
      <c r="AQ330" s="455" t="n">
        <v>0</v>
      </c>
      <c r="AR330" s="456" t="n">
        <v>0</v>
      </c>
      <c r="AS330" s="373" t="n">
        <v>71</v>
      </c>
      <c r="AT330" s="457" t="n">
        <v>0</v>
      </c>
      <c r="AU330" s="457" t="n">
        <v>0</v>
      </c>
      <c r="AV330" s="457" t="n">
        <v>0</v>
      </c>
      <c r="AW330" s="457" t="n">
        <v>0.0571</v>
      </c>
      <c r="AX330" s="458"/>
      <c r="AY330" s="459" t="n">
        <v>42.612588</v>
      </c>
      <c r="AZ330" s="460" t="n">
        <v>8.67923026662004E-005</v>
      </c>
      <c r="BA330" s="461" t="n">
        <v>71</v>
      </c>
      <c r="BB330" s="414" t="s">
        <v>778</v>
      </c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462" t="n">
        <v>0</v>
      </c>
      <c r="BO330" s="463" t="n">
        <v>0</v>
      </c>
      <c r="BP330" s="464" t="n">
        <v>0</v>
      </c>
      <c r="BQ330" s="465" t="n">
        <v>0</v>
      </c>
      <c r="BR330" s="465" t="n">
        <v>0</v>
      </c>
      <c r="BS330" s="466" t="n">
        <v>0</v>
      </c>
      <c r="BT330" s="467" t="n">
        <v>0</v>
      </c>
      <c r="BU330" s="465" t="n">
        <v>0</v>
      </c>
      <c r="BV330" s="465" t="n">
        <v>0</v>
      </c>
      <c r="BW330" s="468" t="n">
        <v>0</v>
      </c>
      <c r="CG330" s="442"/>
    </row>
    <row r="331" s="441" customFormat="true" ht="21.95" hidden="false" customHeight="true" outlineLevel="0" collapsed="false">
      <c r="A331" s="414"/>
      <c r="B331" s="414"/>
      <c r="C331" s="415" t="n">
        <v>0</v>
      </c>
      <c r="D331" s="415" t="s">
        <v>740</v>
      </c>
      <c r="E331" s="469" t="s">
        <v>780</v>
      </c>
      <c r="F331" s="469" t="s">
        <v>2370</v>
      </c>
      <c r="G331" s="469"/>
      <c r="H331" s="470"/>
      <c r="I331" s="471"/>
      <c r="J331" s="472" t="n">
        <v>13687.07</v>
      </c>
      <c r="K331" s="473" t="n">
        <v>13687.07</v>
      </c>
      <c r="L331" s="473" t="n">
        <v>14664.8341354587</v>
      </c>
      <c r="M331" s="448" t="n">
        <v>0</v>
      </c>
      <c r="N331" s="448" t="n">
        <v>0</v>
      </c>
      <c r="O331" s="449" t="n">
        <v>0</v>
      </c>
      <c r="P331" s="449" t="n">
        <v>0</v>
      </c>
      <c r="Q331" s="448" t="n">
        <v>0</v>
      </c>
      <c r="R331" s="448" t="n">
        <v>0</v>
      </c>
      <c r="S331" s="449" t="n">
        <v>0</v>
      </c>
      <c r="T331" s="449" t="n">
        <v>0</v>
      </c>
      <c r="U331" s="449"/>
      <c r="V331" s="449"/>
      <c r="W331" s="449"/>
      <c r="X331" s="449"/>
      <c r="Y331" s="449" t="n">
        <v>0</v>
      </c>
      <c r="Z331" s="448" t="n">
        <v>0</v>
      </c>
      <c r="AA331" s="448" t="n">
        <v>0</v>
      </c>
      <c r="AB331" s="448" t="n">
        <v>0</v>
      </c>
      <c r="AC331" s="448" t="n">
        <v>0</v>
      </c>
      <c r="AD331" s="451" t="s">
        <v>2558</v>
      </c>
      <c r="AE331" s="79"/>
      <c r="AF331" s="449" t="n">
        <v>0</v>
      </c>
      <c r="AG331" s="449" t="n">
        <v>0</v>
      </c>
      <c r="AH331" s="79"/>
      <c r="AI331" s="452"/>
      <c r="AJ331" s="453"/>
      <c r="AK331" s="452"/>
      <c r="AL331" s="453"/>
      <c r="AM331" s="79"/>
      <c r="AN331" s="454"/>
      <c r="AO331" s="455"/>
      <c r="AP331" s="455"/>
      <c r="AQ331" s="455"/>
      <c r="AR331" s="456"/>
      <c r="AS331" s="373"/>
      <c r="AT331" s="457"/>
      <c r="AU331" s="457"/>
      <c r="AV331" s="457"/>
      <c r="AW331" s="457"/>
      <c r="AX331" s="458"/>
      <c r="AY331" s="459"/>
      <c r="AZ331" s="460"/>
      <c r="BA331" s="461"/>
      <c r="BB331" s="414" t="s">
        <v>780</v>
      </c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462" t="n">
        <v>0</v>
      </c>
      <c r="BO331" s="463" t="n">
        <v>0</v>
      </c>
      <c r="BP331" s="464" t="n">
        <v>0</v>
      </c>
      <c r="BQ331" s="465" t="n">
        <v>0</v>
      </c>
      <c r="BR331" s="465" t="n">
        <v>0</v>
      </c>
      <c r="BS331" s="466" t="n">
        <v>0</v>
      </c>
      <c r="BT331" s="467" t="n">
        <v>0</v>
      </c>
      <c r="BU331" s="465" t="n">
        <v>0</v>
      </c>
      <c r="BV331" s="465" t="n">
        <v>0</v>
      </c>
      <c r="BW331" s="468" t="n">
        <v>0</v>
      </c>
      <c r="CG331" s="442"/>
    </row>
    <row r="332" s="441" customFormat="true" ht="21.95" hidden="false" customHeight="true" outlineLevel="0" collapsed="false">
      <c r="A332" s="414"/>
      <c r="B332" s="414"/>
      <c r="C332" s="415" t="n">
        <v>0</v>
      </c>
      <c r="D332" s="415" t="s">
        <v>740</v>
      </c>
      <c r="E332" s="443" t="s">
        <v>782</v>
      </c>
      <c r="F332" s="443" t="s">
        <v>1935</v>
      </c>
      <c r="G332" s="443" t="s">
        <v>1096</v>
      </c>
      <c r="H332" s="444" t="n">
        <v>47</v>
      </c>
      <c r="I332" s="445" t="n">
        <v>197.8</v>
      </c>
      <c r="J332" s="446" t="n">
        <v>9296.6</v>
      </c>
      <c r="K332" s="447" t="n">
        <v>9296.6</v>
      </c>
      <c r="L332" s="447" t="n">
        <v>9960.7218362809</v>
      </c>
      <c r="M332" s="448" t="n">
        <v>0</v>
      </c>
      <c r="N332" s="448" t="n">
        <v>0</v>
      </c>
      <c r="O332" s="449" t="n">
        <v>0</v>
      </c>
      <c r="P332" s="449" t="n">
        <v>0</v>
      </c>
      <c r="Q332" s="448" t="n">
        <v>0</v>
      </c>
      <c r="R332" s="448" t="n">
        <v>0</v>
      </c>
      <c r="S332" s="449" t="n">
        <v>0</v>
      </c>
      <c r="T332" s="449" t="n">
        <v>0</v>
      </c>
      <c r="U332" s="450" t="n">
        <v>9791.7840472856</v>
      </c>
      <c r="V332" s="450" t="n">
        <v>0</v>
      </c>
      <c r="W332" s="450" t="n">
        <v>9961.18191130365</v>
      </c>
      <c r="X332" s="450" t="n">
        <v>9961.18191130365</v>
      </c>
      <c r="Y332" s="450" t="n">
        <v>0</v>
      </c>
      <c r="Z332" s="448" t="n">
        <v>0</v>
      </c>
      <c r="AA332" s="448" t="n">
        <v>0</v>
      </c>
      <c r="AB332" s="448" t="n">
        <v>0</v>
      </c>
      <c r="AC332" s="448" t="n">
        <v>0</v>
      </c>
      <c r="AD332" s="451" t="s">
        <v>2558</v>
      </c>
      <c r="AE332" s="79"/>
      <c r="AF332" s="449" t="n">
        <v>0</v>
      </c>
      <c r="AG332" s="449" t="n">
        <v>0</v>
      </c>
      <c r="AH332" s="79"/>
      <c r="AI332" s="452" t="n">
        <v>0</v>
      </c>
      <c r="AJ332" s="453" t="n">
        <v>0</v>
      </c>
      <c r="AK332" s="452" t="n">
        <v>0</v>
      </c>
      <c r="AL332" s="453" t="n">
        <v>0</v>
      </c>
      <c r="AM332" s="79"/>
      <c r="AN332" s="454" t="n">
        <v>0</v>
      </c>
      <c r="AO332" s="455" t="n">
        <v>0</v>
      </c>
      <c r="AP332" s="455" t="n">
        <v>0</v>
      </c>
      <c r="AQ332" s="455" t="n">
        <v>0</v>
      </c>
      <c r="AR332" s="456" t="n">
        <v>0</v>
      </c>
      <c r="AS332" s="373" t="n">
        <v>57</v>
      </c>
      <c r="AT332" s="457" t="n">
        <v>0</v>
      </c>
      <c r="AU332" s="457" t="n">
        <v>0</v>
      </c>
      <c r="AV332" s="457" t="n">
        <v>0</v>
      </c>
      <c r="AW332" s="457" t="n">
        <v>0.0511</v>
      </c>
      <c r="AX332" s="458"/>
      <c r="AY332" s="459" t="n">
        <v>475.05626</v>
      </c>
      <c r="AZ332" s="460" t="n">
        <v>0.000967583257355625</v>
      </c>
      <c r="BA332" s="461" t="n">
        <v>57</v>
      </c>
      <c r="BB332" s="414" t="s">
        <v>782</v>
      </c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462" t="n">
        <v>0</v>
      </c>
      <c r="BO332" s="463" t="n">
        <v>0</v>
      </c>
      <c r="BP332" s="464" t="n">
        <v>0</v>
      </c>
      <c r="BQ332" s="465" t="n">
        <v>0</v>
      </c>
      <c r="BR332" s="465" t="n">
        <v>0</v>
      </c>
      <c r="BS332" s="466" t="n">
        <v>0</v>
      </c>
      <c r="BT332" s="467" t="n">
        <v>0</v>
      </c>
      <c r="BU332" s="465" t="n">
        <v>0</v>
      </c>
      <c r="BV332" s="465" t="n">
        <v>0</v>
      </c>
      <c r="BW332" s="468" t="n">
        <v>0</v>
      </c>
      <c r="CG332" s="442"/>
    </row>
    <row r="333" s="441" customFormat="true" ht="21.95" hidden="false" customHeight="true" outlineLevel="0" collapsed="false">
      <c r="A333" s="414"/>
      <c r="B333" s="414"/>
      <c r="C333" s="415" t="n">
        <v>0</v>
      </c>
      <c r="D333" s="415" t="s">
        <v>740</v>
      </c>
      <c r="E333" s="443" t="s">
        <v>784</v>
      </c>
      <c r="F333" s="443" t="s">
        <v>1966</v>
      </c>
      <c r="G333" s="443" t="s">
        <v>1096</v>
      </c>
      <c r="H333" s="444" t="n">
        <v>113</v>
      </c>
      <c r="I333" s="445" t="n">
        <v>27.27</v>
      </c>
      <c r="J333" s="446" t="n">
        <v>3081.51</v>
      </c>
      <c r="K333" s="447" t="n">
        <v>3081.51</v>
      </c>
      <c r="L333" s="447" t="n">
        <v>3301.64403606888</v>
      </c>
      <c r="M333" s="448" t="n">
        <v>0</v>
      </c>
      <c r="N333" s="448" t="n">
        <v>0</v>
      </c>
      <c r="O333" s="449" t="n">
        <v>0</v>
      </c>
      <c r="P333" s="449" t="n">
        <v>0</v>
      </c>
      <c r="Q333" s="448" t="n">
        <v>0</v>
      </c>
      <c r="R333" s="448" t="n">
        <v>0</v>
      </c>
      <c r="S333" s="449" t="n">
        <v>0</v>
      </c>
      <c r="T333" s="449" t="n">
        <v>0</v>
      </c>
      <c r="U333" s="450" t="n">
        <v>3245.64684503486</v>
      </c>
      <c r="V333" s="450" t="n">
        <v>0</v>
      </c>
      <c r="W333" s="450" t="n">
        <v>3301.79653545396</v>
      </c>
      <c r="X333" s="450" t="n">
        <v>3301.79653545396</v>
      </c>
      <c r="Y333" s="450" t="n">
        <v>0</v>
      </c>
      <c r="Z333" s="448" t="n">
        <v>0</v>
      </c>
      <c r="AA333" s="448" t="n">
        <v>0</v>
      </c>
      <c r="AB333" s="448" t="n">
        <v>0</v>
      </c>
      <c r="AC333" s="448" t="n">
        <v>0</v>
      </c>
      <c r="AD333" s="451" t="s">
        <v>2558</v>
      </c>
      <c r="AE333" s="79"/>
      <c r="AF333" s="449" t="n">
        <v>0</v>
      </c>
      <c r="AG333" s="449" t="n">
        <v>0</v>
      </c>
      <c r="AH333" s="79"/>
      <c r="AI333" s="452" t="n">
        <v>0</v>
      </c>
      <c r="AJ333" s="453" t="n">
        <v>0</v>
      </c>
      <c r="AK333" s="452" t="n">
        <v>0</v>
      </c>
      <c r="AL333" s="453" t="n">
        <v>0</v>
      </c>
      <c r="AM333" s="79"/>
      <c r="AN333" s="454" t="n">
        <v>0</v>
      </c>
      <c r="AO333" s="455" t="n">
        <v>0</v>
      </c>
      <c r="AP333" s="455" t="n">
        <v>0</v>
      </c>
      <c r="AQ333" s="455" t="n">
        <v>0</v>
      </c>
      <c r="AR333" s="456" t="n">
        <v>0</v>
      </c>
      <c r="AS333" s="373" t="n">
        <v>66</v>
      </c>
      <c r="AT333" s="457" t="n">
        <v>0</v>
      </c>
      <c r="AU333" s="457" t="n">
        <v>0</v>
      </c>
      <c r="AV333" s="457" t="n">
        <v>0</v>
      </c>
      <c r="AW333" s="457" t="n">
        <v>0.046</v>
      </c>
      <c r="AX333" s="458"/>
      <c r="AY333" s="459" t="n">
        <v>141.74946</v>
      </c>
      <c r="AZ333" s="460" t="n">
        <v>0.000288711918531925</v>
      </c>
      <c r="BA333" s="461" t="n">
        <v>66</v>
      </c>
      <c r="BB333" s="414" t="s">
        <v>784</v>
      </c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462" t="n">
        <v>0</v>
      </c>
      <c r="BO333" s="463" t="n">
        <v>0</v>
      </c>
      <c r="BP333" s="464" t="n">
        <v>0</v>
      </c>
      <c r="BQ333" s="465" t="n">
        <v>0</v>
      </c>
      <c r="BR333" s="465" t="n">
        <v>0</v>
      </c>
      <c r="BS333" s="466" t="n">
        <v>0</v>
      </c>
      <c r="BT333" s="467" t="n">
        <v>0</v>
      </c>
      <c r="BU333" s="465" t="n">
        <v>0</v>
      </c>
      <c r="BV333" s="465" t="n">
        <v>0</v>
      </c>
      <c r="BW333" s="468" t="n">
        <v>0</v>
      </c>
      <c r="CG333" s="442"/>
    </row>
    <row r="334" s="441" customFormat="true" ht="21.95" hidden="false" customHeight="true" outlineLevel="0" collapsed="false">
      <c r="A334" s="414"/>
      <c r="B334" s="414"/>
      <c r="C334" s="415" t="n">
        <v>0</v>
      </c>
      <c r="D334" s="415" t="s">
        <v>740</v>
      </c>
      <c r="E334" s="443" t="s">
        <v>786</v>
      </c>
      <c r="F334" s="443" t="s">
        <v>2371</v>
      </c>
      <c r="G334" s="443" t="s">
        <v>1096</v>
      </c>
      <c r="H334" s="444" t="n">
        <v>48</v>
      </c>
      <c r="I334" s="445" t="n">
        <v>27.27</v>
      </c>
      <c r="J334" s="446" t="n">
        <v>1308.96</v>
      </c>
      <c r="K334" s="447" t="n">
        <v>1308.96</v>
      </c>
      <c r="L334" s="447" t="n">
        <v>1402.4682631089</v>
      </c>
      <c r="M334" s="448" t="n">
        <v>0</v>
      </c>
      <c r="N334" s="448" t="n">
        <v>0</v>
      </c>
      <c r="O334" s="449" t="n">
        <v>0</v>
      </c>
      <c r="P334" s="449" t="n">
        <v>0</v>
      </c>
      <c r="Q334" s="448" t="n">
        <v>0</v>
      </c>
      <c r="R334" s="448" t="n">
        <v>0</v>
      </c>
      <c r="S334" s="449" t="n">
        <v>0</v>
      </c>
      <c r="T334" s="449" t="n">
        <v>0</v>
      </c>
      <c r="U334" s="450" t="n">
        <v>1378.68184567852</v>
      </c>
      <c r="V334" s="450" t="n">
        <v>0</v>
      </c>
      <c r="W334" s="450" t="n">
        <v>1402.53304160876</v>
      </c>
      <c r="X334" s="450" t="n">
        <v>1402.53304160876</v>
      </c>
      <c r="Y334" s="450" t="n">
        <v>0</v>
      </c>
      <c r="Z334" s="448" t="n">
        <v>0</v>
      </c>
      <c r="AA334" s="448" t="n">
        <v>0</v>
      </c>
      <c r="AB334" s="448" t="n">
        <v>0</v>
      </c>
      <c r="AC334" s="448" t="n">
        <v>0</v>
      </c>
      <c r="AD334" s="451" t="s">
        <v>2558</v>
      </c>
      <c r="AE334" s="79"/>
      <c r="AF334" s="449" t="n">
        <v>0</v>
      </c>
      <c r="AG334" s="449" t="n">
        <v>0</v>
      </c>
      <c r="AH334" s="79"/>
      <c r="AI334" s="452" t="n">
        <v>0</v>
      </c>
      <c r="AJ334" s="453" t="n">
        <v>0</v>
      </c>
      <c r="AK334" s="452" t="n">
        <v>0</v>
      </c>
      <c r="AL334" s="453" t="n">
        <v>0</v>
      </c>
      <c r="AM334" s="79"/>
      <c r="AN334" s="454" t="n">
        <v>0</v>
      </c>
      <c r="AO334" s="455" t="n">
        <v>0</v>
      </c>
      <c r="AP334" s="455" t="n">
        <v>0</v>
      </c>
      <c r="AQ334" s="455" t="n">
        <v>0</v>
      </c>
      <c r="AR334" s="456" t="n">
        <v>0</v>
      </c>
      <c r="AS334" s="373" t="n">
        <v>70</v>
      </c>
      <c r="AT334" s="457" t="n">
        <v>0</v>
      </c>
      <c r="AU334" s="457" t="n">
        <v>0</v>
      </c>
      <c r="AV334" s="457" t="n">
        <v>0</v>
      </c>
      <c r="AW334" s="457" t="n">
        <v>0.05</v>
      </c>
      <c r="AX334" s="458"/>
      <c r="AY334" s="459" t="n">
        <v>65.448</v>
      </c>
      <c r="AZ334" s="460" t="n">
        <v>0.000133302925062836</v>
      </c>
      <c r="BA334" s="461" t="n">
        <v>70</v>
      </c>
      <c r="BB334" s="414" t="s">
        <v>786</v>
      </c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462" t="n">
        <v>0</v>
      </c>
      <c r="BO334" s="463" t="n">
        <v>0</v>
      </c>
      <c r="BP334" s="464" t="n">
        <v>0</v>
      </c>
      <c r="BQ334" s="465" t="n">
        <v>0</v>
      </c>
      <c r="BR334" s="465" t="n">
        <v>0</v>
      </c>
      <c r="BS334" s="466" t="n">
        <v>0</v>
      </c>
      <c r="BT334" s="467" t="n">
        <v>0</v>
      </c>
      <c r="BU334" s="465" t="n">
        <v>0</v>
      </c>
      <c r="BV334" s="465" t="n">
        <v>0</v>
      </c>
      <c r="BW334" s="468" t="n">
        <v>0</v>
      </c>
      <c r="CG334" s="442"/>
    </row>
    <row r="335" s="441" customFormat="true" ht="21.95" hidden="false" customHeight="true" outlineLevel="0" collapsed="false">
      <c r="A335" s="414"/>
      <c r="B335" s="414"/>
      <c r="C335" s="415" t="n">
        <v>0</v>
      </c>
      <c r="D335" s="415" t="s">
        <v>740</v>
      </c>
      <c r="E335" s="469" t="s">
        <v>788</v>
      </c>
      <c r="F335" s="469" t="s">
        <v>2372</v>
      </c>
      <c r="G335" s="469"/>
      <c r="H335" s="470"/>
      <c r="I335" s="471"/>
      <c r="J335" s="472" t="n">
        <v>442.74</v>
      </c>
      <c r="K335" s="473" t="n">
        <v>442.74</v>
      </c>
      <c r="L335" s="473" t="n">
        <v>474.368047005895</v>
      </c>
      <c r="M335" s="448" t="n">
        <v>0</v>
      </c>
      <c r="N335" s="448" t="n">
        <v>0</v>
      </c>
      <c r="O335" s="449" t="n">
        <v>0</v>
      </c>
      <c r="P335" s="449" t="n">
        <v>0</v>
      </c>
      <c r="Q335" s="448" t="n">
        <v>0</v>
      </c>
      <c r="R335" s="448" t="n">
        <v>0</v>
      </c>
      <c r="S335" s="449" t="n">
        <v>0</v>
      </c>
      <c r="T335" s="449" t="n">
        <v>0</v>
      </c>
      <c r="U335" s="449"/>
      <c r="V335" s="449"/>
      <c r="W335" s="449"/>
      <c r="X335" s="449"/>
      <c r="Y335" s="449" t="n">
        <v>0</v>
      </c>
      <c r="Z335" s="448" t="n">
        <v>0</v>
      </c>
      <c r="AA335" s="448" t="n">
        <v>0</v>
      </c>
      <c r="AB335" s="448" t="n">
        <v>0</v>
      </c>
      <c r="AC335" s="448" t="n">
        <v>0</v>
      </c>
      <c r="AD335" s="451" t="s">
        <v>2558</v>
      </c>
      <c r="AE335" s="79"/>
      <c r="AF335" s="449" t="n">
        <v>0</v>
      </c>
      <c r="AG335" s="449" t="n">
        <v>0</v>
      </c>
      <c r="AH335" s="79"/>
      <c r="AI335" s="452"/>
      <c r="AJ335" s="453"/>
      <c r="AK335" s="452"/>
      <c r="AL335" s="453"/>
      <c r="AM335" s="79"/>
      <c r="AN335" s="454"/>
      <c r="AO335" s="455"/>
      <c r="AP335" s="455"/>
      <c r="AQ335" s="455"/>
      <c r="AR335" s="456"/>
      <c r="AS335" s="373"/>
      <c r="AT335" s="457"/>
      <c r="AU335" s="457"/>
      <c r="AV335" s="457"/>
      <c r="AW335" s="457"/>
      <c r="AX335" s="458"/>
      <c r="AY335" s="459"/>
      <c r="AZ335" s="460"/>
      <c r="BA335" s="461"/>
      <c r="BB335" s="414" t="s">
        <v>788</v>
      </c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462" t="n">
        <v>0</v>
      </c>
      <c r="BO335" s="463" t="n">
        <v>0</v>
      </c>
      <c r="BP335" s="464" t="n">
        <v>0</v>
      </c>
      <c r="BQ335" s="465" t="n">
        <v>0</v>
      </c>
      <c r="BR335" s="465" t="n">
        <v>0</v>
      </c>
      <c r="BS335" s="466" t="n">
        <v>0</v>
      </c>
      <c r="BT335" s="467" t="n">
        <v>0</v>
      </c>
      <c r="BU335" s="465" t="n">
        <v>0</v>
      </c>
      <c r="BV335" s="465" t="n">
        <v>0</v>
      </c>
      <c r="BW335" s="468" t="n">
        <v>0</v>
      </c>
      <c r="CG335" s="442"/>
    </row>
    <row r="336" s="441" customFormat="true" ht="21.95" hidden="false" customHeight="true" outlineLevel="0" collapsed="false">
      <c r="A336" s="414"/>
      <c r="B336" s="414"/>
      <c r="C336" s="415" t="n">
        <v>0</v>
      </c>
      <c r="D336" s="415" t="s">
        <v>740</v>
      </c>
      <c r="E336" s="443" t="s">
        <v>790</v>
      </c>
      <c r="F336" s="443" t="s">
        <v>1635</v>
      </c>
      <c r="G336" s="443" t="s">
        <v>1096</v>
      </c>
      <c r="H336" s="444" t="n">
        <v>1</v>
      </c>
      <c r="I336" s="445" t="n">
        <v>442.74</v>
      </c>
      <c r="J336" s="446" t="n">
        <v>442.74</v>
      </c>
      <c r="K336" s="447" t="n">
        <v>442.74</v>
      </c>
      <c r="L336" s="447" t="n">
        <v>474.368047005895</v>
      </c>
      <c r="M336" s="448" t="n">
        <v>0</v>
      </c>
      <c r="N336" s="448" t="n">
        <v>0</v>
      </c>
      <c r="O336" s="449" t="n">
        <v>0</v>
      </c>
      <c r="P336" s="449" t="n">
        <v>0</v>
      </c>
      <c r="Q336" s="448" t="n">
        <v>0</v>
      </c>
      <c r="R336" s="448" t="n">
        <v>0</v>
      </c>
      <c r="S336" s="449" t="n">
        <v>0</v>
      </c>
      <c r="T336" s="449" t="n">
        <v>0</v>
      </c>
      <c r="U336" s="450" t="n">
        <v>466.322576973864</v>
      </c>
      <c r="V336" s="450" t="n">
        <v>0</v>
      </c>
      <c r="W336" s="450" t="n">
        <v>474.389957555512</v>
      </c>
      <c r="X336" s="450" t="n">
        <v>474.389957555512</v>
      </c>
      <c r="Y336" s="450" t="n">
        <v>0</v>
      </c>
      <c r="Z336" s="448" t="n">
        <v>0</v>
      </c>
      <c r="AA336" s="448" t="n">
        <v>0</v>
      </c>
      <c r="AB336" s="448" t="n">
        <v>0</v>
      </c>
      <c r="AC336" s="448" t="n">
        <v>0</v>
      </c>
      <c r="AD336" s="451" t="s">
        <v>2558</v>
      </c>
      <c r="AE336" s="79"/>
      <c r="AF336" s="449" t="n">
        <v>0</v>
      </c>
      <c r="AG336" s="449" t="n">
        <v>0</v>
      </c>
      <c r="AH336" s="79"/>
      <c r="AI336" s="452" t="n">
        <v>0</v>
      </c>
      <c r="AJ336" s="453" t="n">
        <v>0</v>
      </c>
      <c r="AK336" s="452" t="n">
        <v>0</v>
      </c>
      <c r="AL336" s="453" t="n">
        <v>0</v>
      </c>
      <c r="AM336" s="79"/>
      <c r="AN336" s="454" t="n">
        <v>0</v>
      </c>
      <c r="AO336" s="455" t="n">
        <v>0</v>
      </c>
      <c r="AP336" s="455" t="n">
        <v>0</v>
      </c>
      <c r="AQ336" s="455" t="n">
        <v>0</v>
      </c>
      <c r="AR336" s="456" t="n">
        <v>0</v>
      </c>
      <c r="AS336" s="373" t="n">
        <v>0</v>
      </c>
      <c r="AT336" s="457" t="n">
        <v>0</v>
      </c>
      <c r="AU336" s="457" t="n">
        <v>0</v>
      </c>
      <c r="AV336" s="457" t="n">
        <v>0</v>
      </c>
      <c r="AW336" s="457" t="n">
        <v>0</v>
      </c>
      <c r="AX336" s="458"/>
      <c r="AY336" s="459" t="n">
        <v>0</v>
      </c>
      <c r="AZ336" s="460" t="n">
        <v>0</v>
      </c>
      <c r="BA336" s="461" t="n">
        <v>0</v>
      </c>
      <c r="BB336" s="414" t="s">
        <v>790</v>
      </c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462" t="n">
        <v>0</v>
      </c>
      <c r="BO336" s="463" t="n">
        <v>0</v>
      </c>
      <c r="BP336" s="464" t="n">
        <v>0</v>
      </c>
      <c r="BQ336" s="465" t="n">
        <v>0</v>
      </c>
      <c r="BR336" s="465" t="n">
        <v>0</v>
      </c>
      <c r="BS336" s="466" t="n">
        <v>0</v>
      </c>
      <c r="BT336" s="467" t="n">
        <v>0</v>
      </c>
      <c r="BU336" s="465" t="n">
        <v>0</v>
      </c>
      <c r="BV336" s="465" t="n">
        <v>0</v>
      </c>
      <c r="BW336" s="468" t="n">
        <v>0</v>
      </c>
      <c r="CG336" s="442"/>
    </row>
    <row r="337" s="441" customFormat="true" ht="21.95" hidden="false" customHeight="true" outlineLevel="0" collapsed="false">
      <c r="A337" s="414"/>
      <c r="B337" s="414"/>
      <c r="C337" s="415" t="s">
        <v>792</v>
      </c>
      <c r="D337" s="415" t="s">
        <v>792</v>
      </c>
      <c r="E337" s="416" t="s">
        <v>792</v>
      </c>
      <c r="F337" s="416" t="s">
        <v>2373</v>
      </c>
      <c r="G337" s="417"/>
      <c r="H337" s="417"/>
      <c r="I337" s="417"/>
      <c r="J337" s="418" t="n">
        <v>215202.84</v>
      </c>
      <c r="K337" s="418" t="n">
        <v>215202.84</v>
      </c>
      <c r="L337" s="418" t="n">
        <v>230386.61825036</v>
      </c>
      <c r="M337" s="419" t="n">
        <v>0</v>
      </c>
      <c r="N337" s="419" t="n">
        <v>0.00387945623765932</v>
      </c>
      <c r="O337" s="418"/>
      <c r="P337" s="418" t="n">
        <v>834.87</v>
      </c>
      <c r="Q337" s="419" t="n">
        <v>0.00775891247531863</v>
      </c>
      <c r="R337" s="419" t="n">
        <v>0.0123382397276913</v>
      </c>
      <c r="S337" s="418" t="n">
        <v>0</v>
      </c>
      <c r="T337" s="418" t="n">
        <v>2655.22423</v>
      </c>
      <c r="U337" s="418" t="n">
        <v>226613.078097787</v>
      </c>
      <c r="V337" s="418" t="n">
        <v>2744.09875208265</v>
      </c>
      <c r="W337" s="418"/>
      <c r="X337" s="418" t="n">
        <v>230486.011440468</v>
      </c>
      <c r="Y337" s="418" t="n">
        <v>853.061317925158</v>
      </c>
      <c r="Z337" s="419" t="n">
        <v>0.00387945623765932</v>
      </c>
      <c r="AA337" s="419" t="n">
        <v>0.00457932725237269</v>
      </c>
      <c r="AB337" s="419" t="n">
        <v>0.00845878349003201</v>
      </c>
      <c r="AC337" s="419" t="n">
        <v>0.000699871014713374</v>
      </c>
      <c r="AD337" s="420" t="s">
        <v>2559</v>
      </c>
      <c r="AE337" s="421" t="s">
        <v>2557</v>
      </c>
      <c r="AF337" s="422" t="n">
        <v>0</v>
      </c>
      <c r="AG337" s="423" t="n">
        <v>0</v>
      </c>
      <c r="AH337" s="421"/>
      <c r="AI337" s="424"/>
      <c r="AJ337" s="425"/>
      <c r="AK337" s="424"/>
      <c r="AL337" s="425"/>
      <c r="AM337" s="421"/>
      <c r="AN337" s="426"/>
      <c r="AO337" s="427"/>
      <c r="AP337" s="427"/>
      <c r="AQ337" s="427"/>
      <c r="AR337" s="428"/>
      <c r="AS337" s="429"/>
      <c r="AT337" s="430"/>
      <c r="AU337" s="430"/>
      <c r="AV337" s="430"/>
      <c r="AW337" s="430"/>
      <c r="AX337" s="421"/>
      <c r="AY337" s="431"/>
      <c r="AZ337" s="432"/>
      <c r="BA337" s="433"/>
      <c r="BB337" s="414" t="s">
        <v>792</v>
      </c>
      <c r="BC337" s="421"/>
      <c r="BD337" s="421"/>
      <c r="BE337" s="421"/>
      <c r="BF337" s="421"/>
      <c r="BG337" s="421"/>
      <c r="BH337" s="421"/>
      <c r="BI337" s="421"/>
      <c r="BJ337" s="421"/>
      <c r="BK337" s="421"/>
      <c r="BL337" s="421"/>
      <c r="BM337" s="421"/>
      <c r="BN337" s="434" t="s">
        <v>792</v>
      </c>
      <c r="BO337" s="435" t="n">
        <v>2655.22423</v>
      </c>
      <c r="BP337" s="436" t="n">
        <v>0</v>
      </c>
      <c r="BQ337" s="437" t="n">
        <v>0</v>
      </c>
      <c r="BR337" s="437" t="n">
        <v>0</v>
      </c>
      <c r="BS337" s="438" t="n">
        <v>0</v>
      </c>
      <c r="BT337" s="439" t="n">
        <v>5</v>
      </c>
      <c r="BU337" s="437" t="s">
        <v>792</v>
      </c>
      <c r="BV337" s="437" t="n">
        <v>1820.35423</v>
      </c>
      <c r="BW337" s="440" t="n">
        <v>0.00391022466132743</v>
      </c>
      <c r="CG337" s="442"/>
    </row>
    <row r="338" s="441" customFormat="true" ht="21.95" hidden="false" customHeight="true" outlineLevel="0" collapsed="false">
      <c r="A338" s="414"/>
      <c r="B338" s="414"/>
      <c r="C338" s="415" t="n">
        <v>0</v>
      </c>
      <c r="D338" s="415" t="s">
        <v>792</v>
      </c>
      <c r="E338" s="469" t="s">
        <v>794</v>
      </c>
      <c r="F338" s="469" t="s">
        <v>2374</v>
      </c>
      <c r="G338" s="469"/>
      <c r="H338" s="470"/>
      <c r="I338" s="471"/>
      <c r="J338" s="472" t="n">
        <v>21332.83</v>
      </c>
      <c r="K338" s="473" t="n">
        <v>21332.83</v>
      </c>
      <c r="L338" s="473" t="n">
        <v>22856.7848041938</v>
      </c>
      <c r="M338" s="448" t="n">
        <v>0</v>
      </c>
      <c r="N338" s="448" t="n">
        <v>0</v>
      </c>
      <c r="O338" s="449" t="n">
        <v>0</v>
      </c>
      <c r="P338" s="449" t="n">
        <v>0</v>
      </c>
      <c r="Q338" s="448" t="n">
        <v>0</v>
      </c>
      <c r="R338" s="448" t="n">
        <v>0</v>
      </c>
      <c r="S338" s="449" t="n">
        <v>0</v>
      </c>
      <c r="T338" s="449" t="n">
        <v>0</v>
      </c>
      <c r="U338" s="449"/>
      <c r="V338" s="449"/>
      <c r="W338" s="449"/>
      <c r="X338" s="449"/>
      <c r="Y338" s="449" t="n">
        <v>0</v>
      </c>
      <c r="Z338" s="448" t="n">
        <v>0</v>
      </c>
      <c r="AA338" s="448" t="n">
        <v>0</v>
      </c>
      <c r="AB338" s="448" t="n">
        <v>0</v>
      </c>
      <c r="AC338" s="448" t="n">
        <v>0</v>
      </c>
      <c r="AD338" s="451" t="s">
        <v>2558</v>
      </c>
      <c r="AE338" s="79"/>
      <c r="AF338" s="449" t="n">
        <v>0</v>
      </c>
      <c r="AG338" s="449" t="n">
        <v>0</v>
      </c>
      <c r="AH338" s="79"/>
      <c r="AI338" s="452"/>
      <c r="AJ338" s="453"/>
      <c r="AK338" s="452"/>
      <c r="AL338" s="453"/>
      <c r="AM338" s="79"/>
      <c r="AN338" s="454"/>
      <c r="AO338" s="455"/>
      <c r="AP338" s="455"/>
      <c r="AQ338" s="455"/>
      <c r="AR338" s="456"/>
      <c r="AS338" s="373"/>
      <c r="AT338" s="457"/>
      <c r="AU338" s="457"/>
      <c r="AV338" s="457"/>
      <c r="AW338" s="457"/>
      <c r="AX338" s="458"/>
      <c r="AY338" s="459"/>
      <c r="AZ338" s="460"/>
      <c r="BA338" s="461"/>
      <c r="BB338" s="414" t="s">
        <v>794</v>
      </c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462" t="n">
        <v>0</v>
      </c>
      <c r="BO338" s="463" t="n">
        <v>0</v>
      </c>
      <c r="BP338" s="464" t="n">
        <v>0</v>
      </c>
      <c r="BQ338" s="465" t="n">
        <v>0</v>
      </c>
      <c r="BR338" s="465" t="n">
        <v>0</v>
      </c>
      <c r="BS338" s="466" t="n">
        <v>0</v>
      </c>
      <c r="BT338" s="467" t="n">
        <v>0</v>
      </c>
      <c r="BU338" s="465" t="n">
        <v>0</v>
      </c>
      <c r="BV338" s="465" t="n">
        <v>0</v>
      </c>
      <c r="BW338" s="468" t="n">
        <v>0</v>
      </c>
      <c r="CG338" s="442"/>
    </row>
    <row r="339" s="441" customFormat="true" ht="21.95" hidden="false" customHeight="true" outlineLevel="0" collapsed="false">
      <c r="A339" s="414"/>
      <c r="B339" s="414"/>
      <c r="C339" s="415" t="n">
        <v>0</v>
      </c>
      <c r="D339" s="415" t="s">
        <v>792</v>
      </c>
      <c r="E339" s="443" t="s">
        <v>796</v>
      </c>
      <c r="F339" s="443" t="s">
        <v>1890</v>
      </c>
      <c r="G339" s="443" t="s">
        <v>1098</v>
      </c>
      <c r="H339" s="444" t="n">
        <v>6005.44</v>
      </c>
      <c r="I339" s="445" t="n">
        <v>3.4604</v>
      </c>
      <c r="J339" s="446" t="n">
        <v>20781.22</v>
      </c>
      <c r="K339" s="447" t="n">
        <v>20781.22</v>
      </c>
      <c r="L339" s="447" t="n">
        <v>22265.7694037129</v>
      </c>
      <c r="M339" s="448" t="n">
        <v>0</v>
      </c>
      <c r="N339" s="448" t="n">
        <v>0</v>
      </c>
      <c r="O339" s="449" t="n">
        <v>0</v>
      </c>
      <c r="P339" s="449" t="n">
        <v>0</v>
      </c>
      <c r="Q339" s="448" t="n">
        <v>0</v>
      </c>
      <c r="R339" s="448" t="n">
        <v>0</v>
      </c>
      <c r="S339" s="449" t="n">
        <v>0</v>
      </c>
      <c r="T339" s="449" t="n">
        <v>0</v>
      </c>
      <c r="U339" s="450" t="n">
        <v>21888.1331324498</v>
      </c>
      <c r="V339" s="450" t="n">
        <v>0</v>
      </c>
      <c r="W339" s="450" t="n">
        <v>22266.7978356412</v>
      </c>
      <c r="X339" s="450" t="n">
        <v>22266.7978356412</v>
      </c>
      <c r="Y339" s="450" t="n">
        <v>0</v>
      </c>
      <c r="Z339" s="448" t="n">
        <v>0</v>
      </c>
      <c r="AA339" s="448" t="n">
        <v>0</v>
      </c>
      <c r="AB339" s="448" t="n">
        <v>0</v>
      </c>
      <c r="AC339" s="448" t="n">
        <v>0</v>
      </c>
      <c r="AD339" s="451" t="s">
        <v>2558</v>
      </c>
      <c r="AE339" s="79"/>
      <c r="AF339" s="449" t="n">
        <v>0</v>
      </c>
      <c r="AG339" s="449" t="n">
        <v>0</v>
      </c>
      <c r="AH339" s="79"/>
      <c r="AI339" s="452" t="n">
        <v>0</v>
      </c>
      <c r="AJ339" s="453" t="n">
        <v>0</v>
      </c>
      <c r="AK339" s="452" t="n">
        <v>0</v>
      </c>
      <c r="AL339" s="453" t="n">
        <v>0</v>
      </c>
      <c r="AM339" s="79"/>
      <c r="AN339" s="454" t="n">
        <v>0</v>
      </c>
      <c r="AO339" s="455" t="n">
        <v>0</v>
      </c>
      <c r="AP339" s="455" t="n">
        <v>0</v>
      </c>
      <c r="AQ339" s="455" t="n">
        <v>0</v>
      </c>
      <c r="AR339" s="456" t="n">
        <v>0</v>
      </c>
      <c r="AS339" s="373" t="n">
        <v>10</v>
      </c>
      <c r="AT339" s="457" t="n">
        <v>0</v>
      </c>
      <c r="AU339" s="457" t="n">
        <v>0.1495</v>
      </c>
      <c r="AV339" s="457" t="n">
        <v>0.3587</v>
      </c>
      <c r="AW339" s="457" t="n">
        <v>0.6914</v>
      </c>
      <c r="AX339" s="458"/>
      <c r="AY339" s="459" t="n">
        <v>14368.135508</v>
      </c>
      <c r="AZ339" s="460" t="n">
        <v>0.0292646756343294</v>
      </c>
      <c r="BA339" s="461" t="n">
        <v>10</v>
      </c>
      <c r="BB339" s="414" t="s">
        <v>796</v>
      </c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462" t="n">
        <v>0</v>
      </c>
      <c r="BO339" s="463" t="n">
        <v>0</v>
      </c>
      <c r="BP339" s="464" t="n">
        <v>0</v>
      </c>
      <c r="BQ339" s="465" t="n">
        <v>0</v>
      </c>
      <c r="BR339" s="465" t="n">
        <v>0</v>
      </c>
      <c r="BS339" s="466" t="n">
        <v>0</v>
      </c>
      <c r="BT339" s="467" t="n">
        <v>0</v>
      </c>
      <c r="BU339" s="465" t="n">
        <v>0</v>
      </c>
      <c r="BV339" s="465" t="n">
        <v>0</v>
      </c>
      <c r="BW339" s="468" t="n">
        <v>0</v>
      </c>
      <c r="CG339" s="442"/>
    </row>
    <row r="340" s="441" customFormat="true" ht="21.95" hidden="false" customHeight="true" outlineLevel="0" collapsed="false">
      <c r="A340" s="414"/>
      <c r="B340" s="414"/>
      <c r="C340" s="415" t="n">
        <v>0</v>
      </c>
      <c r="D340" s="415" t="s">
        <v>792</v>
      </c>
      <c r="E340" s="443" t="s">
        <v>798</v>
      </c>
      <c r="F340" s="443" t="s">
        <v>1735</v>
      </c>
      <c r="G340" s="443" t="s">
        <v>1098</v>
      </c>
      <c r="H340" s="444" t="n">
        <v>69.63</v>
      </c>
      <c r="I340" s="445" t="n">
        <v>7.922</v>
      </c>
      <c r="J340" s="446" t="n">
        <v>551.61</v>
      </c>
      <c r="K340" s="447" t="n">
        <v>551.61</v>
      </c>
      <c r="L340" s="447" t="n">
        <v>591.015400480918</v>
      </c>
      <c r="M340" s="448" t="n">
        <v>0</v>
      </c>
      <c r="N340" s="448" t="n">
        <v>0</v>
      </c>
      <c r="O340" s="449" t="n">
        <v>0</v>
      </c>
      <c r="P340" s="449" t="n">
        <v>0</v>
      </c>
      <c r="Q340" s="448" t="n">
        <v>0</v>
      </c>
      <c r="R340" s="448" t="n">
        <v>0</v>
      </c>
      <c r="S340" s="449" t="n">
        <v>0</v>
      </c>
      <c r="T340" s="449" t="n">
        <v>0</v>
      </c>
      <c r="U340" s="450" t="n">
        <v>580.991545115764</v>
      </c>
      <c r="V340" s="450" t="n">
        <v>0</v>
      </c>
      <c r="W340" s="450" t="n">
        <v>591.042698846267</v>
      </c>
      <c r="X340" s="450" t="n">
        <v>591.042698846267</v>
      </c>
      <c r="Y340" s="450" t="n">
        <v>0</v>
      </c>
      <c r="Z340" s="448" t="n">
        <v>0</v>
      </c>
      <c r="AA340" s="448" t="n">
        <v>0</v>
      </c>
      <c r="AB340" s="448" t="n">
        <v>0</v>
      </c>
      <c r="AC340" s="448" t="n">
        <v>0</v>
      </c>
      <c r="AD340" s="451" t="s">
        <v>2558</v>
      </c>
      <c r="AE340" s="79"/>
      <c r="AF340" s="449" t="n">
        <v>0</v>
      </c>
      <c r="AG340" s="449" t="n">
        <v>0</v>
      </c>
      <c r="AH340" s="79"/>
      <c r="AI340" s="452" t="n">
        <v>0</v>
      </c>
      <c r="AJ340" s="453" t="n">
        <v>0</v>
      </c>
      <c r="AK340" s="452" t="n">
        <v>0</v>
      </c>
      <c r="AL340" s="453" t="n">
        <v>0</v>
      </c>
      <c r="AM340" s="79"/>
      <c r="AN340" s="454" t="n">
        <v>0</v>
      </c>
      <c r="AO340" s="455" t="n">
        <v>0</v>
      </c>
      <c r="AP340" s="455" t="n">
        <v>0</v>
      </c>
      <c r="AQ340" s="455" t="n">
        <v>0</v>
      </c>
      <c r="AR340" s="456" t="n">
        <v>0</v>
      </c>
      <c r="AS340" s="373" t="n">
        <v>0</v>
      </c>
      <c r="AT340" s="457" t="n">
        <v>0</v>
      </c>
      <c r="AU340" s="457" t="n">
        <v>0</v>
      </c>
      <c r="AV340" s="457" t="n">
        <v>0</v>
      </c>
      <c r="AW340" s="457" t="n">
        <v>0</v>
      </c>
      <c r="AX340" s="458"/>
      <c r="AY340" s="459" t="n">
        <v>0</v>
      </c>
      <c r="AZ340" s="460" t="n">
        <v>0</v>
      </c>
      <c r="BA340" s="461" t="n">
        <v>0</v>
      </c>
      <c r="BB340" s="414" t="s">
        <v>798</v>
      </c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462" t="n">
        <v>0</v>
      </c>
      <c r="BO340" s="463" t="n">
        <v>0</v>
      </c>
      <c r="BP340" s="464" t="n">
        <v>0</v>
      </c>
      <c r="BQ340" s="465" t="n">
        <v>0</v>
      </c>
      <c r="BR340" s="465" t="n">
        <v>0</v>
      </c>
      <c r="BS340" s="466" t="n">
        <v>0</v>
      </c>
      <c r="BT340" s="467" t="n">
        <v>0</v>
      </c>
      <c r="BU340" s="465" t="n">
        <v>0</v>
      </c>
      <c r="BV340" s="465" t="n">
        <v>0</v>
      </c>
      <c r="BW340" s="468" t="n">
        <v>0</v>
      </c>
      <c r="CG340" s="442"/>
    </row>
    <row r="341" s="441" customFormat="true" ht="21.95" hidden="false" customHeight="true" outlineLevel="0" collapsed="false">
      <c r="A341" s="414"/>
      <c r="B341" s="414"/>
      <c r="C341" s="415" t="n">
        <v>0</v>
      </c>
      <c r="D341" s="415" t="s">
        <v>792</v>
      </c>
      <c r="E341" s="469" t="s">
        <v>800</v>
      </c>
      <c r="F341" s="469" t="s">
        <v>2375</v>
      </c>
      <c r="G341" s="469"/>
      <c r="H341" s="470"/>
      <c r="I341" s="471"/>
      <c r="J341" s="472" t="n">
        <v>7698.71</v>
      </c>
      <c r="K341" s="473" t="n">
        <v>7698.71</v>
      </c>
      <c r="L341" s="473" t="n">
        <v>8248.68326142828</v>
      </c>
      <c r="M341" s="448" t="n">
        <v>0</v>
      </c>
      <c r="N341" s="448" t="n">
        <v>0</v>
      </c>
      <c r="O341" s="449" t="n">
        <v>0</v>
      </c>
      <c r="P341" s="449" t="n">
        <v>0</v>
      </c>
      <c r="Q341" s="448" t="n">
        <v>0</v>
      </c>
      <c r="R341" s="448" t="n">
        <v>0</v>
      </c>
      <c r="S341" s="449" t="n">
        <v>0</v>
      </c>
      <c r="T341" s="449" t="n">
        <v>0</v>
      </c>
      <c r="U341" s="449"/>
      <c r="V341" s="449"/>
      <c r="W341" s="449"/>
      <c r="X341" s="449"/>
      <c r="Y341" s="449" t="n">
        <v>0</v>
      </c>
      <c r="Z341" s="448" t="n">
        <v>0</v>
      </c>
      <c r="AA341" s="448" t="n">
        <v>0</v>
      </c>
      <c r="AB341" s="448" t="n">
        <v>0</v>
      </c>
      <c r="AC341" s="448" t="n">
        <v>0</v>
      </c>
      <c r="AD341" s="451" t="s">
        <v>2558</v>
      </c>
      <c r="AE341" s="79"/>
      <c r="AF341" s="449" t="n">
        <v>0</v>
      </c>
      <c r="AG341" s="449" t="n">
        <v>0</v>
      </c>
      <c r="AH341" s="79"/>
      <c r="AI341" s="452"/>
      <c r="AJ341" s="453"/>
      <c r="AK341" s="452"/>
      <c r="AL341" s="453"/>
      <c r="AM341" s="79"/>
      <c r="AN341" s="454"/>
      <c r="AO341" s="455"/>
      <c r="AP341" s="455"/>
      <c r="AQ341" s="455"/>
      <c r="AR341" s="456"/>
      <c r="AS341" s="373"/>
      <c r="AT341" s="457"/>
      <c r="AU341" s="457"/>
      <c r="AV341" s="457"/>
      <c r="AW341" s="457"/>
      <c r="AX341" s="458"/>
      <c r="AY341" s="459"/>
      <c r="AZ341" s="460"/>
      <c r="BA341" s="461"/>
      <c r="BB341" s="414" t="s">
        <v>800</v>
      </c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462" t="n">
        <v>0</v>
      </c>
      <c r="BO341" s="463" t="n">
        <v>0</v>
      </c>
      <c r="BP341" s="464" t="n">
        <v>0</v>
      </c>
      <c r="BQ341" s="465" t="n">
        <v>0</v>
      </c>
      <c r="BR341" s="465" t="n">
        <v>0</v>
      </c>
      <c r="BS341" s="466" t="n">
        <v>0</v>
      </c>
      <c r="BT341" s="467" t="n">
        <v>0</v>
      </c>
      <c r="BU341" s="465" t="n">
        <v>0</v>
      </c>
      <c r="BV341" s="465" t="n">
        <v>0</v>
      </c>
      <c r="BW341" s="468" t="n">
        <v>0</v>
      </c>
      <c r="CG341" s="442"/>
    </row>
    <row r="342" s="441" customFormat="true" ht="21.95" hidden="false" customHeight="true" outlineLevel="0" collapsed="false">
      <c r="A342" s="414"/>
      <c r="B342" s="414"/>
      <c r="C342" s="415" t="n">
        <v>0</v>
      </c>
      <c r="D342" s="415" t="s">
        <v>792</v>
      </c>
      <c r="E342" s="443" t="s">
        <v>802</v>
      </c>
      <c r="F342" s="443" t="s">
        <v>1886</v>
      </c>
      <c r="G342" s="443" t="s">
        <v>1098</v>
      </c>
      <c r="H342" s="444" t="n">
        <v>6097.02</v>
      </c>
      <c r="I342" s="445" t="n">
        <v>1.2627</v>
      </c>
      <c r="J342" s="446" t="n">
        <v>7698.71</v>
      </c>
      <c r="K342" s="447" t="n">
        <v>7698.71</v>
      </c>
      <c r="L342" s="447" t="n">
        <v>8248.68326142828</v>
      </c>
      <c r="M342" s="448" t="n">
        <v>0</v>
      </c>
      <c r="N342" s="448" t="n">
        <v>0</v>
      </c>
      <c r="O342" s="449" t="n">
        <v>0</v>
      </c>
      <c r="P342" s="449" t="n">
        <v>0</v>
      </c>
      <c r="Q342" s="448" t="n">
        <v>0</v>
      </c>
      <c r="R342" s="448" t="n">
        <v>0</v>
      </c>
      <c r="S342" s="449" t="n">
        <v>0</v>
      </c>
      <c r="T342" s="449" t="n">
        <v>0</v>
      </c>
      <c r="U342" s="450" t="n">
        <v>8108.78232500895</v>
      </c>
      <c r="V342" s="450" t="n">
        <v>0</v>
      </c>
      <c r="W342" s="450" t="n">
        <v>8249.0642592316</v>
      </c>
      <c r="X342" s="450" t="n">
        <v>8249.0642592316</v>
      </c>
      <c r="Y342" s="450" t="n">
        <v>0</v>
      </c>
      <c r="Z342" s="448" t="n">
        <v>0</v>
      </c>
      <c r="AA342" s="448" t="n">
        <v>0</v>
      </c>
      <c r="AB342" s="448" t="n">
        <v>0</v>
      </c>
      <c r="AC342" s="448" t="n">
        <v>0</v>
      </c>
      <c r="AD342" s="451" t="s">
        <v>2558</v>
      </c>
      <c r="AE342" s="79"/>
      <c r="AF342" s="449" t="n">
        <v>0</v>
      </c>
      <c r="AG342" s="449" t="n">
        <v>0</v>
      </c>
      <c r="AH342" s="79"/>
      <c r="AI342" s="452" t="n">
        <v>0</v>
      </c>
      <c r="AJ342" s="453" t="n">
        <v>0</v>
      </c>
      <c r="AK342" s="452" t="n">
        <v>0</v>
      </c>
      <c r="AL342" s="453" t="n">
        <v>0</v>
      </c>
      <c r="AM342" s="79"/>
      <c r="AN342" s="454" t="n">
        <v>0</v>
      </c>
      <c r="AO342" s="455" t="n">
        <v>0</v>
      </c>
      <c r="AP342" s="455" t="n">
        <v>0</v>
      </c>
      <c r="AQ342" s="455" t="n">
        <v>0</v>
      </c>
      <c r="AR342" s="456" t="n">
        <v>0</v>
      </c>
      <c r="AS342" s="373" t="n">
        <v>22</v>
      </c>
      <c r="AT342" s="457" t="n">
        <v>0</v>
      </c>
      <c r="AU342" s="457" t="n">
        <v>0.2454</v>
      </c>
      <c r="AV342" s="457" t="n">
        <v>0.5889</v>
      </c>
      <c r="AW342" s="457" t="n">
        <v>0.8848</v>
      </c>
      <c r="AX342" s="458"/>
      <c r="AY342" s="459" t="n">
        <v>6811.818608</v>
      </c>
      <c r="AZ342" s="460" t="n">
        <v>0.0138741496370226</v>
      </c>
      <c r="BA342" s="461" t="n">
        <v>22</v>
      </c>
      <c r="BB342" s="414" t="s">
        <v>802</v>
      </c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462" t="n">
        <v>0</v>
      </c>
      <c r="BO342" s="463" t="n">
        <v>0</v>
      </c>
      <c r="BP342" s="464" t="n">
        <v>0</v>
      </c>
      <c r="BQ342" s="465" t="n">
        <v>0</v>
      </c>
      <c r="BR342" s="465" t="n">
        <v>0</v>
      </c>
      <c r="BS342" s="466" t="n">
        <v>0</v>
      </c>
      <c r="BT342" s="467" t="n">
        <v>0</v>
      </c>
      <c r="BU342" s="465" t="n">
        <v>0</v>
      </c>
      <c r="BV342" s="465" t="n">
        <v>0</v>
      </c>
      <c r="BW342" s="468" t="n">
        <v>0</v>
      </c>
      <c r="CG342" s="442"/>
    </row>
    <row r="343" s="441" customFormat="true" ht="21.95" hidden="false" customHeight="true" outlineLevel="0" collapsed="false">
      <c r="A343" s="414"/>
      <c r="B343" s="414"/>
      <c r="C343" s="415" t="n">
        <v>0</v>
      </c>
      <c r="D343" s="415" t="s">
        <v>792</v>
      </c>
      <c r="E343" s="469" t="s">
        <v>804</v>
      </c>
      <c r="F343" s="469" t="s">
        <v>2376</v>
      </c>
      <c r="G343" s="469"/>
      <c r="H343" s="470"/>
      <c r="I343" s="471"/>
      <c r="J343" s="472" t="n">
        <v>1596.47</v>
      </c>
      <c r="K343" s="473" t="n">
        <v>1596.47</v>
      </c>
      <c r="L343" s="473" t="n">
        <v>1710.5171342176</v>
      </c>
      <c r="M343" s="448" t="n">
        <v>0</v>
      </c>
      <c r="N343" s="448" t="n">
        <v>0</v>
      </c>
      <c r="O343" s="449" t="n">
        <v>0</v>
      </c>
      <c r="P343" s="449" t="n">
        <v>0</v>
      </c>
      <c r="Q343" s="448" t="n">
        <v>0</v>
      </c>
      <c r="R343" s="448" t="n">
        <v>0</v>
      </c>
      <c r="S343" s="449" t="n">
        <v>0</v>
      </c>
      <c r="T343" s="449" t="n">
        <v>0</v>
      </c>
      <c r="U343" s="449"/>
      <c r="V343" s="449"/>
      <c r="W343" s="449"/>
      <c r="X343" s="449"/>
      <c r="Y343" s="449" t="n">
        <v>0</v>
      </c>
      <c r="Z343" s="448" t="n">
        <v>0</v>
      </c>
      <c r="AA343" s="448" t="n">
        <v>0</v>
      </c>
      <c r="AB343" s="448" t="n">
        <v>0</v>
      </c>
      <c r="AC343" s="448" t="n">
        <v>0</v>
      </c>
      <c r="AD343" s="451" t="s">
        <v>2558</v>
      </c>
      <c r="AE343" s="79"/>
      <c r="AF343" s="449" t="n">
        <v>0</v>
      </c>
      <c r="AG343" s="449" t="n">
        <v>0</v>
      </c>
      <c r="AH343" s="79"/>
      <c r="AI343" s="452"/>
      <c r="AJ343" s="453"/>
      <c r="AK343" s="452"/>
      <c r="AL343" s="453"/>
      <c r="AM343" s="79"/>
      <c r="AN343" s="454"/>
      <c r="AO343" s="455"/>
      <c r="AP343" s="455"/>
      <c r="AQ343" s="455"/>
      <c r="AR343" s="456"/>
      <c r="AS343" s="373"/>
      <c r="AT343" s="457"/>
      <c r="AU343" s="457"/>
      <c r="AV343" s="457"/>
      <c r="AW343" s="457"/>
      <c r="AX343" s="458"/>
      <c r="AY343" s="459"/>
      <c r="AZ343" s="460"/>
      <c r="BA343" s="461"/>
      <c r="BB343" s="414" t="s">
        <v>804</v>
      </c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462" t="n">
        <v>0</v>
      </c>
      <c r="BO343" s="463" t="n">
        <v>0</v>
      </c>
      <c r="BP343" s="464" t="n">
        <v>0</v>
      </c>
      <c r="BQ343" s="465" t="n">
        <v>0</v>
      </c>
      <c r="BR343" s="465" t="n">
        <v>0</v>
      </c>
      <c r="BS343" s="466" t="n">
        <v>0</v>
      </c>
      <c r="BT343" s="467" t="n">
        <v>0</v>
      </c>
      <c r="BU343" s="465" t="n">
        <v>0</v>
      </c>
      <c r="BV343" s="465" t="n">
        <v>0</v>
      </c>
      <c r="BW343" s="468" t="n">
        <v>0</v>
      </c>
      <c r="CG343" s="442"/>
    </row>
    <row r="344" s="441" customFormat="true" ht="21.95" hidden="false" customHeight="true" outlineLevel="0" collapsed="false">
      <c r="A344" s="414"/>
      <c r="B344" s="414"/>
      <c r="C344" s="415" t="n">
        <v>0</v>
      </c>
      <c r="D344" s="415" t="s">
        <v>792</v>
      </c>
      <c r="E344" s="443" t="s">
        <v>806</v>
      </c>
      <c r="F344" s="443" t="s">
        <v>1809</v>
      </c>
      <c r="G344" s="443" t="s">
        <v>1098</v>
      </c>
      <c r="H344" s="444" t="n">
        <v>201.99</v>
      </c>
      <c r="I344" s="445" t="n">
        <v>7.9037</v>
      </c>
      <c r="J344" s="446" t="n">
        <v>1596.47</v>
      </c>
      <c r="K344" s="447" t="n">
        <v>1596.47</v>
      </c>
      <c r="L344" s="447" t="n">
        <v>1710.5171342176</v>
      </c>
      <c r="M344" s="448" t="n">
        <v>0</v>
      </c>
      <c r="N344" s="448" t="n">
        <v>0</v>
      </c>
      <c r="O344" s="449" t="n">
        <v>0</v>
      </c>
      <c r="P344" s="449" t="n">
        <v>0</v>
      </c>
      <c r="Q344" s="448" t="n">
        <v>0</v>
      </c>
      <c r="R344" s="448" t="n">
        <v>0</v>
      </c>
      <c r="S344" s="449" t="n">
        <v>0</v>
      </c>
      <c r="T344" s="449" t="n">
        <v>0</v>
      </c>
      <c r="U344" s="450" t="n">
        <v>1681.50608587764</v>
      </c>
      <c r="V344" s="450" t="n">
        <v>0</v>
      </c>
      <c r="W344" s="450" t="n">
        <v>1710.59614116332</v>
      </c>
      <c r="X344" s="450" t="n">
        <v>1710.59614116332</v>
      </c>
      <c r="Y344" s="450" t="n">
        <v>0</v>
      </c>
      <c r="Z344" s="448" t="n">
        <v>0</v>
      </c>
      <c r="AA344" s="448" t="n">
        <v>0</v>
      </c>
      <c r="AB344" s="448" t="n">
        <v>0</v>
      </c>
      <c r="AC344" s="448" t="n">
        <v>0</v>
      </c>
      <c r="AD344" s="451" t="s">
        <v>2558</v>
      </c>
      <c r="AE344" s="79"/>
      <c r="AF344" s="449" t="n">
        <v>0</v>
      </c>
      <c r="AG344" s="449" t="n">
        <v>0</v>
      </c>
      <c r="AH344" s="79"/>
      <c r="AI344" s="452" t="n">
        <v>0</v>
      </c>
      <c r="AJ344" s="453" t="n">
        <v>0</v>
      </c>
      <c r="AK344" s="452" t="n">
        <v>0</v>
      </c>
      <c r="AL344" s="453" t="n">
        <v>0</v>
      </c>
      <c r="AM344" s="79"/>
      <c r="AN344" s="454" t="n">
        <v>0</v>
      </c>
      <c r="AO344" s="455" t="n">
        <v>0</v>
      </c>
      <c r="AP344" s="455" t="n">
        <v>0</v>
      </c>
      <c r="AQ344" s="455" t="n">
        <v>0</v>
      </c>
      <c r="AR344" s="456" t="n">
        <v>0</v>
      </c>
      <c r="AS344" s="373" t="n">
        <v>0</v>
      </c>
      <c r="AT344" s="457" t="n">
        <v>0</v>
      </c>
      <c r="AU344" s="457" t="n">
        <v>0</v>
      </c>
      <c r="AV344" s="457" t="n">
        <v>0</v>
      </c>
      <c r="AW344" s="457" t="n">
        <v>0</v>
      </c>
      <c r="AX344" s="458"/>
      <c r="AY344" s="459" t="n">
        <v>0</v>
      </c>
      <c r="AZ344" s="460" t="n">
        <v>0</v>
      </c>
      <c r="BA344" s="461" t="n">
        <v>0</v>
      </c>
      <c r="BB344" s="414" t="s">
        <v>806</v>
      </c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462" t="n">
        <v>0</v>
      </c>
      <c r="BO344" s="463" t="n">
        <v>0</v>
      </c>
      <c r="BP344" s="464" t="n">
        <v>0</v>
      </c>
      <c r="BQ344" s="465" t="n">
        <v>0</v>
      </c>
      <c r="BR344" s="465" t="n">
        <v>0</v>
      </c>
      <c r="BS344" s="466" t="n">
        <v>0</v>
      </c>
      <c r="BT344" s="467" t="n">
        <v>0</v>
      </c>
      <c r="BU344" s="465" t="n">
        <v>0</v>
      </c>
      <c r="BV344" s="465" t="n">
        <v>0</v>
      </c>
      <c r="BW344" s="468" t="n">
        <v>0</v>
      </c>
      <c r="CG344" s="442"/>
    </row>
    <row r="345" s="441" customFormat="true" ht="21.95" hidden="false" customHeight="true" outlineLevel="0" collapsed="false">
      <c r="A345" s="414"/>
      <c r="B345" s="414"/>
      <c r="C345" s="415" t="n">
        <v>0</v>
      </c>
      <c r="D345" s="415" t="s">
        <v>792</v>
      </c>
      <c r="E345" s="469" t="s">
        <v>808</v>
      </c>
      <c r="F345" s="469" t="s">
        <v>2377</v>
      </c>
      <c r="G345" s="469"/>
      <c r="H345" s="470"/>
      <c r="I345" s="471"/>
      <c r="J345" s="472" t="n">
        <v>1749.63</v>
      </c>
      <c r="K345" s="473" t="n">
        <v>1749.63</v>
      </c>
      <c r="L345" s="473" t="n">
        <v>1874.61843538629</v>
      </c>
      <c r="M345" s="448" t="n">
        <v>0</v>
      </c>
      <c r="N345" s="448" t="n">
        <v>0</v>
      </c>
      <c r="O345" s="449" t="n">
        <v>0</v>
      </c>
      <c r="P345" s="449" t="n">
        <v>0</v>
      </c>
      <c r="Q345" s="448" t="n">
        <v>0</v>
      </c>
      <c r="R345" s="448" t="n">
        <v>0</v>
      </c>
      <c r="S345" s="449" t="n">
        <v>0</v>
      </c>
      <c r="T345" s="449" t="n">
        <v>0</v>
      </c>
      <c r="U345" s="449"/>
      <c r="V345" s="449"/>
      <c r="W345" s="449"/>
      <c r="X345" s="449"/>
      <c r="Y345" s="449" t="n">
        <v>0</v>
      </c>
      <c r="Z345" s="448" t="n">
        <v>0</v>
      </c>
      <c r="AA345" s="448" t="n">
        <v>0</v>
      </c>
      <c r="AB345" s="448" t="n">
        <v>0</v>
      </c>
      <c r="AC345" s="448" t="n">
        <v>0</v>
      </c>
      <c r="AD345" s="451" t="s">
        <v>2558</v>
      </c>
      <c r="AE345" s="79"/>
      <c r="AF345" s="449" t="n">
        <v>0</v>
      </c>
      <c r="AG345" s="449" t="n">
        <v>0</v>
      </c>
      <c r="AH345" s="79"/>
      <c r="AI345" s="452"/>
      <c r="AJ345" s="453"/>
      <c r="AK345" s="452"/>
      <c r="AL345" s="453"/>
      <c r="AM345" s="79"/>
      <c r="AN345" s="454"/>
      <c r="AO345" s="455"/>
      <c r="AP345" s="455"/>
      <c r="AQ345" s="455"/>
      <c r="AR345" s="456"/>
      <c r="AS345" s="373"/>
      <c r="AT345" s="457"/>
      <c r="AU345" s="457"/>
      <c r="AV345" s="457"/>
      <c r="AW345" s="457"/>
      <c r="AX345" s="458"/>
      <c r="AY345" s="459"/>
      <c r="AZ345" s="460"/>
      <c r="BA345" s="461"/>
      <c r="BB345" s="414" t="s">
        <v>808</v>
      </c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462" t="n">
        <v>0</v>
      </c>
      <c r="BO345" s="463" t="n">
        <v>0</v>
      </c>
      <c r="BP345" s="464" t="n">
        <v>0</v>
      </c>
      <c r="BQ345" s="465" t="n">
        <v>0</v>
      </c>
      <c r="BR345" s="465" t="n">
        <v>0</v>
      </c>
      <c r="BS345" s="466" t="n">
        <v>0</v>
      </c>
      <c r="BT345" s="467" t="n">
        <v>0</v>
      </c>
      <c r="BU345" s="465" t="n">
        <v>0</v>
      </c>
      <c r="BV345" s="465" t="n">
        <v>0</v>
      </c>
      <c r="BW345" s="468" t="n">
        <v>0</v>
      </c>
      <c r="CG345" s="442"/>
    </row>
    <row r="346" s="441" customFormat="true" ht="21.95" hidden="false" customHeight="true" outlineLevel="0" collapsed="false">
      <c r="A346" s="414"/>
      <c r="B346" s="414"/>
      <c r="C346" s="415" t="n">
        <v>0</v>
      </c>
      <c r="D346" s="415" t="s">
        <v>792</v>
      </c>
      <c r="E346" s="443" t="s">
        <v>810</v>
      </c>
      <c r="F346" s="443" t="s">
        <v>1875</v>
      </c>
      <c r="G346" s="443" t="s">
        <v>1101</v>
      </c>
      <c r="H346" s="444" t="n">
        <v>473.7</v>
      </c>
      <c r="I346" s="445" t="n">
        <v>1.3204</v>
      </c>
      <c r="J346" s="446" t="n">
        <v>625.47</v>
      </c>
      <c r="K346" s="447" t="n">
        <v>625.47</v>
      </c>
      <c r="L346" s="447" t="n">
        <v>670.151742243252</v>
      </c>
      <c r="M346" s="448" t="n">
        <v>0</v>
      </c>
      <c r="N346" s="448" t="n">
        <v>0</v>
      </c>
      <c r="O346" s="449" t="n">
        <v>0</v>
      </c>
      <c r="P346" s="449" t="n">
        <v>0</v>
      </c>
      <c r="Q346" s="448" t="n">
        <v>0</v>
      </c>
      <c r="R346" s="448" t="n">
        <v>0</v>
      </c>
      <c r="S346" s="449" t="n">
        <v>0</v>
      </c>
      <c r="T346" s="449" t="n">
        <v>0</v>
      </c>
      <c r="U346" s="450" t="n">
        <v>658.78570316629</v>
      </c>
      <c r="V346" s="450" t="n">
        <v>0</v>
      </c>
      <c r="W346" s="450" t="n">
        <v>670.182695831067</v>
      </c>
      <c r="X346" s="450" t="n">
        <v>670.182695831067</v>
      </c>
      <c r="Y346" s="450" t="n">
        <v>0</v>
      </c>
      <c r="Z346" s="448" t="n">
        <v>0</v>
      </c>
      <c r="AA346" s="448" t="n">
        <v>0</v>
      </c>
      <c r="AB346" s="448" t="n">
        <v>0</v>
      </c>
      <c r="AC346" s="448" t="n">
        <v>0</v>
      </c>
      <c r="AD346" s="451" t="s">
        <v>2558</v>
      </c>
      <c r="AE346" s="79"/>
      <c r="AF346" s="449" t="n">
        <v>0</v>
      </c>
      <c r="AG346" s="449" t="n">
        <v>0</v>
      </c>
      <c r="AH346" s="79"/>
      <c r="AI346" s="452" t="n">
        <v>0</v>
      </c>
      <c r="AJ346" s="453" t="n">
        <v>0</v>
      </c>
      <c r="AK346" s="452" t="n">
        <v>0</v>
      </c>
      <c r="AL346" s="453" t="n">
        <v>0</v>
      </c>
      <c r="AM346" s="79"/>
      <c r="AN346" s="454" t="n">
        <v>0</v>
      </c>
      <c r="AO346" s="455" t="n">
        <v>0</v>
      </c>
      <c r="AP346" s="455" t="n">
        <v>0</v>
      </c>
      <c r="AQ346" s="455" t="n">
        <v>0</v>
      </c>
      <c r="AR346" s="456" t="n">
        <v>0</v>
      </c>
      <c r="AS346" s="373" t="n">
        <v>63</v>
      </c>
      <c r="AT346" s="457" t="n">
        <v>0</v>
      </c>
      <c r="AU346" s="457" t="n">
        <v>0</v>
      </c>
      <c r="AV346" s="457" t="n">
        <v>0</v>
      </c>
      <c r="AW346" s="457" t="n">
        <v>0.4762</v>
      </c>
      <c r="AX346" s="458"/>
      <c r="AY346" s="459" t="n">
        <v>297.848814</v>
      </c>
      <c r="AZ346" s="460" t="n">
        <v>0.000606651358829857</v>
      </c>
      <c r="BA346" s="461" t="n">
        <v>63</v>
      </c>
      <c r="BB346" s="414" t="s">
        <v>810</v>
      </c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462" t="n">
        <v>0</v>
      </c>
      <c r="BO346" s="463" t="n">
        <v>0</v>
      </c>
      <c r="BP346" s="464" t="n">
        <v>0</v>
      </c>
      <c r="BQ346" s="465" t="n">
        <v>0</v>
      </c>
      <c r="BR346" s="465" t="n">
        <v>0</v>
      </c>
      <c r="BS346" s="466" t="n">
        <v>0</v>
      </c>
      <c r="BT346" s="467" t="n">
        <v>0</v>
      </c>
      <c r="BU346" s="465" t="n">
        <v>0</v>
      </c>
      <c r="BV346" s="465" t="n">
        <v>0</v>
      </c>
      <c r="BW346" s="468" t="n">
        <v>0</v>
      </c>
      <c r="CG346" s="442"/>
    </row>
    <row r="347" s="441" customFormat="true" ht="21.95" hidden="false" customHeight="true" outlineLevel="0" collapsed="false">
      <c r="A347" s="414"/>
      <c r="B347" s="414"/>
      <c r="C347" s="415" t="n">
        <v>0</v>
      </c>
      <c r="D347" s="415" t="s">
        <v>792</v>
      </c>
      <c r="E347" s="443" t="s">
        <v>812</v>
      </c>
      <c r="F347" s="443" t="s">
        <v>2000</v>
      </c>
      <c r="G347" s="443" t="s">
        <v>1101</v>
      </c>
      <c r="H347" s="444" t="n">
        <v>280.15</v>
      </c>
      <c r="I347" s="445" t="n">
        <v>1.2107</v>
      </c>
      <c r="J347" s="446" t="n">
        <v>339.18</v>
      </c>
      <c r="K347" s="447" t="n">
        <v>339.18</v>
      </c>
      <c r="L347" s="447" t="n">
        <v>363.41002435619</v>
      </c>
      <c r="M347" s="448" t="n">
        <v>0</v>
      </c>
      <c r="N347" s="448" t="n">
        <v>0</v>
      </c>
      <c r="O347" s="449" t="n">
        <v>0</v>
      </c>
      <c r="P347" s="449" t="n">
        <v>0</v>
      </c>
      <c r="Q347" s="448" t="n">
        <v>0</v>
      </c>
      <c r="R347" s="448" t="n">
        <v>0</v>
      </c>
      <c r="S347" s="449" t="n">
        <v>0</v>
      </c>
      <c r="T347" s="449" t="n">
        <v>0</v>
      </c>
      <c r="U347" s="450" t="n">
        <v>357.24644635225</v>
      </c>
      <c r="V347" s="450" t="n">
        <v>0</v>
      </c>
      <c r="W347" s="450" t="n">
        <v>363.426809874144</v>
      </c>
      <c r="X347" s="450" t="n">
        <v>363.426809874144</v>
      </c>
      <c r="Y347" s="450" t="n">
        <v>0</v>
      </c>
      <c r="Z347" s="448" t="n">
        <v>0</v>
      </c>
      <c r="AA347" s="448" t="n">
        <v>0</v>
      </c>
      <c r="AB347" s="448" t="n">
        <v>0</v>
      </c>
      <c r="AC347" s="448" t="n">
        <v>0</v>
      </c>
      <c r="AD347" s="451" t="s">
        <v>2558</v>
      </c>
      <c r="AE347" s="79"/>
      <c r="AF347" s="449" t="n">
        <v>0</v>
      </c>
      <c r="AG347" s="449" t="n">
        <v>0</v>
      </c>
      <c r="AH347" s="79"/>
      <c r="AI347" s="452" t="n">
        <v>0</v>
      </c>
      <c r="AJ347" s="453" t="n">
        <v>0</v>
      </c>
      <c r="AK347" s="452" t="n">
        <v>0</v>
      </c>
      <c r="AL347" s="453" t="n">
        <v>0</v>
      </c>
      <c r="AM347" s="79"/>
      <c r="AN347" s="454" t="n">
        <v>0</v>
      </c>
      <c r="AO347" s="455" t="n">
        <v>0</v>
      </c>
      <c r="AP347" s="455" t="n">
        <v>0</v>
      </c>
      <c r="AQ347" s="455" t="n">
        <v>0</v>
      </c>
      <c r="AR347" s="456" t="n">
        <v>0</v>
      </c>
      <c r="AS347" s="373" t="n">
        <v>0</v>
      </c>
      <c r="AT347" s="457" t="n">
        <v>0</v>
      </c>
      <c r="AU347" s="457" t="n">
        <v>0</v>
      </c>
      <c r="AV347" s="457" t="n">
        <v>0</v>
      </c>
      <c r="AW347" s="457" t="n">
        <v>0</v>
      </c>
      <c r="AX347" s="458"/>
      <c r="AY347" s="459" t="n">
        <v>0</v>
      </c>
      <c r="AZ347" s="460" t="n">
        <v>0</v>
      </c>
      <c r="BA347" s="461" t="n">
        <v>0</v>
      </c>
      <c r="BB347" s="414" t="s">
        <v>812</v>
      </c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462" t="n">
        <v>0</v>
      </c>
      <c r="BO347" s="463" t="n">
        <v>0</v>
      </c>
      <c r="BP347" s="464" t="n">
        <v>0</v>
      </c>
      <c r="BQ347" s="465" t="n">
        <v>0</v>
      </c>
      <c r="BR347" s="465" t="n">
        <v>0</v>
      </c>
      <c r="BS347" s="466" t="n">
        <v>0</v>
      </c>
      <c r="BT347" s="467" t="n">
        <v>0</v>
      </c>
      <c r="BU347" s="465" t="n">
        <v>0</v>
      </c>
      <c r="BV347" s="465" t="n">
        <v>0</v>
      </c>
      <c r="BW347" s="468" t="n">
        <v>0</v>
      </c>
      <c r="CG347" s="442"/>
    </row>
    <row r="348" s="441" customFormat="true" ht="21.95" hidden="false" customHeight="true" outlineLevel="0" collapsed="false">
      <c r="A348" s="414"/>
      <c r="B348" s="414"/>
      <c r="C348" s="415" t="n">
        <v>0</v>
      </c>
      <c r="D348" s="415" t="s">
        <v>792</v>
      </c>
      <c r="E348" s="443" t="s">
        <v>814</v>
      </c>
      <c r="F348" s="443" t="s">
        <v>1826</v>
      </c>
      <c r="G348" s="443" t="s">
        <v>1095</v>
      </c>
      <c r="H348" s="444" t="n">
        <v>1</v>
      </c>
      <c r="I348" s="445" t="n">
        <v>784.982</v>
      </c>
      <c r="J348" s="446" t="n">
        <v>784.98</v>
      </c>
      <c r="K348" s="447" t="n">
        <v>784.98</v>
      </c>
      <c r="L348" s="447" t="n">
        <v>841.056668786845</v>
      </c>
      <c r="M348" s="448" t="n">
        <v>0</v>
      </c>
      <c r="N348" s="448" t="n">
        <v>0</v>
      </c>
      <c r="O348" s="449" t="n">
        <v>0</v>
      </c>
      <c r="P348" s="449" t="n">
        <v>0</v>
      </c>
      <c r="Q348" s="448" t="n">
        <v>0</v>
      </c>
      <c r="R348" s="448" t="n">
        <v>0</v>
      </c>
      <c r="S348" s="449" t="n">
        <v>0</v>
      </c>
      <c r="T348" s="449" t="n">
        <v>0</v>
      </c>
      <c r="U348" s="450" t="n">
        <v>826.7920144395</v>
      </c>
      <c r="V348" s="450" t="n">
        <v>0</v>
      </c>
      <c r="W348" s="450" t="n">
        <v>841.095516289303</v>
      </c>
      <c r="X348" s="450" t="n">
        <v>841.095516289303</v>
      </c>
      <c r="Y348" s="450" t="n">
        <v>0</v>
      </c>
      <c r="Z348" s="448" t="n">
        <v>0</v>
      </c>
      <c r="AA348" s="448" t="n">
        <v>0</v>
      </c>
      <c r="AB348" s="448" t="n">
        <v>0</v>
      </c>
      <c r="AC348" s="448" t="n">
        <v>0</v>
      </c>
      <c r="AD348" s="451" t="s">
        <v>2558</v>
      </c>
      <c r="AE348" s="79"/>
      <c r="AF348" s="449" t="n">
        <v>0</v>
      </c>
      <c r="AG348" s="449" t="n">
        <v>0</v>
      </c>
      <c r="AH348" s="79"/>
      <c r="AI348" s="452" t="n">
        <v>0</v>
      </c>
      <c r="AJ348" s="453" t="n">
        <v>0</v>
      </c>
      <c r="AK348" s="452" t="n">
        <v>0</v>
      </c>
      <c r="AL348" s="453" t="n">
        <v>0</v>
      </c>
      <c r="AM348" s="79"/>
      <c r="AN348" s="454" t="n">
        <v>0</v>
      </c>
      <c r="AO348" s="455" t="n">
        <v>0</v>
      </c>
      <c r="AP348" s="455" t="n">
        <v>0</v>
      </c>
      <c r="AQ348" s="455" t="n">
        <v>0</v>
      </c>
      <c r="AR348" s="456" t="n">
        <v>0</v>
      </c>
      <c r="AS348" s="373" t="n">
        <v>59</v>
      </c>
      <c r="AT348" s="457" t="n">
        <v>0</v>
      </c>
      <c r="AU348" s="457" t="n">
        <v>0</v>
      </c>
      <c r="AV348" s="457" t="n">
        <v>0</v>
      </c>
      <c r="AW348" s="457" t="n">
        <v>0.4762</v>
      </c>
      <c r="AX348" s="458"/>
      <c r="AY348" s="459" t="n">
        <v>373.807476</v>
      </c>
      <c r="AZ348" s="460" t="n">
        <v>0.000761362149510385</v>
      </c>
      <c r="BA348" s="461" t="n">
        <v>59</v>
      </c>
      <c r="BB348" s="414" t="s">
        <v>814</v>
      </c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462" t="n">
        <v>0</v>
      </c>
      <c r="BO348" s="463" t="n">
        <v>0</v>
      </c>
      <c r="BP348" s="464" t="n">
        <v>0</v>
      </c>
      <c r="BQ348" s="465" t="n">
        <v>0</v>
      </c>
      <c r="BR348" s="465" t="n">
        <v>0</v>
      </c>
      <c r="BS348" s="466" t="n">
        <v>0</v>
      </c>
      <c r="BT348" s="467" t="n">
        <v>0</v>
      </c>
      <c r="BU348" s="465" t="n">
        <v>0</v>
      </c>
      <c r="BV348" s="465" t="n">
        <v>0</v>
      </c>
      <c r="BW348" s="468" t="n">
        <v>0</v>
      </c>
      <c r="CG348" s="442"/>
    </row>
    <row r="349" s="441" customFormat="true" ht="21.95" hidden="false" customHeight="true" outlineLevel="0" collapsed="false">
      <c r="A349" s="414"/>
      <c r="B349" s="414"/>
      <c r="C349" s="415" t="n">
        <v>0</v>
      </c>
      <c r="D349" s="415" t="s">
        <v>792</v>
      </c>
      <c r="E349" s="469" t="s">
        <v>816</v>
      </c>
      <c r="F349" s="469" t="s">
        <v>2378</v>
      </c>
      <c r="G349" s="469"/>
      <c r="H349" s="470"/>
      <c r="I349" s="471"/>
      <c r="J349" s="472" t="n">
        <v>1669.74</v>
      </c>
      <c r="K349" s="473" t="n">
        <v>1669.74</v>
      </c>
      <c r="L349" s="473" t="n">
        <v>1789.02132811046</v>
      </c>
      <c r="M349" s="448" t="n">
        <v>0</v>
      </c>
      <c r="N349" s="448" t="n">
        <v>0</v>
      </c>
      <c r="O349" s="449" t="n">
        <v>0</v>
      </c>
      <c r="P349" s="449" t="n">
        <v>0</v>
      </c>
      <c r="Q349" s="448" t="n">
        <v>0</v>
      </c>
      <c r="R349" s="448" t="n">
        <v>0</v>
      </c>
      <c r="S349" s="449" t="n">
        <v>0</v>
      </c>
      <c r="T349" s="449" t="n">
        <v>0</v>
      </c>
      <c r="U349" s="449"/>
      <c r="V349" s="449"/>
      <c r="W349" s="449"/>
      <c r="X349" s="449"/>
      <c r="Y349" s="449" t="n">
        <v>0</v>
      </c>
      <c r="Z349" s="448" t="n">
        <v>0</v>
      </c>
      <c r="AA349" s="448" t="n">
        <v>0</v>
      </c>
      <c r="AB349" s="448" t="n">
        <v>0</v>
      </c>
      <c r="AC349" s="448" t="n">
        <v>0</v>
      </c>
      <c r="AD349" s="451" t="s">
        <v>2558</v>
      </c>
      <c r="AE349" s="79"/>
      <c r="AF349" s="449" t="n">
        <v>0</v>
      </c>
      <c r="AG349" s="449" t="n">
        <v>0</v>
      </c>
      <c r="AH349" s="79"/>
      <c r="AI349" s="452"/>
      <c r="AJ349" s="453"/>
      <c r="AK349" s="452"/>
      <c r="AL349" s="453"/>
      <c r="AM349" s="79"/>
      <c r="AN349" s="454"/>
      <c r="AO349" s="455"/>
      <c r="AP349" s="455"/>
      <c r="AQ349" s="455"/>
      <c r="AR349" s="456"/>
      <c r="AS349" s="373"/>
      <c r="AT349" s="457"/>
      <c r="AU349" s="457"/>
      <c r="AV349" s="457"/>
      <c r="AW349" s="457"/>
      <c r="AX349" s="458"/>
      <c r="AY349" s="459"/>
      <c r="AZ349" s="460"/>
      <c r="BA349" s="461"/>
      <c r="BB349" s="414" t="s">
        <v>816</v>
      </c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462" t="n">
        <v>0</v>
      </c>
      <c r="BO349" s="463" t="n">
        <v>0</v>
      </c>
      <c r="BP349" s="464" t="n">
        <v>0</v>
      </c>
      <c r="BQ349" s="465" t="n">
        <v>0</v>
      </c>
      <c r="BR349" s="465" t="n">
        <v>0</v>
      </c>
      <c r="BS349" s="466" t="n">
        <v>0</v>
      </c>
      <c r="BT349" s="467" t="n">
        <v>0</v>
      </c>
      <c r="BU349" s="465" t="n">
        <v>0</v>
      </c>
      <c r="BV349" s="465" t="n">
        <v>0</v>
      </c>
      <c r="BW349" s="468" t="n">
        <v>0</v>
      </c>
      <c r="CG349" s="442"/>
    </row>
    <row r="350" s="441" customFormat="true" ht="21.95" hidden="false" customHeight="true" outlineLevel="0" collapsed="false">
      <c r="A350" s="414"/>
      <c r="B350" s="414"/>
      <c r="C350" s="415" t="n">
        <v>0</v>
      </c>
      <c r="D350" s="415" t="s">
        <v>792</v>
      </c>
      <c r="E350" s="443" t="s">
        <v>818</v>
      </c>
      <c r="F350" s="443" t="s">
        <v>2378</v>
      </c>
      <c r="G350" s="443" t="s">
        <v>1098</v>
      </c>
      <c r="H350" s="444" t="n">
        <v>429.77</v>
      </c>
      <c r="I350" s="445" t="n">
        <v>3.8852</v>
      </c>
      <c r="J350" s="446" t="n">
        <v>1669.74</v>
      </c>
      <c r="K350" s="447" t="n">
        <v>1669.74</v>
      </c>
      <c r="L350" s="447" t="n">
        <v>1669.74</v>
      </c>
      <c r="M350" s="448" t="n">
        <v>0</v>
      </c>
      <c r="N350" s="448" t="n">
        <v>0.5</v>
      </c>
      <c r="O350" s="449" t="n">
        <v>214.885</v>
      </c>
      <c r="P350" s="449" t="n">
        <v>834.87</v>
      </c>
      <c r="Q350" s="448" t="n">
        <v>1</v>
      </c>
      <c r="R350" s="448" t="n">
        <v>1</v>
      </c>
      <c r="S350" s="449" t="n">
        <v>429.77</v>
      </c>
      <c r="T350" s="449" t="n">
        <v>1669.74</v>
      </c>
      <c r="U350" s="450" t="n">
        <v>1706.12263585032</v>
      </c>
      <c r="V350" s="450" t="n">
        <v>1706.12263585032</v>
      </c>
      <c r="W350" s="450" t="n">
        <v>0</v>
      </c>
      <c r="X350" s="450" t="n">
        <v>1706.12263585032</v>
      </c>
      <c r="Y350" s="450" t="n">
        <v>853.061317925158</v>
      </c>
      <c r="Z350" s="448" t="n">
        <v>0.5</v>
      </c>
      <c r="AA350" s="448" t="n">
        <v>0</v>
      </c>
      <c r="AB350" s="448" t="n">
        <v>0.5</v>
      </c>
      <c r="AC350" s="448" t="n">
        <v>-0.5</v>
      </c>
      <c r="AD350" s="451" t="s">
        <v>2559</v>
      </c>
      <c r="AE350" s="79"/>
      <c r="AF350" s="449" t="n">
        <v>429.77</v>
      </c>
      <c r="AG350" s="449" t="n">
        <v>0</v>
      </c>
      <c r="AH350" s="79"/>
      <c r="AI350" s="452" t="n">
        <v>0</v>
      </c>
      <c r="AJ350" s="453" t="n">
        <v>0</v>
      </c>
      <c r="AK350" s="452" t="n">
        <v>834.87</v>
      </c>
      <c r="AL350" s="453" t="n">
        <v>32</v>
      </c>
      <c r="AM350" s="79"/>
      <c r="AN350" s="454" t="n">
        <v>1669.74</v>
      </c>
      <c r="AO350" s="455" t="n">
        <v>0</v>
      </c>
      <c r="AP350" s="455" t="n">
        <v>0</v>
      </c>
      <c r="AQ350" s="455" t="n">
        <v>834.87</v>
      </c>
      <c r="AR350" s="456" t="n">
        <v>0.00166150371233795</v>
      </c>
      <c r="AS350" s="373" t="n">
        <v>0</v>
      </c>
      <c r="AT350" s="457" t="n">
        <v>0</v>
      </c>
      <c r="AU350" s="457" t="n">
        <v>0</v>
      </c>
      <c r="AV350" s="457" t="n">
        <v>0</v>
      </c>
      <c r="AW350" s="457" t="n">
        <v>0</v>
      </c>
      <c r="AX350" s="458"/>
      <c r="AY350" s="459" t="n">
        <v>0</v>
      </c>
      <c r="AZ350" s="460" t="n">
        <v>0</v>
      </c>
      <c r="BA350" s="461" t="n">
        <v>0</v>
      </c>
      <c r="BB350" s="414" t="s">
        <v>818</v>
      </c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462" t="n">
        <v>0</v>
      </c>
      <c r="BO350" s="463" t="n">
        <v>0</v>
      </c>
      <c r="BP350" s="464" t="n">
        <v>0</v>
      </c>
      <c r="BQ350" s="465" t="n">
        <v>0</v>
      </c>
      <c r="BR350" s="465" t="n">
        <v>0</v>
      </c>
      <c r="BS350" s="466" t="n">
        <v>0</v>
      </c>
      <c r="BT350" s="467" t="n">
        <v>0</v>
      </c>
      <c r="BU350" s="465" t="n">
        <v>0</v>
      </c>
      <c r="BV350" s="465" t="n">
        <v>0</v>
      </c>
      <c r="BW350" s="468" t="n">
        <v>0</v>
      </c>
      <c r="CG350" s="442"/>
    </row>
    <row r="351" s="441" customFormat="true" ht="21.95" hidden="false" customHeight="true" outlineLevel="0" collapsed="false">
      <c r="A351" s="414"/>
      <c r="B351" s="414"/>
      <c r="C351" s="415" t="n">
        <v>0</v>
      </c>
      <c r="D351" s="415" t="s">
        <v>792</v>
      </c>
      <c r="E351" s="469" t="s">
        <v>820</v>
      </c>
      <c r="F351" s="469" t="s">
        <v>2379</v>
      </c>
      <c r="G351" s="469"/>
      <c r="H351" s="470"/>
      <c r="I351" s="471"/>
      <c r="J351" s="472" t="n">
        <v>13455.32</v>
      </c>
      <c r="K351" s="473" t="n">
        <v>13455.32</v>
      </c>
      <c r="L351" s="473" t="n">
        <v>14416.5285952012</v>
      </c>
      <c r="M351" s="448" t="n">
        <v>0</v>
      </c>
      <c r="N351" s="448" t="n">
        <v>0</v>
      </c>
      <c r="O351" s="449" t="n">
        <v>0</v>
      </c>
      <c r="P351" s="449" t="n">
        <v>0</v>
      </c>
      <c r="Q351" s="448" t="n">
        <v>0</v>
      </c>
      <c r="R351" s="448" t="n">
        <v>0</v>
      </c>
      <c r="S351" s="449" t="n">
        <v>0</v>
      </c>
      <c r="T351" s="449" t="n">
        <v>0</v>
      </c>
      <c r="U351" s="449"/>
      <c r="V351" s="449"/>
      <c r="W351" s="449"/>
      <c r="X351" s="449"/>
      <c r="Y351" s="449" t="n">
        <v>0</v>
      </c>
      <c r="Z351" s="448" t="n">
        <v>0</v>
      </c>
      <c r="AA351" s="448" t="n">
        <v>0</v>
      </c>
      <c r="AB351" s="448" t="n">
        <v>0</v>
      </c>
      <c r="AC351" s="448" t="n">
        <v>0</v>
      </c>
      <c r="AD351" s="451" t="s">
        <v>2558</v>
      </c>
      <c r="AE351" s="79"/>
      <c r="AF351" s="449" t="n">
        <v>0</v>
      </c>
      <c r="AG351" s="449" t="n">
        <v>0</v>
      </c>
      <c r="AH351" s="79"/>
      <c r="AI351" s="452"/>
      <c r="AJ351" s="453"/>
      <c r="AK351" s="452"/>
      <c r="AL351" s="453"/>
      <c r="AM351" s="79"/>
      <c r="AN351" s="454"/>
      <c r="AO351" s="455"/>
      <c r="AP351" s="455"/>
      <c r="AQ351" s="455"/>
      <c r="AR351" s="456"/>
      <c r="AS351" s="373"/>
      <c r="AT351" s="457"/>
      <c r="AU351" s="457"/>
      <c r="AV351" s="457"/>
      <c r="AW351" s="457"/>
      <c r="AX351" s="458"/>
      <c r="AY351" s="459"/>
      <c r="AZ351" s="460"/>
      <c r="BA351" s="461"/>
      <c r="BB351" s="414" t="s">
        <v>820</v>
      </c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462" t="n">
        <v>0</v>
      </c>
      <c r="BO351" s="463" t="n">
        <v>0</v>
      </c>
      <c r="BP351" s="464" t="n">
        <v>0</v>
      </c>
      <c r="BQ351" s="465" t="n">
        <v>0</v>
      </c>
      <c r="BR351" s="465" t="n">
        <v>0</v>
      </c>
      <c r="BS351" s="466" t="n">
        <v>0</v>
      </c>
      <c r="BT351" s="467" t="n">
        <v>0</v>
      </c>
      <c r="BU351" s="465" t="n">
        <v>0</v>
      </c>
      <c r="BV351" s="465" t="n">
        <v>0</v>
      </c>
      <c r="BW351" s="468" t="n">
        <v>0</v>
      </c>
      <c r="CG351" s="442"/>
    </row>
    <row r="352" s="441" customFormat="true" ht="21.95" hidden="false" customHeight="true" outlineLevel="0" collapsed="false">
      <c r="A352" s="414"/>
      <c r="B352" s="414"/>
      <c r="C352" s="415" t="n">
        <v>0</v>
      </c>
      <c r="D352" s="415" t="s">
        <v>792</v>
      </c>
      <c r="E352" s="443" t="s">
        <v>823</v>
      </c>
      <c r="F352" s="443" t="s">
        <v>1732</v>
      </c>
      <c r="G352" s="443" t="s">
        <v>1098</v>
      </c>
      <c r="H352" s="444" t="n">
        <v>307.33</v>
      </c>
      <c r="I352" s="445" t="n">
        <v>16.3295</v>
      </c>
      <c r="J352" s="446" t="n">
        <v>5018.55</v>
      </c>
      <c r="K352" s="447" t="n">
        <v>5018.55</v>
      </c>
      <c r="L352" s="447" t="n">
        <v>5377.06049216568</v>
      </c>
      <c r="M352" s="448" t="n">
        <v>0</v>
      </c>
      <c r="N352" s="448" t="n">
        <v>0</v>
      </c>
      <c r="O352" s="449" t="n">
        <v>0</v>
      </c>
      <c r="P352" s="449" t="n">
        <v>0</v>
      </c>
      <c r="Q352" s="448" t="n">
        <v>0</v>
      </c>
      <c r="R352" s="448" t="n">
        <v>0</v>
      </c>
      <c r="S352" s="449" t="n">
        <v>0</v>
      </c>
      <c r="T352" s="449" t="n">
        <v>0</v>
      </c>
      <c r="U352" s="450" t="n">
        <v>5285.86341571168</v>
      </c>
      <c r="V352" s="450" t="n">
        <v>0</v>
      </c>
      <c r="W352" s="450" t="n">
        <v>5377.30885280349</v>
      </c>
      <c r="X352" s="450" t="n">
        <v>5377.30885280349</v>
      </c>
      <c r="Y352" s="450" t="n">
        <v>0</v>
      </c>
      <c r="Z352" s="448" t="n">
        <v>0</v>
      </c>
      <c r="AA352" s="448" t="n">
        <v>0</v>
      </c>
      <c r="AB352" s="448" t="n">
        <v>0</v>
      </c>
      <c r="AC352" s="448" t="n">
        <v>0</v>
      </c>
      <c r="AD352" s="451" t="s">
        <v>2558</v>
      </c>
      <c r="AE352" s="79"/>
      <c r="AF352" s="449" t="n">
        <v>0</v>
      </c>
      <c r="AG352" s="449" t="n">
        <v>0</v>
      </c>
      <c r="AH352" s="79"/>
      <c r="AI352" s="452" t="n">
        <v>0</v>
      </c>
      <c r="AJ352" s="453" t="n">
        <v>0</v>
      </c>
      <c r="AK352" s="452" t="n">
        <v>0</v>
      </c>
      <c r="AL352" s="453" t="n">
        <v>0</v>
      </c>
      <c r="AM352" s="79"/>
      <c r="AN352" s="454" t="n">
        <v>0</v>
      </c>
      <c r="AO352" s="455" t="n">
        <v>0</v>
      </c>
      <c r="AP352" s="455" t="n">
        <v>0</v>
      </c>
      <c r="AQ352" s="455" t="n">
        <v>0</v>
      </c>
      <c r="AR352" s="456" t="n">
        <v>0</v>
      </c>
      <c r="AS352" s="373" t="n">
        <v>40</v>
      </c>
      <c r="AT352" s="457" t="n">
        <v>0</v>
      </c>
      <c r="AU352" s="457" t="n">
        <v>0</v>
      </c>
      <c r="AV352" s="457" t="n">
        <v>0</v>
      </c>
      <c r="AW352" s="457" t="n">
        <v>0.4025</v>
      </c>
      <c r="AX352" s="458"/>
      <c r="AY352" s="459" t="n">
        <v>2019.966375</v>
      </c>
      <c r="AZ352" s="460" t="n">
        <v>0.00411421932398351</v>
      </c>
      <c r="BA352" s="461" t="n">
        <v>40</v>
      </c>
      <c r="BB352" s="414" t="s">
        <v>823</v>
      </c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462" t="n">
        <v>0</v>
      </c>
      <c r="BO352" s="463" t="n">
        <v>0</v>
      </c>
      <c r="BP352" s="464" t="n">
        <v>0</v>
      </c>
      <c r="BQ352" s="465" t="n">
        <v>0</v>
      </c>
      <c r="BR352" s="465" t="n">
        <v>0</v>
      </c>
      <c r="BS352" s="466" t="n">
        <v>0</v>
      </c>
      <c r="BT352" s="467" t="n">
        <v>0</v>
      </c>
      <c r="BU352" s="465" t="n">
        <v>0</v>
      </c>
      <c r="BV352" s="465" t="n">
        <v>0</v>
      </c>
      <c r="BW352" s="468" t="n">
        <v>0</v>
      </c>
      <c r="CG352" s="442"/>
    </row>
    <row r="353" s="441" customFormat="true" ht="21.95" hidden="false" customHeight="true" outlineLevel="0" collapsed="false">
      <c r="A353" s="414"/>
      <c r="B353" s="414"/>
      <c r="C353" s="415" t="n">
        <v>0</v>
      </c>
      <c r="D353" s="415" t="s">
        <v>792</v>
      </c>
      <c r="E353" s="443" t="s">
        <v>825</v>
      </c>
      <c r="F353" s="443" t="s">
        <v>1893</v>
      </c>
      <c r="G353" s="443" t="s">
        <v>1098</v>
      </c>
      <c r="H353" s="444" t="n">
        <v>523.55</v>
      </c>
      <c r="I353" s="445" t="n">
        <v>2.4783</v>
      </c>
      <c r="J353" s="446" t="n">
        <v>1297.51</v>
      </c>
      <c r="K353" s="447" t="n">
        <v>1297.51</v>
      </c>
      <c r="L353" s="447" t="n">
        <v>1390.20030869273</v>
      </c>
      <c r="M353" s="448" t="n">
        <v>0</v>
      </c>
      <c r="N353" s="448" t="n">
        <v>0</v>
      </c>
      <c r="O353" s="449" t="n">
        <v>0</v>
      </c>
      <c r="P353" s="449" t="n">
        <v>0</v>
      </c>
      <c r="Q353" s="448" t="n">
        <v>0</v>
      </c>
      <c r="R353" s="448" t="n">
        <v>0</v>
      </c>
      <c r="S353" s="449" t="n">
        <v>0</v>
      </c>
      <c r="T353" s="449" t="n">
        <v>0</v>
      </c>
      <c r="U353" s="450" t="n">
        <v>1366.62196063007</v>
      </c>
      <c r="V353" s="450" t="n">
        <v>0</v>
      </c>
      <c r="W353" s="450" t="n">
        <v>1390.26452054897</v>
      </c>
      <c r="X353" s="450" t="n">
        <v>1390.26452054897</v>
      </c>
      <c r="Y353" s="450" t="n">
        <v>0</v>
      </c>
      <c r="Z353" s="448" t="n">
        <v>0</v>
      </c>
      <c r="AA353" s="448" t="n">
        <v>0</v>
      </c>
      <c r="AB353" s="448" t="n">
        <v>0</v>
      </c>
      <c r="AC353" s="448" t="n">
        <v>0</v>
      </c>
      <c r="AD353" s="451" t="s">
        <v>2558</v>
      </c>
      <c r="AE353" s="79"/>
      <c r="AF353" s="449" t="n">
        <v>0</v>
      </c>
      <c r="AG353" s="449" t="n">
        <v>0</v>
      </c>
      <c r="AH353" s="79"/>
      <c r="AI353" s="452" t="n">
        <v>0</v>
      </c>
      <c r="AJ353" s="453" t="n">
        <v>0</v>
      </c>
      <c r="AK353" s="452" t="n">
        <v>0</v>
      </c>
      <c r="AL353" s="453" t="n">
        <v>0</v>
      </c>
      <c r="AM353" s="79"/>
      <c r="AN353" s="454" t="n">
        <v>0</v>
      </c>
      <c r="AO353" s="455" t="n">
        <v>0</v>
      </c>
      <c r="AP353" s="455" t="n">
        <v>0</v>
      </c>
      <c r="AQ353" s="455" t="n">
        <v>0</v>
      </c>
      <c r="AR353" s="456" t="n">
        <v>0</v>
      </c>
      <c r="AS353" s="373" t="n">
        <v>0</v>
      </c>
      <c r="AT353" s="457" t="n">
        <v>0</v>
      </c>
      <c r="AU353" s="457" t="n">
        <v>0</v>
      </c>
      <c r="AV353" s="457" t="n">
        <v>0</v>
      </c>
      <c r="AW353" s="457" t="n">
        <v>0</v>
      </c>
      <c r="AX353" s="458"/>
      <c r="AY353" s="459" t="n">
        <v>0</v>
      </c>
      <c r="AZ353" s="460" t="n">
        <v>0</v>
      </c>
      <c r="BA353" s="461" t="n">
        <v>0</v>
      </c>
      <c r="BB353" s="414" t="s">
        <v>825</v>
      </c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462" t="n">
        <v>0</v>
      </c>
      <c r="BO353" s="463" t="n">
        <v>0</v>
      </c>
      <c r="BP353" s="464" t="n">
        <v>0</v>
      </c>
      <c r="BQ353" s="465" t="n">
        <v>0</v>
      </c>
      <c r="BR353" s="465" t="n">
        <v>0</v>
      </c>
      <c r="BS353" s="466" t="n">
        <v>0</v>
      </c>
      <c r="BT353" s="467" t="n">
        <v>0</v>
      </c>
      <c r="BU353" s="465" t="n">
        <v>0</v>
      </c>
      <c r="BV353" s="465" t="n">
        <v>0</v>
      </c>
      <c r="BW353" s="468" t="n">
        <v>0</v>
      </c>
      <c r="CG353" s="442"/>
    </row>
    <row r="354" s="441" customFormat="true" ht="21.95" hidden="false" customHeight="true" outlineLevel="0" collapsed="false">
      <c r="A354" s="414"/>
      <c r="B354" s="414"/>
      <c r="C354" s="415" t="n">
        <v>0</v>
      </c>
      <c r="D354" s="415" t="s">
        <v>792</v>
      </c>
      <c r="E354" s="443" t="s">
        <v>827</v>
      </c>
      <c r="F354" s="443" t="s">
        <v>2380</v>
      </c>
      <c r="G354" s="443" t="s">
        <v>1101</v>
      </c>
      <c r="H354" s="444" t="n">
        <v>25.22</v>
      </c>
      <c r="I354" s="445" t="n">
        <v>1.2641</v>
      </c>
      <c r="J354" s="446" t="n">
        <v>31.88</v>
      </c>
      <c r="K354" s="447" t="n">
        <v>31.88</v>
      </c>
      <c r="L354" s="447" t="n">
        <v>34.1574136932465</v>
      </c>
      <c r="M354" s="448" t="n">
        <v>0</v>
      </c>
      <c r="N354" s="448" t="n">
        <v>0</v>
      </c>
      <c r="O354" s="449" t="n">
        <v>0</v>
      </c>
      <c r="P354" s="449" t="n">
        <v>0</v>
      </c>
      <c r="Q354" s="448" t="n">
        <v>0</v>
      </c>
      <c r="R354" s="448" t="n">
        <v>0</v>
      </c>
      <c r="S354" s="449" t="n">
        <v>0</v>
      </c>
      <c r="T354" s="449" t="n">
        <v>0</v>
      </c>
      <c r="U354" s="450" t="n">
        <v>33.5780904231079</v>
      </c>
      <c r="V354" s="450" t="n">
        <v>0</v>
      </c>
      <c r="W354" s="450" t="n">
        <v>34.1589913874277</v>
      </c>
      <c r="X354" s="450" t="n">
        <v>34.1589913874277</v>
      </c>
      <c r="Y354" s="450" t="n">
        <v>0</v>
      </c>
      <c r="Z354" s="448" t="n">
        <v>0</v>
      </c>
      <c r="AA354" s="448" t="n">
        <v>0</v>
      </c>
      <c r="AB354" s="448" t="n">
        <v>0</v>
      </c>
      <c r="AC354" s="448" t="n">
        <v>0</v>
      </c>
      <c r="AD354" s="451" t="s">
        <v>2558</v>
      </c>
      <c r="AE354" s="79"/>
      <c r="AF354" s="449" t="n">
        <v>0</v>
      </c>
      <c r="AG354" s="449" t="n">
        <v>0</v>
      </c>
      <c r="AH354" s="79"/>
      <c r="AI354" s="452" t="n">
        <v>0</v>
      </c>
      <c r="AJ354" s="453" t="n">
        <v>0</v>
      </c>
      <c r="AK354" s="452" t="n">
        <v>0</v>
      </c>
      <c r="AL354" s="453" t="n">
        <v>0</v>
      </c>
      <c r="AM354" s="79"/>
      <c r="AN354" s="454" t="n">
        <v>0</v>
      </c>
      <c r="AO354" s="455" t="n">
        <v>0</v>
      </c>
      <c r="AP354" s="455" t="n">
        <v>0</v>
      </c>
      <c r="AQ354" s="455" t="n">
        <v>0</v>
      </c>
      <c r="AR354" s="456" t="n">
        <v>0</v>
      </c>
      <c r="AS354" s="373" t="n">
        <v>0</v>
      </c>
      <c r="AT354" s="457" t="n">
        <v>0</v>
      </c>
      <c r="AU354" s="457" t="n">
        <v>0</v>
      </c>
      <c r="AV354" s="457" t="n">
        <v>0</v>
      </c>
      <c r="AW354" s="457" t="n">
        <v>0</v>
      </c>
      <c r="AX354" s="458"/>
      <c r="AY354" s="459" t="n">
        <v>0</v>
      </c>
      <c r="AZ354" s="460" t="n">
        <v>0</v>
      </c>
      <c r="BA354" s="461" t="n">
        <v>0</v>
      </c>
      <c r="BB354" s="414" t="s">
        <v>827</v>
      </c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462" t="n">
        <v>0</v>
      </c>
      <c r="BO354" s="463" t="n">
        <v>0</v>
      </c>
      <c r="BP354" s="464" t="n">
        <v>0</v>
      </c>
      <c r="BQ354" s="465" t="n">
        <v>0</v>
      </c>
      <c r="BR354" s="465" t="n">
        <v>0</v>
      </c>
      <c r="BS354" s="466" t="n">
        <v>0</v>
      </c>
      <c r="BT354" s="467" t="n">
        <v>0</v>
      </c>
      <c r="BU354" s="465" t="n">
        <v>0</v>
      </c>
      <c r="BV354" s="465" t="n">
        <v>0</v>
      </c>
      <c r="BW354" s="468" t="n">
        <v>0</v>
      </c>
      <c r="CG354" s="442"/>
    </row>
    <row r="355" s="441" customFormat="true" ht="21.95" hidden="false" customHeight="true" outlineLevel="0" collapsed="false">
      <c r="A355" s="414"/>
      <c r="B355" s="414"/>
      <c r="C355" s="415" t="n">
        <v>0</v>
      </c>
      <c r="D355" s="415" t="s">
        <v>792</v>
      </c>
      <c r="E355" s="443" t="s">
        <v>829</v>
      </c>
      <c r="F355" s="443" t="s">
        <v>2381</v>
      </c>
      <c r="G355" s="443" t="s">
        <v>1098</v>
      </c>
      <c r="H355" s="444" t="n">
        <v>2687.61</v>
      </c>
      <c r="I355" s="445" t="n">
        <v>2.4783</v>
      </c>
      <c r="J355" s="446" t="n">
        <v>6660.7</v>
      </c>
      <c r="K355" s="447" t="n">
        <v>6660.7</v>
      </c>
      <c r="L355" s="447" t="n">
        <v>7136.52087159996</v>
      </c>
      <c r="M355" s="448" t="n">
        <v>0</v>
      </c>
      <c r="N355" s="448" t="n">
        <v>0</v>
      </c>
      <c r="O355" s="449" t="n">
        <v>0</v>
      </c>
      <c r="P355" s="449" t="n">
        <v>0</v>
      </c>
      <c r="Q355" s="448" t="n">
        <v>0</v>
      </c>
      <c r="R355" s="448" t="n">
        <v>0</v>
      </c>
      <c r="S355" s="449" t="n">
        <v>0</v>
      </c>
      <c r="T355" s="449" t="n">
        <v>0</v>
      </c>
      <c r="U355" s="450" t="n">
        <v>7015.48264997475</v>
      </c>
      <c r="V355" s="450" t="n">
        <v>0</v>
      </c>
      <c r="W355" s="450" t="n">
        <v>7136.85049981931</v>
      </c>
      <c r="X355" s="450" t="n">
        <v>7136.85049981931</v>
      </c>
      <c r="Y355" s="450" t="n">
        <v>0</v>
      </c>
      <c r="Z355" s="448" t="n">
        <v>0</v>
      </c>
      <c r="AA355" s="448" t="n">
        <v>0</v>
      </c>
      <c r="AB355" s="448" t="n">
        <v>0</v>
      </c>
      <c r="AC355" s="448" t="n">
        <v>0</v>
      </c>
      <c r="AD355" s="451" t="s">
        <v>2558</v>
      </c>
      <c r="AE355" s="79"/>
      <c r="AF355" s="449" t="n">
        <v>0</v>
      </c>
      <c r="AG355" s="449" t="n">
        <v>0</v>
      </c>
      <c r="AH355" s="79"/>
      <c r="AI355" s="452" t="n">
        <v>0</v>
      </c>
      <c r="AJ355" s="453" t="n">
        <v>0</v>
      </c>
      <c r="AK355" s="452" t="n">
        <v>0</v>
      </c>
      <c r="AL355" s="453" t="n">
        <v>0</v>
      </c>
      <c r="AM355" s="79"/>
      <c r="AN355" s="454" t="n">
        <v>0</v>
      </c>
      <c r="AO355" s="455" t="n">
        <v>0</v>
      </c>
      <c r="AP355" s="455" t="n">
        <v>0</v>
      </c>
      <c r="AQ355" s="455" t="n">
        <v>0</v>
      </c>
      <c r="AR355" s="456" t="n">
        <v>0</v>
      </c>
      <c r="AS355" s="373" t="n">
        <v>23</v>
      </c>
      <c r="AT355" s="457" t="n">
        <v>0</v>
      </c>
      <c r="AU355" s="457" t="n">
        <v>0</v>
      </c>
      <c r="AV355" s="457" t="n">
        <v>0.1315</v>
      </c>
      <c r="AW355" s="457" t="n">
        <v>1</v>
      </c>
      <c r="AX355" s="458"/>
      <c r="AY355" s="459" t="n">
        <v>6660.7</v>
      </c>
      <c r="AZ355" s="460" t="n">
        <v>0.013566354861356</v>
      </c>
      <c r="BA355" s="461" t="n">
        <v>23</v>
      </c>
      <c r="BB355" s="414" t="s">
        <v>829</v>
      </c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462" t="n">
        <v>0</v>
      </c>
      <c r="BO355" s="463" t="n">
        <v>0</v>
      </c>
      <c r="BP355" s="464" t="n">
        <v>0</v>
      </c>
      <c r="BQ355" s="465" t="n">
        <v>0</v>
      </c>
      <c r="BR355" s="465" t="n">
        <v>0</v>
      </c>
      <c r="BS355" s="466" t="n">
        <v>0</v>
      </c>
      <c r="BT355" s="467" t="n">
        <v>0</v>
      </c>
      <c r="BU355" s="465" t="n">
        <v>0</v>
      </c>
      <c r="BV355" s="465" t="n">
        <v>0</v>
      </c>
      <c r="BW355" s="468" t="n">
        <v>0</v>
      </c>
      <c r="CG355" s="442"/>
    </row>
    <row r="356" s="441" customFormat="true" ht="21.95" hidden="false" customHeight="true" outlineLevel="0" collapsed="false">
      <c r="A356" s="414"/>
      <c r="B356" s="414"/>
      <c r="C356" s="415" t="n">
        <v>0</v>
      </c>
      <c r="D356" s="415" t="s">
        <v>792</v>
      </c>
      <c r="E356" s="443" t="s">
        <v>831</v>
      </c>
      <c r="F356" s="443" t="s">
        <v>2382</v>
      </c>
      <c r="G356" s="443" t="s">
        <v>1101</v>
      </c>
      <c r="H356" s="444" t="n">
        <v>353.36</v>
      </c>
      <c r="I356" s="445" t="n">
        <v>1.2641</v>
      </c>
      <c r="J356" s="446" t="n">
        <v>446.68</v>
      </c>
      <c r="K356" s="447" t="n">
        <v>446.68</v>
      </c>
      <c r="L356" s="447" t="n">
        <v>478.58950904954</v>
      </c>
      <c r="M356" s="448" t="n">
        <v>0</v>
      </c>
      <c r="N356" s="448" t="n">
        <v>0</v>
      </c>
      <c r="O356" s="449" t="n">
        <v>0</v>
      </c>
      <c r="P356" s="449" t="n">
        <v>0</v>
      </c>
      <c r="Q356" s="448" t="n">
        <v>0</v>
      </c>
      <c r="R356" s="448" t="n">
        <v>0</v>
      </c>
      <c r="S356" s="449" t="n">
        <v>0</v>
      </c>
      <c r="T356" s="449" t="n">
        <v>0</v>
      </c>
      <c r="U356" s="450" t="n">
        <v>470.472441348615</v>
      </c>
      <c r="V356" s="450" t="n">
        <v>0</v>
      </c>
      <c r="W356" s="450" t="n">
        <v>478.611614583946</v>
      </c>
      <c r="X356" s="450" t="n">
        <v>478.611614583946</v>
      </c>
      <c r="Y356" s="450" t="n">
        <v>0</v>
      </c>
      <c r="Z356" s="448" t="n">
        <v>0</v>
      </c>
      <c r="AA356" s="448" t="n">
        <v>0</v>
      </c>
      <c r="AB356" s="448" t="n">
        <v>0</v>
      </c>
      <c r="AC356" s="448" t="n">
        <v>0</v>
      </c>
      <c r="AD356" s="451" t="s">
        <v>2558</v>
      </c>
      <c r="AE356" s="79"/>
      <c r="AF356" s="449" t="n">
        <v>0</v>
      </c>
      <c r="AG356" s="449" t="n">
        <v>0</v>
      </c>
      <c r="AH356" s="79"/>
      <c r="AI356" s="452" t="n">
        <v>0</v>
      </c>
      <c r="AJ356" s="453" t="n">
        <v>0</v>
      </c>
      <c r="AK356" s="452" t="n">
        <v>0</v>
      </c>
      <c r="AL356" s="453" t="n">
        <v>0</v>
      </c>
      <c r="AM356" s="79"/>
      <c r="AN356" s="454" t="n">
        <v>0</v>
      </c>
      <c r="AO356" s="455" t="n">
        <v>0</v>
      </c>
      <c r="AP356" s="455" t="n">
        <v>0</v>
      </c>
      <c r="AQ356" s="455" t="n">
        <v>0</v>
      </c>
      <c r="AR356" s="456" t="n">
        <v>0</v>
      </c>
      <c r="AS356" s="373" t="n">
        <v>58</v>
      </c>
      <c r="AT356" s="457" t="n">
        <v>0</v>
      </c>
      <c r="AU356" s="457" t="n">
        <v>0</v>
      </c>
      <c r="AV356" s="457" t="n">
        <v>0.2046</v>
      </c>
      <c r="AW356" s="457" t="n">
        <v>1</v>
      </c>
      <c r="AX356" s="458"/>
      <c r="AY356" s="459" t="n">
        <v>446.68</v>
      </c>
      <c r="AZ356" s="460" t="n">
        <v>0.000909787167935879</v>
      </c>
      <c r="BA356" s="461" t="n">
        <v>58</v>
      </c>
      <c r="BB356" s="414" t="s">
        <v>831</v>
      </c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462" t="n">
        <v>0</v>
      </c>
      <c r="BO356" s="463" t="n">
        <v>0</v>
      </c>
      <c r="BP356" s="464" t="n">
        <v>0</v>
      </c>
      <c r="BQ356" s="465" t="n">
        <v>0</v>
      </c>
      <c r="BR356" s="465" t="n">
        <v>0</v>
      </c>
      <c r="BS356" s="466" t="n">
        <v>0</v>
      </c>
      <c r="BT356" s="467" t="n">
        <v>0</v>
      </c>
      <c r="BU356" s="465" t="n">
        <v>0</v>
      </c>
      <c r="BV356" s="465" t="n">
        <v>0</v>
      </c>
      <c r="BW356" s="468" t="n">
        <v>0</v>
      </c>
      <c r="CG356" s="442"/>
    </row>
    <row r="357" s="441" customFormat="true" ht="21.95" hidden="false" customHeight="true" outlineLevel="0" collapsed="false">
      <c r="A357" s="414"/>
      <c r="B357" s="414"/>
      <c r="C357" s="415" t="n">
        <v>0</v>
      </c>
      <c r="D357" s="415" t="s">
        <v>792</v>
      </c>
      <c r="E357" s="469" t="s">
        <v>833</v>
      </c>
      <c r="F357" s="469" t="s">
        <v>2383</v>
      </c>
      <c r="G357" s="469"/>
      <c r="H357" s="470"/>
      <c r="I357" s="471"/>
      <c r="J357" s="472" t="n">
        <v>11338.78</v>
      </c>
      <c r="K357" s="473" t="n">
        <v>11338.78</v>
      </c>
      <c r="L357" s="473" t="n">
        <v>12148.7891855931</v>
      </c>
      <c r="M357" s="448" t="n">
        <v>0</v>
      </c>
      <c r="N357" s="448" t="n">
        <v>0</v>
      </c>
      <c r="O357" s="449" t="n">
        <v>0</v>
      </c>
      <c r="P357" s="449" t="n">
        <v>0</v>
      </c>
      <c r="Q357" s="448" t="n">
        <v>0</v>
      </c>
      <c r="R357" s="448" t="n">
        <v>0</v>
      </c>
      <c r="S357" s="449" t="n">
        <v>0</v>
      </c>
      <c r="T357" s="449" t="n">
        <v>0</v>
      </c>
      <c r="U357" s="449"/>
      <c r="V357" s="449"/>
      <c r="W357" s="449"/>
      <c r="X357" s="449"/>
      <c r="Y357" s="449" t="n">
        <v>0</v>
      </c>
      <c r="Z357" s="448" t="n">
        <v>0</v>
      </c>
      <c r="AA357" s="448" t="n">
        <v>0</v>
      </c>
      <c r="AB357" s="448" t="n">
        <v>0</v>
      </c>
      <c r="AC357" s="448" t="n">
        <v>0</v>
      </c>
      <c r="AD357" s="451" t="s">
        <v>2558</v>
      </c>
      <c r="AE357" s="79"/>
      <c r="AF357" s="449" t="n">
        <v>0</v>
      </c>
      <c r="AG357" s="449" t="n">
        <v>0</v>
      </c>
      <c r="AH357" s="79"/>
      <c r="AI357" s="452"/>
      <c r="AJ357" s="453"/>
      <c r="AK357" s="452"/>
      <c r="AL357" s="453"/>
      <c r="AM357" s="79"/>
      <c r="AN357" s="454"/>
      <c r="AO357" s="455"/>
      <c r="AP357" s="455"/>
      <c r="AQ357" s="455"/>
      <c r="AR357" s="456"/>
      <c r="AS357" s="373"/>
      <c r="AT357" s="457"/>
      <c r="AU357" s="457"/>
      <c r="AV357" s="457"/>
      <c r="AW357" s="457"/>
      <c r="AX357" s="458"/>
      <c r="AY357" s="459"/>
      <c r="AZ357" s="460"/>
      <c r="BA357" s="461"/>
      <c r="BB357" s="414" t="s">
        <v>833</v>
      </c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462" t="n">
        <v>0</v>
      </c>
      <c r="BO357" s="463" t="n">
        <v>0</v>
      </c>
      <c r="BP357" s="464" t="n">
        <v>0</v>
      </c>
      <c r="BQ357" s="465" t="n">
        <v>0</v>
      </c>
      <c r="BR357" s="465" t="n">
        <v>0</v>
      </c>
      <c r="BS357" s="466" t="n">
        <v>0</v>
      </c>
      <c r="BT357" s="467" t="n">
        <v>0</v>
      </c>
      <c r="BU357" s="465" t="n">
        <v>0</v>
      </c>
      <c r="BV357" s="465" t="n">
        <v>0</v>
      </c>
      <c r="BW357" s="468" t="n">
        <v>0</v>
      </c>
      <c r="CG357" s="442"/>
    </row>
    <row r="358" s="441" customFormat="true" ht="21.95" hidden="false" customHeight="true" outlineLevel="0" collapsed="false">
      <c r="A358" s="414"/>
      <c r="B358" s="414"/>
      <c r="C358" s="415" t="n">
        <v>0</v>
      </c>
      <c r="D358" s="415" t="s">
        <v>792</v>
      </c>
      <c r="E358" s="443" t="s">
        <v>835</v>
      </c>
      <c r="F358" s="443" t="s">
        <v>1700</v>
      </c>
      <c r="G358" s="443" t="s">
        <v>1101</v>
      </c>
      <c r="H358" s="444" t="n">
        <v>18.36</v>
      </c>
      <c r="I358" s="445" t="n">
        <v>14.45</v>
      </c>
      <c r="J358" s="446" t="n">
        <v>265.3</v>
      </c>
      <c r="K358" s="447" t="n">
        <v>265.3</v>
      </c>
      <c r="L358" s="447" t="n">
        <v>284.252253852518</v>
      </c>
      <c r="M358" s="448" t="n">
        <v>0</v>
      </c>
      <c r="N358" s="448" t="n">
        <v>0</v>
      </c>
      <c r="O358" s="449" t="n">
        <v>0</v>
      </c>
      <c r="P358" s="449" t="n">
        <v>0</v>
      </c>
      <c r="Q358" s="448" t="n">
        <v>0</v>
      </c>
      <c r="R358" s="448" t="n">
        <v>0</v>
      </c>
      <c r="S358" s="449" t="n">
        <v>0</v>
      </c>
      <c r="T358" s="449" t="n">
        <v>0</v>
      </c>
      <c r="U358" s="450" t="n">
        <v>279.43122300033</v>
      </c>
      <c r="V358" s="450" t="n">
        <v>0</v>
      </c>
      <c r="W358" s="450" t="n">
        <v>284.265383158236</v>
      </c>
      <c r="X358" s="450" t="n">
        <v>284.265383158236</v>
      </c>
      <c r="Y358" s="450" t="n">
        <v>0</v>
      </c>
      <c r="Z358" s="448" t="n">
        <v>0</v>
      </c>
      <c r="AA358" s="448" t="n">
        <v>0</v>
      </c>
      <c r="AB358" s="448" t="n">
        <v>0</v>
      </c>
      <c r="AC358" s="448" t="n">
        <v>0</v>
      </c>
      <c r="AD358" s="451" t="s">
        <v>2558</v>
      </c>
      <c r="AE358" s="79"/>
      <c r="AF358" s="449" t="n">
        <v>0</v>
      </c>
      <c r="AG358" s="449" t="n">
        <v>0</v>
      </c>
      <c r="AH358" s="79"/>
      <c r="AI358" s="452" t="n">
        <v>0</v>
      </c>
      <c r="AJ358" s="453" t="n">
        <v>0</v>
      </c>
      <c r="AK358" s="452" t="n">
        <v>0</v>
      </c>
      <c r="AL358" s="453" t="n">
        <v>0</v>
      </c>
      <c r="AM358" s="79"/>
      <c r="AN358" s="454" t="n">
        <v>0</v>
      </c>
      <c r="AO358" s="455" t="n">
        <v>0</v>
      </c>
      <c r="AP358" s="455" t="n">
        <v>0</v>
      </c>
      <c r="AQ358" s="455" t="n">
        <v>0</v>
      </c>
      <c r="AR358" s="456" t="n">
        <v>0</v>
      </c>
      <c r="AS358" s="373" t="n">
        <v>65</v>
      </c>
      <c r="AT358" s="457" t="n">
        <v>0</v>
      </c>
      <c r="AU358" s="457" t="n">
        <v>0</v>
      </c>
      <c r="AV358" s="457" t="n">
        <v>1</v>
      </c>
      <c r="AW358" s="457" t="n">
        <v>1</v>
      </c>
      <c r="AX358" s="458"/>
      <c r="AY358" s="459" t="n">
        <v>265.3</v>
      </c>
      <c r="AZ358" s="460" t="n">
        <v>0.000540356710963976</v>
      </c>
      <c r="BA358" s="461" t="n">
        <v>65</v>
      </c>
      <c r="BB358" s="414" t="s">
        <v>835</v>
      </c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462" t="n">
        <v>0</v>
      </c>
      <c r="BO358" s="463" t="n">
        <v>0</v>
      </c>
      <c r="BP358" s="464" t="n">
        <v>0</v>
      </c>
      <c r="BQ358" s="465" t="n">
        <v>0</v>
      </c>
      <c r="BR358" s="465" t="n">
        <v>0</v>
      </c>
      <c r="BS358" s="466" t="n">
        <v>0</v>
      </c>
      <c r="BT358" s="467" t="n">
        <v>0</v>
      </c>
      <c r="BU358" s="465" t="n">
        <v>0</v>
      </c>
      <c r="BV358" s="465" t="n">
        <v>0</v>
      </c>
      <c r="BW358" s="468" t="n">
        <v>0</v>
      </c>
      <c r="CG358" s="442"/>
    </row>
    <row r="359" s="441" customFormat="true" ht="21.95" hidden="false" customHeight="true" outlineLevel="0" collapsed="false">
      <c r="A359" s="414"/>
      <c r="B359" s="414"/>
      <c r="C359" s="415" t="n">
        <v>0</v>
      </c>
      <c r="D359" s="415" t="s">
        <v>792</v>
      </c>
      <c r="E359" s="443" t="s">
        <v>837</v>
      </c>
      <c r="F359" s="443" t="s">
        <v>2124</v>
      </c>
      <c r="G359" s="443" t="s">
        <v>1098</v>
      </c>
      <c r="H359" s="444" t="n">
        <v>335.56</v>
      </c>
      <c r="I359" s="445" t="n">
        <v>33</v>
      </c>
      <c r="J359" s="446" t="n">
        <v>11073.48</v>
      </c>
      <c r="K359" s="447" t="n">
        <v>11073.48</v>
      </c>
      <c r="L359" s="447" t="n">
        <v>11864.5369317406</v>
      </c>
      <c r="M359" s="448" t="n">
        <v>0</v>
      </c>
      <c r="N359" s="448" t="n">
        <v>0</v>
      </c>
      <c r="O359" s="449" t="n">
        <v>0</v>
      </c>
      <c r="P359" s="449" t="n">
        <v>0</v>
      </c>
      <c r="Q359" s="448" t="n">
        <v>0</v>
      </c>
      <c r="R359" s="448" t="n">
        <v>0</v>
      </c>
      <c r="S359" s="449" t="n">
        <v>0</v>
      </c>
      <c r="T359" s="449" t="n">
        <v>0</v>
      </c>
      <c r="U359" s="450" t="n">
        <v>11663.3096843939</v>
      </c>
      <c r="V359" s="450" t="n">
        <v>0</v>
      </c>
      <c r="W359" s="450" t="n">
        <v>11865.0849419339</v>
      </c>
      <c r="X359" s="450" t="n">
        <v>11865.0849419339</v>
      </c>
      <c r="Y359" s="450" t="n">
        <v>0</v>
      </c>
      <c r="Z359" s="448" t="n">
        <v>0</v>
      </c>
      <c r="AA359" s="448" t="n">
        <v>0</v>
      </c>
      <c r="AB359" s="448" t="n">
        <v>0</v>
      </c>
      <c r="AC359" s="448" t="n">
        <v>0</v>
      </c>
      <c r="AD359" s="451" t="s">
        <v>2558</v>
      </c>
      <c r="AE359" s="79"/>
      <c r="AF359" s="449" t="n">
        <v>0</v>
      </c>
      <c r="AG359" s="449" t="n">
        <v>0</v>
      </c>
      <c r="AH359" s="79"/>
      <c r="AI359" s="452" t="n">
        <v>0</v>
      </c>
      <c r="AJ359" s="453" t="n">
        <v>0</v>
      </c>
      <c r="AK359" s="452" t="n">
        <v>0</v>
      </c>
      <c r="AL359" s="453" t="n">
        <v>0</v>
      </c>
      <c r="AM359" s="79"/>
      <c r="AN359" s="454" t="n">
        <v>0</v>
      </c>
      <c r="AO359" s="455" t="n">
        <v>0</v>
      </c>
      <c r="AP359" s="455" t="n">
        <v>0</v>
      </c>
      <c r="AQ359" s="455" t="n">
        <v>0</v>
      </c>
      <c r="AR359" s="456" t="n">
        <v>0</v>
      </c>
      <c r="AS359" s="373" t="n">
        <v>16</v>
      </c>
      <c r="AT359" s="457" t="n">
        <v>0</v>
      </c>
      <c r="AU359" s="457" t="n">
        <v>0</v>
      </c>
      <c r="AV359" s="457" t="n">
        <v>1</v>
      </c>
      <c r="AW359" s="457" t="n">
        <v>1</v>
      </c>
      <c r="AX359" s="458"/>
      <c r="AY359" s="459" t="n">
        <v>11073.48</v>
      </c>
      <c r="AZ359" s="460" t="n">
        <v>0.0225541998934239</v>
      </c>
      <c r="BA359" s="461" t="n">
        <v>16</v>
      </c>
      <c r="BB359" s="414" t="s">
        <v>837</v>
      </c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462" t="n">
        <v>0</v>
      </c>
      <c r="BO359" s="463" t="n">
        <v>0</v>
      </c>
      <c r="BP359" s="464" t="n">
        <v>0</v>
      </c>
      <c r="BQ359" s="465" t="n">
        <v>0</v>
      </c>
      <c r="BR359" s="465" t="n">
        <v>0</v>
      </c>
      <c r="BS359" s="466" t="n">
        <v>0</v>
      </c>
      <c r="BT359" s="467" t="n">
        <v>0</v>
      </c>
      <c r="BU359" s="465" t="n">
        <v>0</v>
      </c>
      <c r="BV359" s="465" t="n">
        <v>0</v>
      </c>
      <c r="BW359" s="468" t="n">
        <v>0</v>
      </c>
      <c r="CG359" s="442"/>
    </row>
    <row r="360" s="441" customFormat="true" ht="21.95" hidden="false" customHeight="true" outlineLevel="0" collapsed="false">
      <c r="A360" s="414"/>
      <c r="B360" s="414"/>
      <c r="C360" s="415" t="n">
        <v>0</v>
      </c>
      <c r="D360" s="415" t="s">
        <v>792</v>
      </c>
      <c r="E360" s="469" t="s">
        <v>839</v>
      </c>
      <c r="F360" s="469" t="s">
        <v>2384</v>
      </c>
      <c r="G360" s="469"/>
      <c r="H360" s="470"/>
      <c r="I360" s="471"/>
      <c r="J360" s="472" t="n">
        <v>156361.36</v>
      </c>
      <c r="K360" s="473" t="n">
        <v>156361.36</v>
      </c>
      <c r="L360" s="473" t="n">
        <v>167531.356937222</v>
      </c>
      <c r="M360" s="448" t="n">
        <v>0</v>
      </c>
      <c r="N360" s="448" t="n">
        <v>0</v>
      </c>
      <c r="O360" s="449" t="n">
        <v>0</v>
      </c>
      <c r="P360" s="449" t="n">
        <v>0</v>
      </c>
      <c r="Q360" s="448" t="n">
        <v>0</v>
      </c>
      <c r="R360" s="448" t="n">
        <v>0</v>
      </c>
      <c r="S360" s="449" t="n">
        <v>0</v>
      </c>
      <c r="T360" s="449" t="n">
        <v>0</v>
      </c>
      <c r="U360" s="449"/>
      <c r="V360" s="449"/>
      <c r="W360" s="449"/>
      <c r="X360" s="449"/>
      <c r="Y360" s="449" t="n">
        <v>0</v>
      </c>
      <c r="Z360" s="448" t="n">
        <v>0</v>
      </c>
      <c r="AA360" s="448" t="n">
        <v>0</v>
      </c>
      <c r="AB360" s="448" t="n">
        <v>0</v>
      </c>
      <c r="AC360" s="448" t="n">
        <v>0</v>
      </c>
      <c r="AD360" s="451" t="s">
        <v>2558</v>
      </c>
      <c r="AE360" s="79"/>
      <c r="AF360" s="449" t="n">
        <v>0</v>
      </c>
      <c r="AG360" s="449" t="n">
        <v>0</v>
      </c>
      <c r="AH360" s="79"/>
      <c r="AI360" s="452"/>
      <c r="AJ360" s="453"/>
      <c r="AK360" s="452"/>
      <c r="AL360" s="453"/>
      <c r="AM360" s="79"/>
      <c r="AN360" s="454"/>
      <c r="AO360" s="455"/>
      <c r="AP360" s="455"/>
      <c r="AQ360" s="455"/>
      <c r="AR360" s="456"/>
      <c r="AS360" s="373"/>
      <c r="AT360" s="457"/>
      <c r="AU360" s="457"/>
      <c r="AV360" s="457"/>
      <c r="AW360" s="457"/>
      <c r="AX360" s="458"/>
      <c r="AY360" s="459"/>
      <c r="AZ360" s="460"/>
      <c r="BA360" s="461"/>
      <c r="BB360" s="414" t="s">
        <v>839</v>
      </c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462" t="n">
        <v>0</v>
      </c>
      <c r="BO360" s="463" t="n">
        <v>0</v>
      </c>
      <c r="BP360" s="464" t="n">
        <v>0</v>
      </c>
      <c r="BQ360" s="465" t="n">
        <v>0</v>
      </c>
      <c r="BR360" s="465" t="n">
        <v>0</v>
      </c>
      <c r="BS360" s="466" t="n">
        <v>0</v>
      </c>
      <c r="BT360" s="467" t="n">
        <v>0</v>
      </c>
      <c r="BU360" s="465" t="n">
        <v>0</v>
      </c>
      <c r="BV360" s="465" t="n">
        <v>0</v>
      </c>
      <c r="BW360" s="468" t="n">
        <v>0</v>
      </c>
      <c r="CG360" s="442"/>
    </row>
    <row r="361" s="441" customFormat="true" ht="21.95" hidden="false" customHeight="true" outlineLevel="0" collapsed="false">
      <c r="A361" s="414"/>
      <c r="B361" s="414"/>
      <c r="C361" s="415" t="n">
        <v>0</v>
      </c>
      <c r="D361" s="415" t="s">
        <v>792</v>
      </c>
      <c r="E361" s="443" t="s">
        <v>841</v>
      </c>
      <c r="F361" s="443" t="s">
        <v>1881</v>
      </c>
      <c r="G361" s="443" t="s">
        <v>1101</v>
      </c>
      <c r="H361" s="444" t="n">
        <v>218.7</v>
      </c>
      <c r="I361" s="445" t="n">
        <v>1.1241</v>
      </c>
      <c r="J361" s="446" t="n">
        <v>245.84</v>
      </c>
      <c r="K361" s="447" t="n">
        <v>245.84</v>
      </c>
      <c r="L361" s="447" t="n">
        <v>263.402088530355</v>
      </c>
      <c r="M361" s="448" t="n">
        <v>0</v>
      </c>
      <c r="N361" s="448" t="n">
        <v>0</v>
      </c>
      <c r="O361" s="449" t="n">
        <v>0</v>
      </c>
      <c r="P361" s="449" t="n">
        <v>0</v>
      </c>
      <c r="Q361" s="448" t="n">
        <v>0</v>
      </c>
      <c r="R361" s="448" t="n">
        <v>0</v>
      </c>
      <c r="S361" s="449" t="n">
        <v>0</v>
      </c>
      <c r="T361" s="449" t="n">
        <v>0</v>
      </c>
      <c r="U361" s="450" t="n">
        <v>258.934684743314</v>
      </c>
      <c r="V361" s="450" t="n">
        <v>0</v>
      </c>
      <c r="W361" s="450" t="n">
        <v>263.414254789373</v>
      </c>
      <c r="X361" s="450" t="n">
        <v>263.414254789373</v>
      </c>
      <c r="Y361" s="450" t="n">
        <v>0</v>
      </c>
      <c r="Z361" s="448" t="n">
        <v>0</v>
      </c>
      <c r="AA361" s="448" t="n">
        <v>0</v>
      </c>
      <c r="AB361" s="448" t="n">
        <v>0</v>
      </c>
      <c r="AC361" s="448" t="n">
        <v>0</v>
      </c>
      <c r="AD361" s="451" t="s">
        <v>2558</v>
      </c>
      <c r="AE361" s="79"/>
      <c r="AF361" s="449" t="n">
        <v>0</v>
      </c>
      <c r="AG361" s="449" t="n">
        <v>0</v>
      </c>
      <c r="AH361" s="79"/>
      <c r="AI361" s="452" t="n">
        <v>0</v>
      </c>
      <c r="AJ361" s="453" t="n">
        <v>0</v>
      </c>
      <c r="AK361" s="452" t="n">
        <v>0</v>
      </c>
      <c r="AL361" s="453" t="n">
        <v>0</v>
      </c>
      <c r="AM361" s="79"/>
      <c r="AN361" s="454" t="n">
        <v>0</v>
      </c>
      <c r="AO361" s="455" t="n">
        <v>0</v>
      </c>
      <c r="AP361" s="455" t="n">
        <v>0</v>
      </c>
      <c r="AQ361" s="455" t="n">
        <v>0</v>
      </c>
      <c r="AR361" s="456" t="n">
        <v>0</v>
      </c>
      <c r="AS361" s="373" t="n">
        <v>0</v>
      </c>
      <c r="AT361" s="457" t="n">
        <v>0</v>
      </c>
      <c r="AU361" s="457" t="n">
        <v>0</v>
      </c>
      <c r="AV361" s="457" t="n">
        <v>0</v>
      </c>
      <c r="AW361" s="457" t="n">
        <v>0</v>
      </c>
      <c r="AX361" s="458"/>
      <c r="AY361" s="459" t="n">
        <v>0</v>
      </c>
      <c r="AZ361" s="460" t="n">
        <v>0</v>
      </c>
      <c r="BA361" s="461" t="n">
        <v>0</v>
      </c>
      <c r="BB361" s="414" t="s">
        <v>841</v>
      </c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462" t="n">
        <v>0</v>
      </c>
      <c r="BO361" s="463" t="n">
        <v>0</v>
      </c>
      <c r="BP361" s="464" t="n">
        <v>0</v>
      </c>
      <c r="BQ361" s="465" t="n">
        <v>0</v>
      </c>
      <c r="BR361" s="465" t="n">
        <v>0</v>
      </c>
      <c r="BS361" s="466" t="n">
        <v>0</v>
      </c>
      <c r="BT361" s="467" t="n">
        <v>0</v>
      </c>
      <c r="BU361" s="465" t="n">
        <v>0</v>
      </c>
      <c r="BV361" s="465" t="n">
        <v>0</v>
      </c>
      <c r="BW361" s="468" t="n">
        <v>0</v>
      </c>
      <c r="CG361" s="442"/>
    </row>
    <row r="362" s="441" customFormat="true" ht="21.95" hidden="false" customHeight="true" outlineLevel="0" collapsed="false">
      <c r="A362" s="414"/>
      <c r="B362" s="414"/>
      <c r="C362" s="415" t="n">
        <v>0</v>
      </c>
      <c r="D362" s="415" t="s">
        <v>792</v>
      </c>
      <c r="E362" s="443" t="s">
        <v>843</v>
      </c>
      <c r="F362" s="443" t="s">
        <v>2385</v>
      </c>
      <c r="G362" s="443" t="s">
        <v>1098</v>
      </c>
      <c r="H362" s="444" t="n">
        <v>143.57</v>
      </c>
      <c r="I362" s="445" t="n">
        <v>1.4241</v>
      </c>
      <c r="J362" s="446" t="n">
        <v>204.46</v>
      </c>
      <c r="K362" s="447" t="n">
        <v>204.46</v>
      </c>
      <c r="L362" s="447" t="n">
        <v>219.066022701417</v>
      </c>
      <c r="M362" s="448" t="n">
        <v>0</v>
      </c>
      <c r="N362" s="448" t="n">
        <v>0</v>
      </c>
      <c r="O362" s="449" t="n">
        <v>0</v>
      </c>
      <c r="P362" s="449" t="n">
        <v>0</v>
      </c>
      <c r="Q362" s="448" t="n">
        <v>0</v>
      </c>
      <c r="R362" s="448" t="n">
        <v>0</v>
      </c>
      <c r="S362" s="449" t="n">
        <v>0</v>
      </c>
      <c r="T362" s="449" t="n">
        <v>0</v>
      </c>
      <c r="U362" s="450" t="n">
        <v>215.350576157737</v>
      </c>
      <c r="V362" s="450" t="n">
        <v>0</v>
      </c>
      <c r="W362" s="450" t="n">
        <v>219.076141125266</v>
      </c>
      <c r="X362" s="450" t="n">
        <v>219.076141125266</v>
      </c>
      <c r="Y362" s="450" t="n">
        <v>0</v>
      </c>
      <c r="Z362" s="448" t="n">
        <v>0</v>
      </c>
      <c r="AA362" s="448" t="n">
        <v>0</v>
      </c>
      <c r="AB362" s="448" t="n">
        <v>0</v>
      </c>
      <c r="AC362" s="448" t="n">
        <v>0</v>
      </c>
      <c r="AD362" s="451" t="s">
        <v>2558</v>
      </c>
      <c r="AE362" s="79"/>
      <c r="AF362" s="449" t="n">
        <v>0</v>
      </c>
      <c r="AG362" s="449" t="n">
        <v>0</v>
      </c>
      <c r="AH362" s="79"/>
      <c r="AI362" s="452" t="n">
        <v>0</v>
      </c>
      <c r="AJ362" s="453" t="n">
        <v>0</v>
      </c>
      <c r="AK362" s="452" t="n">
        <v>0</v>
      </c>
      <c r="AL362" s="453" t="n">
        <v>0</v>
      </c>
      <c r="AM362" s="79"/>
      <c r="AN362" s="454" t="n">
        <v>0</v>
      </c>
      <c r="AO362" s="455" t="n">
        <v>0</v>
      </c>
      <c r="AP362" s="455" t="n">
        <v>0</v>
      </c>
      <c r="AQ362" s="455" t="n">
        <v>0</v>
      </c>
      <c r="AR362" s="456" t="n">
        <v>0</v>
      </c>
      <c r="AS362" s="373" t="n">
        <v>0</v>
      </c>
      <c r="AT362" s="457" t="n">
        <v>0</v>
      </c>
      <c r="AU362" s="457" t="n">
        <v>0</v>
      </c>
      <c r="AV362" s="457" t="n">
        <v>0</v>
      </c>
      <c r="AW362" s="457" t="n">
        <v>0</v>
      </c>
      <c r="AX362" s="458"/>
      <c r="AY362" s="459" t="n">
        <v>0</v>
      </c>
      <c r="AZ362" s="460" t="n">
        <v>0</v>
      </c>
      <c r="BA362" s="461" t="n">
        <v>0</v>
      </c>
      <c r="BB362" s="414" t="s">
        <v>843</v>
      </c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462" t="n">
        <v>0</v>
      </c>
      <c r="BO362" s="463" t="n">
        <v>0</v>
      </c>
      <c r="BP362" s="464" t="n">
        <v>0</v>
      </c>
      <c r="BQ362" s="465" t="n">
        <v>0</v>
      </c>
      <c r="BR362" s="465" t="n">
        <v>0</v>
      </c>
      <c r="BS362" s="466" t="n">
        <v>0</v>
      </c>
      <c r="BT362" s="467" t="n">
        <v>0</v>
      </c>
      <c r="BU362" s="465" t="n">
        <v>0</v>
      </c>
      <c r="BV362" s="465" t="n">
        <v>0</v>
      </c>
      <c r="BW362" s="468" t="n">
        <v>0</v>
      </c>
      <c r="CG362" s="442"/>
    </row>
    <row r="363" s="441" customFormat="true" ht="21.95" hidden="false" customHeight="true" outlineLevel="0" collapsed="false">
      <c r="A363" s="414"/>
      <c r="B363" s="414"/>
      <c r="C363" s="415" t="n">
        <v>0</v>
      </c>
      <c r="D363" s="415" t="s">
        <v>792</v>
      </c>
      <c r="E363" s="443" t="s">
        <v>845</v>
      </c>
      <c r="F363" s="443" t="s">
        <v>1829</v>
      </c>
      <c r="G363" s="443" t="s">
        <v>1098</v>
      </c>
      <c r="H363" s="444" t="n">
        <v>118.8</v>
      </c>
      <c r="I363" s="445" t="n">
        <v>2.8591</v>
      </c>
      <c r="J363" s="446" t="n">
        <v>339.66</v>
      </c>
      <c r="K363" s="447" t="n">
        <v>339.66</v>
      </c>
      <c r="L363" s="447" t="n">
        <v>343.530158106655</v>
      </c>
      <c r="M363" s="448" t="n">
        <v>0</v>
      </c>
      <c r="N363" s="448" t="n">
        <v>0</v>
      </c>
      <c r="O363" s="449" t="n">
        <v>0</v>
      </c>
      <c r="P363" s="449" t="n">
        <v>0</v>
      </c>
      <c r="Q363" s="448" t="n">
        <v>0</v>
      </c>
      <c r="R363" s="448" t="n">
        <v>0.8405</v>
      </c>
      <c r="S363" s="449" t="n">
        <v>99.8514</v>
      </c>
      <c r="T363" s="449" t="n">
        <v>285.48423</v>
      </c>
      <c r="U363" s="450" t="n">
        <v>357.752013585722</v>
      </c>
      <c r="V363" s="450" t="n">
        <v>300.6905674188</v>
      </c>
      <c r="W363" s="450" t="n">
        <v>58.0486091856105</v>
      </c>
      <c r="X363" s="450" t="n">
        <v>358.73917660441</v>
      </c>
      <c r="Y363" s="450" t="n">
        <v>0</v>
      </c>
      <c r="Z363" s="448" t="n">
        <v>0</v>
      </c>
      <c r="AA363" s="448" t="n">
        <v>0.8405</v>
      </c>
      <c r="AB363" s="448" t="n">
        <v>0.8405</v>
      </c>
      <c r="AC363" s="448" t="n">
        <v>0.8405</v>
      </c>
      <c r="AD363" s="451" t="s">
        <v>2559</v>
      </c>
      <c r="AE363" s="79"/>
      <c r="AF363" s="449" t="n">
        <v>0</v>
      </c>
      <c r="AG363" s="449" t="n">
        <v>99.8514</v>
      </c>
      <c r="AH363" s="79"/>
      <c r="AI363" s="452" t="n">
        <v>0</v>
      </c>
      <c r="AJ363" s="453" t="n">
        <v>0</v>
      </c>
      <c r="AK363" s="452" t="n">
        <v>285.48423</v>
      </c>
      <c r="AL363" s="453" t="n">
        <v>43</v>
      </c>
      <c r="AM363" s="79"/>
      <c r="AN363" s="454" t="n">
        <v>285.48423</v>
      </c>
      <c r="AO363" s="455" t="n">
        <v>0</v>
      </c>
      <c r="AP363" s="455" t="n">
        <v>0</v>
      </c>
      <c r="AQ363" s="455" t="n">
        <v>285.48423</v>
      </c>
      <c r="AR363" s="456" t="n">
        <v>0.000568152057157331</v>
      </c>
      <c r="AS363" s="373" t="n">
        <v>0</v>
      </c>
      <c r="AT363" s="457" t="n">
        <v>0</v>
      </c>
      <c r="AU363" s="457" t="n">
        <v>0</v>
      </c>
      <c r="AV363" s="457" t="n">
        <v>0</v>
      </c>
      <c r="AW363" s="457" t="n">
        <v>0</v>
      </c>
      <c r="AX363" s="458"/>
      <c r="AY363" s="459" t="n">
        <v>0</v>
      </c>
      <c r="AZ363" s="460" t="n">
        <v>0</v>
      </c>
      <c r="BA363" s="461" t="n">
        <v>0</v>
      </c>
      <c r="BB363" s="414" t="s">
        <v>845</v>
      </c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462" t="n">
        <v>0</v>
      </c>
      <c r="BO363" s="463" t="n">
        <v>0</v>
      </c>
      <c r="BP363" s="464" t="n">
        <v>0</v>
      </c>
      <c r="BQ363" s="465" t="n">
        <v>0</v>
      </c>
      <c r="BR363" s="465" t="n">
        <v>0</v>
      </c>
      <c r="BS363" s="466" t="n">
        <v>0</v>
      </c>
      <c r="BT363" s="467" t="n">
        <v>0</v>
      </c>
      <c r="BU363" s="465" t="n">
        <v>0</v>
      </c>
      <c r="BV363" s="465" t="n">
        <v>0</v>
      </c>
      <c r="BW363" s="468" t="n">
        <v>0</v>
      </c>
      <c r="CG363" s="442"/>
    </row>
    <row r="364" s="441" customFormat="true" ht="21.95" hidden="false" customHeight="true" outlineLevel="0" collapsed="false">
      <c r="A364" s="414"/>
      <c r="B364" s="414"/>
      <c r="C364" s="415" t="n">
        <v>0</v>
      </c>
      <c r="D364" s="415" t="s">
        <v>792</v>
      </c>
      <c r="E364" s="443" t="s">
        <v>847</v>
      </c>
      <c r="F364" s="443" t="s">
        <v>2386</v>
      </c>
      <c r="G364" s="443" t="s">
        <v>1098</v>
      </c>
      <c r="H364" s="444" t="n">
        <v>1249.74</v>
      </c>
      <c r="I364" s="445" t="n">
        <v>4.909</v>
      </c>
      <c r="J364" s="446" t="n">
        <v>6134.97</v>
      </c>
      <c r="K364" s="447" t="n">
        <v>6134.97</v>
      </c>
      <c r="L364" s="447" t="n">
        <v>6573.2342624108</v>
      </c>
      <c r="M364" s="448" t="n">
        <v>0</v>
      </c>
      <c r="N364" s="448" t="n">
        <v>0</v>
      </c>
      <c r="O364" s="449" t="n">
        <v>0</v>
      </c>
      <c r="P364" s="449" t="n">
        <v>0</v>
      </c>
      <c r="Q364" s="448" t="n">
        <v>0</v>
      </c>
      <c r="R364" s="448" t="n">
        <v>0</v>
      </c>
      <c r="S364" s="449" t="n">
        <v>0</v>
      </c>
      <c r="T364" s="449" t="n">
        <v>0</v>
      </c>
      <c r="U364" s="450" t="n">
        <v>6461.74960486369</v>
      </c>
      <c r="V364" s="450" t="n">
        <v>0</v>
      </c>
      <c r="W364" s="450" t="n">
        <v>6573.53787302783</v>
      </c>
      <c r="X364" s="450" t="n">
        <v>6573.53787302783</v>
      </c>
      <c r="Y364" s="450" t="n">
        <v>0</v>
      </c>
      <c r="Z364" s="448" t="n">
        <v>0</v>
      </c>
      <c r="AA364" s="448" t="n">
        <v>0</v>
      </c>
      <c r="AB364" s="448" t="n">
        <v>0</v>
      </c>
      <c r="AC364" s="448" t="n">
        <v>0</v>
      </c>
      <c r="AD364" s="451" t="s">
        <v>2558</v>
      </c>
      <c r="AE364" s="79"/>
      <c r="AF364" s="449" t="n">
        <v>0</v>
      </c>
      <c r="AG364" s="449" t="n">
        <v>0</v>
      </c>
      <c r="AH364" s="79"/>
      <c r="AI364" s="452" t="n">
        <v>0</v>
      </c>
      <c r="AJ364" s="453" t="n">
        <v>0</v>
      </c>
      <c r="AK364" s="452" t="n">
        <v>0</v>
      </c>
      <c r="AL364" s="453" t="n">
        <v>0</v>
      </c>
      <c r="AM364" s="79"/>
      <c r="AN364" s="454" t="n">
        <v>0</v>
      </c>
      <c r="AO364" s="455" t="n">
        <v>0</v>
      </c>
      <c r="AP364" s="455" t="n">
        <v>0</v>
      </c>
      <c r="AQ364" s="455" t="n">
        <v>0</v>
      </c>
      <c r="AR364" s="456" t="n">
        <v>0</v>
      </c>
      <c r="AS364" s="373" t="n">
        <v>25</v>
      </c>
      <c r="AT364" s="457" t="n">
        <v>0</v>
      </c>
      <c r="AU364" s="457" t="n">
        <v>0</v>
      </c>
      <c r="AV364" s="457" t="n">
        <v>0.1667</v>
      </c>
      <c r="AW364" s="457" t="n">
        <v>1</v>
      </c>
      <c r="AX364" s="458"/>
      <c r="AY364" s="459" t="n">
        <v>6134.97</v>
      </c>
      <c r="AZ364" s="460" t="n">
        <v>0.0124955605392486</v>
      </c>
      <c r="BA364" s="461" t="n">
        <v>25</v>
      </c>
      <c r="BB364" s="414" t="s">
        <v>847</v>
      </c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462" t="n">
        <v>0</v>
      </c>
      <c r="BO364" s="463" t="n">
        <v>0</v>
      </c>
      <c r="BP364" s="464" t="n">
        <v>0</v>
      </c>
      <c r="BQ364" s="465" t="n">
        <v>0</v>
      </c>
      <c r="BR364" s="465" t="n">
        <v>0</v>
      </c>
      <c r="BS364" s="466" t="n">
        <v>0</v>
      </c>
      <c r="BT364" s="467" t="n">
        <v>0</v>
      </c>
      <c r="BU364" s="465" t="n">
        <v>0</v>
      </c>
      <c r="BV364" s="465" t="n">
        <v>0</v>
      </c>
      <c r="BW364" s="468" t="n">
        <v>0</v>
      </c>
      <c r="CG364" s="442"/>
    </row>
    <row r="365" s="441" customFormat="true" ht="21.95" hidden="false" customHeight="true" outlineLevel="0" collapsed="false">
      <c r="A365" s="414"/>
      <c r="B365" s="414"/>
      <c r="C365" s="415" t="n">
        <v>0</v>
      </c>
      <c r="D365" s="415" t="s">
        <v>792</v>
      </c>
      <c r="E365" s="443" t="s">
        <v>849</v>
      </c>
      <c r="F365" s="443" t="s">
        <v>1703</v>
      </c>
      <c r="G365" s="443" t="s">
        <v>1095</v>
      </c>
      <c r="H365" s="444" t="n">
        <v>1</v>
      </c>
      <c r="I365" s="445" t="n">
        <v>149436.43</v>
      </c>
      <c r="J365" s="446" t="n">
        <v>149436.43</v>
      </c>
      <c r="K365" s="447" t="n">
        <v>149436.43</v>
      </c>
      <c r="L365" s="447" t="n">
        <v>160061.724302591</v>
      </c>
      <c r="M365" s="448" t="n">
        <v>0</v>
      </c>
      <c r="N365" s="448" t="n">
        <v>0</v>
      </c>
      <c r="O365" s="449" t="n">
        <v>0</v>
      </c>
      <c r="P365" s="449" t="n">
        <v>0</v>
      </c>
      <c r="Q365" s="448" t="n">
        <v>0</v>
      </c>
      <c r="R365" s="474" t="n">
        <v>0.00468426607889388</v>
      </c>
      <c r="S365" s="449" t="n">
        <v>0.00468426607889388</v>
      </c>
      <c r="T365" s="449" t="n">
        <v>700</v>
      </c>
      <c r="U365" s="450" t="n">
        <v>157396.171864694</v>
      </c>
      <c r="V365" s="450" t="n">
        <v>737.285548813536</v>
      </c>
      <c r="W365" s="450" t="n">
        <v>159369.085049145</v>
      </c>
      <c r="X365" s="450" t="n">
        <v>160106.370597958</v>
      </c>
      <c r="Y365" s="450" t="n">
        <v>0</v>
      </c>
      <c r="Z365" s="448" t="n">
        <v>0</v>
      </c>
      <c r="AA365" s="448" t="n">
        <v>0.00468426607889388</v>
      </c>
      <c r="AB365" s="448" t="n">
        <v>0.00468426607889388</v>
      </c>
      <c r="AC365" s="448" t="n">
        <v>0.00468426607889388</v>
      </c>
      <c r="AD365" s="451" t="s">
        <v>2559</v>
      </c>
      <c r="AE365" s="79"/>
      <c r="AF365" s="449" t="n">
        <v>0</v>
      </c>
      <c r="AG365" s="449" t="n">
        <v>0.00468426607889388</v>
      </c>
      <c r="AH365" s="79"/>
      <c r="AI365" s="452" t="n">
        <v>0</v>
      </c>
      <c r="AJ365" s="453" t="n">
        <v>0</v>
      </c>
      <c r="AK365" s="452" t="n">
        <v>700</v>
      </c>
      <c r="AL365" s="453" t="n">
        <v>35</v>
      </c>
      <c r="AM365" s="79"/>
      <c r="AN365" s="454" t="n">
        <v>700</v>
      </c>
      <c r="AO365" s="455" t="n">
        <v>0</v>
      </c>
      <c r="AP365" s="455" t="n">
        <v>0</v>
      </c>
      <c r="AQ365" s="455" t="n">
        <v>700</v>
      </c>
      <c r="AR365" s="456" t="n">
        <v>0.00139309425256215</v>
      </c>
      <c r="AS365" s="373" t="n">
        <v>0</v>
      </c>
      <c r="AT365" s="457" t="n">
        <v>0</v>
      </c>
      <c r="AU365" s="457" t="n">
        <v>0</v>
      </c>
      <c r="AV365" s="457" t="n">
        <v>0</v>
      </c>
      <c r="AW365" s="457" t="n">
        <v>0</v>
      </c>
      <c r="AX365" s="458"/>
      <c r="AY365" s="459" t="n">
        <v>0</v>
      </c>
      <c r="AZ365" s="460" t="n">
        <v>0</v>
      </c>
      <c r="BA365" s="461" t="n">
        <v>0</v>
      </c>
      <c r="BB365" s="414" t="s">
        <v>849</v>
      </c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462" t="n">
        <v>0</v>
      </c>
      <c r="BO365" s="463" t="n">
        <v>0</v>
      </c>
      <c r="BP365" s="464" t="n">
        <v>0</v>
      </c>
      <c r="BQ365" s="465" t="n">
        <v>0</v>
      </c>
      <c r="BR365" s="465" t="n">
        <v>0</v>
      </c>
      <c r="BS365" s="466" t="n">
        <v>0</v>
      </c>
      <c r="BT365" s="467" t="n">
        <v>0</v>
      </c>
      <c r="BU365" s="465" t="n">
        <v>0</v>
      </c>
      <c r="BV365" s="465" t="n">
        <v>0</v>
      </c>
      <c r="BW365" s="468" t="n">
        <v>0</v>
      </c>
      <c r="CG365" s="442"/>
    </row>
    <row r="366" s="441" customFormat="true" ht="21.95" hidden="false" customHeight="true" outlineLevel="0" collapsed="false">
      <c r="A366" s="414"/>
      <c r="B366" s="414"/>
      <c r="C366" s="415" t="s">
        <v>851</v>
      </c>
      <c r="D366" s="415" t="s">
        <v>851</v>
      </c>
      <c r="E366" s="416" t="s">
        <v>851</v>
      </c>
      <c r="F366" s="416" t="s">
        <v>2387</v>
      </c>
      <c r="G366" s="417"/>
      <c r="H366" s="417"/>
      <c r="I366" s="417"/>
      <c r="J366" s="418" t="n">
        <v>181327.01</v>
      </c>
      <c r="K366" s="418" t="n">
        <v>181327.01</v>
      </c>
      <c r="L366" s="418" t="n">
        <v>193940.930528038</v>
      </c>
      <c r="M366" s="419" t="n">
        <v>0</v>
      </c>
      <c r="N366" s="419" t="n">
        <v>0</v>
      </c>
      <c r="O366" s="418"/>
      <c r="P366" s="418" t="n">
        <v>0</v>
      </c>
      <c r="Q366" s="419" t="n">
        <v>0.0262129935409815</v>
      </c>
      <c r="R366" s="419" t="n">
        <v>0.0262129935409815</v>
      </c>
      <c r="S366" s="418" t="n">
        <v>0</v>
      </c>
      <c r="T366" s="418" t="n">
        <v>4753.12374193549</v>
      </c>
      <c r="U366" s="418" t="n">
        <v>190820.164213794</v>
      </c>
      <c r="V366" s="418" t="n">
        <v>4961.52406127834</v>
      </c>
      <c r="W366" s="418"/>
      <c r="X366" s="418" t="n">
        <v>194035.518688433</v>
      </c>
      <c r="Y366" s="418" t="n">
        <v>0</v>
      </c>
      <c r="Z366" s="419" t="n">
        <v>0</v>
      </c>
      <c r="AA366" s="419" t="n">
        <v>0</v>
      </c>
      <c r="AB366" s="419" t="n">
        <v>0.0262129935409815</v>
      </c>
      <c r="AC366" s="419" t="n">
        <v>0</v>
      </c>
      <c r="AD366" s="420" t="s">
        <v>2559</v>
      </c>
      <c r="AE366" s="421" t="s">
        <v>2557</v>
      </c>
      <c r="AF366" s="422" t="n">
        <v>0</v>
      </c>
      <c r="AG366" s="423" t="n">
        <v>0</v>
      </c>
      <c r="AH366" s="421"/>
      <c r="AI366" s="424"/>
      <c r="AJ366" s="425"/>
      <c r="AK366" s="424"/>
      <c r="AL366" s="425"/>
      <c r="AM366" s="421"/>
      <c r="AN366" s="426"/>
      <c r="AO366" s="427"/>
      <c r="AP366" s="427"/>
      <c r="AQ366" s="427"/>
      <c r="AR366" s="428"/>
      <c r="AS366" s="429"/>
      <c r="AT366" s="430"/>
      <c r="AU366" s="430"/>
      <c r="AV366" s="430"/>
      <c r="AW366" s="430"/>
      <c r="AX366" s="421"/>
      <c r="AY366" s="431"/>
      <c r="AZ366" s="432"/>
      <c r="BA366" s="433"/>
      <c r="BB366" s="414" t="s">
        <v>851</v>
      </c>
      <c r="BC366" s="421"/>
      <c r="BD366" s="421"/>
      <c r="BE366" s="421"/>
      <c r="BF366" s="421"/>
      <c r="BG366" s="421"/>
      <c r="BH366" s="421"/>
      <c r="BI366" s="421"/>
      <c r="BJ366" s="421"/>
      <c r="BK366" s="421"/>
      <c r="BL366" s="421"/>
      <c r="BM366" s="421"/>
      <c r="BN366" s="434" t="s">
        <v>851</v>
      </c>
      <c r="BO366" s="435" t="n">
        <v>4753.12374193549</v>
      </c>
      <c r="BP366" s="436" t="n">
        <v>0</v>
      </c>
      <c r="BQ366" s="437" t="n">
        <v>0</v>
      </c>
      <c r="BR366" s="437" t="n">
        <v>0</v>
      </c>
      <c r="BS366" s="438" t="n">
        <v>0</v>
      </c>
      <c r="BT366" s="439" t="n">
        <v>4</v>
      </c>
      <c r="BU366" s="437" t="s">
        <v>851</v>
      </c>
      <c r="BV366" s="437" t="n">
        <v>4753.12374193549</v>
      </c>
      <c r="BW366" s="440" t="n">
        <v>0.0102099807651487</v>
      </c>
      <c r="CG366" s="442"/>
    </row>
    <row r="367" s="441" customFormat="true" ht="21.95" hidden="false" customHeight="true" outlineLevel="0" collapsed="false">
      <c r="A367" s="414"/>
      <c r="B367" s="414"/>
      <c r="C367" s="415" t="n">
        <v>0</v>
      </c>
      <c r="D367" s="415" t="s">
        <v>851</v>
      </c>
      <c r="E367" s="469" t="s">
        <v>853</v>
      </c>
      <c r="F367" s="469" t="s">
        <v>2388</v>
      </c>
      <c r="G367" s="469"/>
      <c r="H367" s="470"/>
      <c r="I367" s="471"/>
      <c r="J367" s="472" t="n">
        <v>17533.81</v>
      </c>
      <c r="K367" s="473" t="n">
        <v>17533.81</v>
      </c>
      <c r="L367" s="473" t="n">
        <v>18786.3739582428</v>
      </c>
      <c r="M367" s="448" t="n">
        <v>0</v>
      </c>
      <c r="N367" s="448" t="n">
        <v>0</v>
      </c>
      <c r="O367" s="449" t="n">
        <v>0</v>
      </c>
      <c r="P367" s="449" t="n">
        <v>0</v>
      </c>
      <c r="Q367" s="448" t="n">
        <v>0</v>
      </c>
      <c r="R367" s="448" t="n">
        <v>0</v>
      </c>
      <c r="S367" s="449" t="n">
        <v>0</v>
      </c>
      <c r="T367" s="449" t="n">
        <v>0</v>
      </c>
      <c r="U367" s="449"/>
      <c r="V367" s="449"/>
      <c r="W367" s="449"/>
      <c r="X367" s="449"/>
      <c r="Y367" s="449" t="n">
        <v>0</v>
      </c>
      <c r="Z367" s="448" t="n">
        <v>0</v>
      </c>
      <c r="AA367" s="448" t="n">
        <v>0</v>
      </c>
      <c r="AB367" s="448" t="n">
        <v>0</v>
      </c>
      <c r="AC367" s="448" t="n">
        <v>0</v>
      </c>
      <c r="AD367" s="451" t="s">
        <v>2558</v>
      </c>
      <c r="AE367" s="79"/>
      <c r="AF367" s="449" t="n">
        <v>0</v>
      </c>
      <c r="AG367" s="449" t="n">
        <v>0</v>
      </c>
      <c r="AH367" s="79"/>
      <c r="AI367" s="452"/>
      <c r="AJ367" s="453"/>
      <c r="AK367" s="452"/>
      <c r="AL367" s="453"/>
      <c r="AM367" s="79"/>
      <c r="AN367" s="454"/>
      <c r="AO367" s="455"/>
      <c r="AP367" s="455"/>
      <c r="AQ367" s="455"/>
      <c r="AR367" s="456"/>
      <c r="AS367" s="373"/>
      <c r="AT367" s="457"/>
      <c r="AU367" s="457"/>
      <c r="AV367" s="457"/>
      <c r="AW367" s="457"/>
      <c r="AX367" s="458"/>
      <c r="AY367" s="459"/>
      <c r="AZ367" s="460"/>
      <c r="BA367" s="461"/>
      <c r="BB367" s="414" t="s">
        <v>853</v>
      </c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462" t="n">
        <v>0</v>
      </c>
      <c r="BO367" s="463" t="n">
        <v>0</v>
      </c>
      <c r="BP367" s="464" t="n">
        <v>0</v>
      </c>
      <c r="BQ367" s="465" t="n">
        <v>0</v>
      </c>
      <c r="BR367" s="465" t="n">
        <v>0</v>
      </c>
      <c r="BS367" s="466" t="n">
        <v>0</v>
      </c>
      <c r="BT367" s="467" t="n">
        <v>0</v>
      </c>
      <c r="BU367" s="465" t="n">
        <v>0</v>
      </c>
      <c r="BV367" s="465" t="n">
        <v>0</v>
      </c>
      <c r="BW367" s="468" t="n">
        <v>0</v>
      </c>
      <c r="CG367" s="442"/>
    </row>
    <row r="368" s="441" customFormat="true" ht="21.95" hidden="false" customHeight="true" outlineLevel="0" collapsed="false">
      <c r="A368" s="414"/>
      <c r="B368" s="414"/>
      <c r="C368" s="415" t="n">
        <v>0</v>
      </c>
      <c r="D368" s="415" t="s">
        <v>851</v>
      </c>
      <c r="E368" s="443" t="s">
        <v>855</v>
      </c>
      <c r="F368" s="443" t="s">
        <v>1561</v>
      </c>
      <c r="G368" s="443" t="s">
        <v>1098</v>
      </c>
      <c r="H368" s="444" t="n">
        <v>126.24</v>
      </c>
      <c r="I368" s="445" t="n">
        <v>20.0714</v>
      </c>
      <c r="J368" s="446" t="n">
        <v>2533.81</v>
      </c>
      <c r="K368" s="447" t="n">
        <v>2533.81</v>
      </c>
      <c r="L368" s="447" t="n">
        <v>2714.8179545196</v>
      </c>
      <c r="M368" s="448" t="n">
        <v>0</v>
      </c>
      <c r="N368" s="448" t="n">
        <v>0</v>
      </c>
      <c r="O368" s="449" t="n">
        <v>0</v>
      </c>
      <c r="P368" s="449" t="n">
        <v>0</v>
      </c>
      <c r="Q368" s="448" t="n">
        <v>0</v>
      </c>
      <c r="R368" s="448" t="n">
        <v>0</v>
      </c>
      <c r="S368" s="449" t="n">
        <v>0</v>
      </c>
      <c r="T368" s="449" t="n">
        <v>0</v>
      </c>
      <c r="U368" s="450" t="n">
        <v>2668.77356634175</v>
      </c>
      <c r="V368" s="450" t="n">
        <v>0</v>
      </c>
      <c r="W368" s="450" t="n">
        <v>2714.94334903946</v>
      </c>
      <c r="X368" s="450" t="n">
        <v>2714.94334903946</v>
      </c>
      <c r="Y368" s="450" t="n">
        <v>0</v>
      </c>
      <c r="Z368" s="448" t="n">
        <v>0</v>
      </c>
      <c r="AA368" s="448" t="n">
        <v>0</v>
      </c>
      <c r="AB368" s="448" t="n">
        <v>0</v>
      </c>
      <c r="AC368" s="448" t="n">
        <v>0</v>
      </c>
      <c r="AD368" s="451" t="s">
        <v>2558</v>
      </c>
      <c r="AE368" s="79"/>
      <c r="AF368" s="449" t="n">
        <v>0</v>
      </c>
      <c r="AG368" s="449" t="n">
        <v>0</v>
      </c>
      <c r="AH368" s="79"/>
      <c r="AI368" s="452" t="n">
        <v>0</v>
      </c>
      <c r="AJ368" s="453" t="n">
        <v>0</v>
      </c>
      <c r="AK368" s="452" t="n">
        <v>0</v>
      </c>
      <c r="AL368" s="453" t="n">
        <v>0</v>
      </c>
      <c r="AM368" s="79"/>
      <c r="AN368" s="454" t="n">
        <v>0</v>
      </c>
      <c r="AO368" s="455" t="n">
        <v>0</v>
      </c>
      <c r="AP368" s="455" t="n">
        <v>0</v>
      </c>
      <c r="AQ368" s="455" t="n">
        <v>0</v>
      </c>
      <c r="AR368" s="456" t="n">
        <v>0</v>
      </c>
      <c r="AS368" s="373" t="n">
        <v>0</v>
      </c>
      <c r="AT368" s="457" t="n">
        <v>0</v>
      </c>
      <c r="AU368" s="457" t="n">
        <v>0</v>
      </c>
      <c r="AV368" s="457" t="n">
        <v>0</v>
      </c>
      <c r="AW368" s="457" t="n">
        <v>0</v>
      </c>
      <c r="AX368" s="458"/>
      <c r="AY368" s="459" t="n">
        <v>0</v>
      </c>
      <c r="AZ368" s="460" t="n">
        <v>0</v>
      </c>
      <c r="BA368" s="461" t="n">
        <v>0</v>
      </c>
      <c r="BB368" s="414" t="s">
        <v>855</v>
      </c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462" t="n">
        <v>0</v>
      </c>
      <c r="BO368" s="463" t="n">
        <v>0</v>
      </c>
      <c r="BP368" s="464" t="n">
        <v>0</v>
      </c>
      <c r="BQ368" s="465" t="n">
        <v>0</v>
      </c>
      <c r="BR368" s="465" t="n">
        <v>0</v>
      </c>
      <c r="BS368" s="466" t="n">
        <v>0</v>
      </c>
      <c r="BT368" s="467" t="n">
        <v>0</v>
      </c>
      <c r="BU368" s="465" t="n">
        <v>0</v>
      </c>
      <c r="BV368" s="465" t="n">
        <v>0</v>
      </c>
      <c r="BW368" s="468" t="n">
        <v>0</v>
      </c>
      <c r="CG368" s="442"/>
    </row>
    <row r="369" s="441" customFormat="true" ht="21.95" hidden="false" customHeight="true" outlineLevel="0" collapsed="false">
      <c r="A369" s="414"/>
      <c r="B369" s="414"/>
      <c r="C369" s="415" t="n">
        <v>0</v>
      </c>
      <c r="D369" s="415" t="s">
        <v>851</v>
      </c>
      <c r="E369" s="443" t="s">
        <v>857</v>
      </c>
      <c r="F369" s="443" t="s">
        <v>1639</v>
      </c>
      <c r="G369" s="443" t="s">
        <v>1095</v>
      </c>
      <c r="H369" s="444" t="n">
        <v>1</v>
      </c>
      <c r="I369" s="445" t="n">
        <v>15000</v>
      </c>
      <c r="J369" s="446" t="n">
        <v>15000</v>
      </c>
      <c r="K369" s="447" t="n">
        <v>15000</v>
      </c>
      <c r="L369" s="447" t="n">
        <v>16071.5560037232</v>
      </c>
      <c r="M369" s="448" t="n">
        <v>0</v>
      </c>
      <c r="N369" s="448" t="n">
        <v>0</v>
      </c>
      <c r="O369" s="449" t="n">
        <v>0</v>
      </c>
      <c r="P369" s="449" t="n">
        <v>0</v>
      </c>
      <c r="Q369" s="448" t="n">
        <v>0</v>
      </c>
      <c r="R369" s="448" t="n">
        <v>0</v>
      </c>
      <c r="S369" s="449" t="n">
        <v>0</v>
      </c>
      <c r="T369" s="449" t="n">
        <v>0</v>
      </c>
      <c r="U369" s="450" t="n">
        <v>15798.9760460044</v>
      </c>
      <c r="V369" s="450" t="n">
        <v>0</v>
      </c>
      <c r="W369" s="450" t="n">
        <v>16072.2983316002</v>
      </c>
      <c r="X369" s="450" t="n">
        <v>16072.2983316002</v>
      </c>
      <c r="Y369" s="450" t="n">
        <v>0</v>
      </c>
      <c r="Z369" s="448" t="n">
        <v>0</v>
      </c>
      <c r="AA369" s="448" t="n">
        <v>0</v>
      </c>
      <c r="AB369" s="448" t="n">
        <v>0</v>
      </c>
      <c r="AC369" s="448" t="n">
        <v>0</v>
      </c>
      <c r="AD369" s="451" t="s">
        <v>2558</v>
      </c>
      <c r="AE369" s="79"/>
      <c r="AF369" s="449" t="n">
        <v>0</v>
      </c>
      <c r="AG369" s="449" t="n">
        <v>0</v>
      </c>
      <c r="AH369" s="79"/>
      <c r="AI369" s="452" t="n">
        <v>0</v>
      </c>
      <c r="AJ369" s="453" t="n">
        <v>0</v>
      </c>
      <c r="AK369" s="452" t="n">
        <v>0</v>
      </c>
      <c r="AL369" s="453" t="n">
        <v>0</v>
      </c>
      <c r="AM369" s="79"/>
      <c r="AN369" s="454" t="n">
        <v>0</v>
      </c>
      <c r="AO369" s="455" t="n">
        <v>0</v>
      </c>
      <c r="AP369" s="455" t="n">
        <v>0</v>
      </c>
      <c r="AQ369" s="455" t="n">
        <v>0</v>
      </c>
      <c r="AR369" s="456" t="n">
        <v>0</v>
      </c>
      <c r="AS369" s="373" t="n">
        <v>0</v>
      </c>
      <c r="AT369" s="457" t="n">
        <v>0</v>
      </c>
      <c r="AU369" s="457" t="n">
        <v>0</v>
      </c>
      <c r="AV369" s="457" t="n">
        <v>0</v>
      </c>
      <c r="AW369" s="457" t="n">
        <v>0</v>
      </c>
      <c r="AX369" s="458"/>
      <c r="AY369" s="459" t="n">
        <v>0</v>
      </c>
      <c r="AZ369" s="460" t="n">
        <v>0</v>
      </c>
      <c r="BA369" s="461" t="n">
        <v>0</v>
      </c>
      <c r="BB369" s="414" t="s">
        <v>857</v>
      </c>
      <c r="BC369" s="79"/>
      <c r="BD369" s="79"/>
      <c r="BE369" s="79"/>
      <c r="BF369" s="79"/>
      <c r="BG369" s="79"/>
      <c r="BH369" s="79"/>
      <c r="BI369" s="79"/>
      <c r="BJ369" s="79"/>
      <c r="BK369" s="79"/>
      <c r="BL369" s="79"/>
      <c r="BM369" s="79"/>
      <c r="BN369" s="462" t="n">
        <v>0</v>
      </c>
      <c r="BO369" s="463" t="n">
        <v>0</v>
      </c>
      <c r="BP369" s="464" t="n">
        <v>0</v>
      </c>
      <c r="BQ369" s="465" t="n">
        <v>0</v>
      </c>
      <c r="BR369" s="465" t="n">
        <v>0</v>
      </c>
      <c r="BS369" s="466" t="n">
        <v>0</v>
      </c>
      <c r="BT369" s="467" t="n">
        <v>0</v>
      </c>
      <c r="BU369" s="465" t="n">
        <v>0</v>
      </c>
      <c r="BV369" s="465" t="n">
        <v>0</v>
      </c>
      <c r="BW369" s="468" t="n">
        <v>0</v>
      </c>
      <c r="CG369" s="442"/>
    </row>
    <row r="370" s="441" customFormat="true" ht="21.95" hidden="false" customHeight="true" outlineLevel="0" collapsed="false">
      <c r="A370" s="414"/>
      <c r="B370" s="414"/>
      <c r="C370" s="415" t="n">
        <v>0</v>
      </c>
      <c r="D370" s="415" t="s">
        <v>851</v>
      </c>
      <c r="E370" s="469" t="s">
        <v>859</v>
      </c>
      <c r="F370" s="469" t="s">
        <v>2389</v>
      </c>
      <c r="G370" s="469"/>
      <c r="H370" s="470"/>
      <c r="I370" s="471"/>
      <c r="J370" s="472" t="n">
        <v>20681.41</v>
      </c>
      <c r="K370" s="473" t="n">
        <v>20681.41</v>
      </c>
      <c r="L370" s="473" t="n">
        <v>22158.8292700641</v>
      </c>
      <c r="M370" s="448" t="n">
        <v>0</v>
      </c>
      <c r="N370" s="448" t="n">
        <v>0</v>
      </c>
      <c r="O370" s="449" t="n">
        <v>0</v>
      </c>
      <c r="P370" s="449" t="n">
        <v>0</v>
      </c>
      <c r="Q370" s="448" t="n">
        <v>0</v>
      </c>
      <c r="R370" s="448" t="n">
        <v>0</v>
      </c>
      <c r="S370" s="449" t="n">
        <v>0</v>
      </c>
      <c r="T370" s="449" t="n">
        <v>0</v>
      </c>
      <c r="U370" s="449"/>
      <c r="V370" s="449"/>
      <c r="W370" s="449"/>
      <c r="X370" s="449"/>
      <c r="Y370" s="449" t="n">
        <v>0</v>
      </c>
      <c r="Z370" s="448" t="n">
        <v>0</v>
      </c>
      <c r="AA370" s="448" t="n">
        <v>0</v>
      </c>
      <c r="AB370" s="448" t="n">
        <v>0</v>
      </c>
      <c r="AC370" s="448" t="n">
        <v>0</v>
      </c>
      <c r="AD370" s="451" t="s">
        <v>2558</v>
      </c>
      <c r="AE370" s="79"/>
      <c r="AF370" s="449" t="n">
        <v>0</v>
      </c>
      <c r="AG370" s="449" t="n">
        <v>0</v>
      </c>
      <c r="AH370" s="79"/>
      <c r="AI370" s="452"/>
      <c r="AJ370" s="453"/>
      <c r="AK370" s="452"/>
      <c r="AL370" s="453"/>
      <c r="AM370" s="79"/>
      <c r="AN370" s="454"/>
      <c r="AO370" s="455"/>
      <c r="AP370" s="455"/>
      <c r="AQ370" s="455"/>
      <c r="AR370" s="456"/>
      <c r="AS370" s="373"/>
      <c r="AT370" s="457"/>
      <c r="AU370" s="457"/>
      <c r="AV370" s="457"/>
      <c r="AW370" s="457"/>
      <c r="AX370" s="458"/>
      <c r="AY370" s="459"/>
      <c r="AZ370" s="460"/>
      <c r="BA370" s="461"/>
      <c r="BB370" s="414" t="s">
        <v>859</v>
      </c>
      <c r="BC370" s="79"/>
      <c r="BD370" s="79"/>
      <c r="BE370" s="79"/>
      <c r="BF370" s="79"/>
      <c r="BG370" s="79"/>
      <c r="BH370" s="79"/>
      <c r="BI370" s="79"/>
      <c r="BJ370" s="79"/>
      <c r="BK370" s="79"/>
      <c r="BL370" s="79"/>
      <c r="BM370" s="79"/>
      <c r="BN370" s="462" t="n">
        <v>0</v>
      </c>
      <c r="BO370" s="463" t="n">
        <v>0</v>
      </c>
      <c r="BP370" s="464" t="n">
        <v>0</v>
      </c>
      <c r="BQ370" s="465" t="n">
        <v>0</v>
      </c>
      <c r="BR370" s="465" t="n">
        <v>0</v>
      </c>
      <c r="BS370" s="466" t="n">
        <v>0</v>
      </c>
      <c r="BT370" s="467" t="n">
        <v>0</v>
      </c>
      <c r="BU370" s="465" t="n">
        <v>0</v>
      </c>
      <c r="BV370" s="465" t="n">
        <v>0</v>
      </c>
      <c r="BW370" s="468" t="n">
        <v>0</v>
      </c>
      <c r="CG370" s="442"/>
    </row>
    <row r="371" s="441" customFormat="true" ht="21.95" hidden="false" customHeight="true" outlineLevel="0" collapsed="false">
      <c r="A371" s="414"/>
      <c r="B371" s="414"/>
      <c r="C371" s="415" t="n">
        <v>0</v>
      </c>
      <c r="D371" s="415" t="s">
        <v>851</v>
      </c>
      <c r="E371" s="443" t="s">
        <v>861</v>
      </c>
      <c r="F371" s="443" t="s">
        <v>2141</v>
      </c>
      <c r="G371" s="443" t="s">
        <v>1098</v>
      </c>
      <c r="H371" s="444" t="n">
        <v>1756.68</v>
      </c>
      <c r="I371" s="445" t="n">
        <v>7.5</v>
      </c>
      <c r="J371" s="446" t="n">
        <v>13175.1</v>
      </c>
      <c r="K371" s="447" t="n">
        <v>13175.1</v>
      </c>
      <c r="L371" s="447" t="n">
        <v>14116.2905003103</v>
      </c>
      <c r="M371" s="448" t="n">
        <v>0</v>
      </c>
      <c r="N371" s="448" t="n">
        <v>0</v>
      </c>
      <c r="O371" s="449" t="n">
        <v>0</v>
      </c>
      <c r="P371" s="449" t="n">
        <v>0</v>
      </c>
      <c r="Q371" s="448" t="n">
        <v>0</v>
      </c>
      <c r="R371" s="448" t="n">
        <v>0</v>
      </c>
      <c r="S371" s="449" t="n">
        <v>0</v>
      </c>
      <c r="T371" s="449" t="n">
        <v>0</v>
      </c>
      <c r="U371" s="450" t="n">
        <v>13876.8726202475</v>
      </c>
      <c r="V371" s="450" t="n">
        <v>0</v>
      </c>
      <c r="W371" s="450" t="n">
        <v>14116.9425165777</v>
      </c>
      <c r="X371" s="450" t="n">
        <v>14116.9425165777</v>
      </c>
      <c r="Y371" s="450" t="n">
        <v>0</v>
      </c>
      <c r="Z371" s="448" t="n">
        <v>0</v>
      </c>
      <c r="AA371" s="448" t="n">
        <v>0</v>
      </c>
      <c r="AB371" s="448" t="n">
        <v>0</v>
      </c>
      <c r="AC371" s="448" t="n">
        <v>0</v>
      </c>
      <c r="AD371" s="451" t="s">
        <v>2558</v>
      </c>
      <c r="AE371" s="79"/>
      <c r="AF371" s="449" t="n">
        <v>0</v>
      </c>
      <c r="AG371" s="449" t="n">
        <v>0</v>
      </c>
      <c r="AH371" s="79"/>
      <c r="AI371" s="452" t="n">
        <v>0</v>
      </c>
      <c r="AJ371" s="453" t="n">
        <v>0</v>
      </c>
      <c r="AK371" s="452" t="n">
        <v>0</v>
      </c>
      <c r="AL371" s="453" t="n">
        <v>0</v>
      </c>
      <c r="AM371" s="79"/>
      <c r="AN371" s="454" t="n">
        <v>0</v>
      </c>
      <c r="AO371" s="455" t="n">
        <v>0</v>
      </c>
      <c r="AP371" s="455" t="n">
        <v>0</v>
      </c>
      <c r="AQ371" s="455" t="n">
        <v>0</v>
      </c>
      <c r="AR371" s="456" t="n">
        <v>0</v>
      </c>
      <c r="AS371" s="373" t="n">
        <v>0</v>
      </c>
      <c r="AT371" s="457" t="n">
        <v>0</v>
      </c>
      <c r="AU371" s="457" t="n">
        <v>0</v>
      </c>
      <c r="AV371" s="457" t="n">
        <v>0</v>
      </c>
      <c r="AW371" s="457" t="n">
        <v>0</v>
      </c>
      <c r="AX371" s="458"/>
      <c r="AY371" s="459" t="n">
        <v>0</v>
      </c>
      <c r="AZ371" s="460" t="n">
        <v>0</v>
      </c>
      <c r="BA371" s="461" t="n">
        <v>0</v>
      </c>
      <c r="BB371" s="414" t="s">
        <v>861</v>
      </c>
      <c r="BC371" s="79"/>
      <c r="BD371" s="79"/>
      <c r="BE371" s="79"/>
      <c r="BF371" s="79"/>
      <c r="BG371" s="79"/>
      <c r="BH371" s="79"/>
      <c r="BI371" s="79"/>
      <c r="BJ371" s="79"/>
      <c r="BK371" s="79"/>
      <c r="BL371" s="79"/>
      <c r="BM371" s="79"/>
      <c r="BN371" s="462" t="n">
        <v>0</v>
      </c>
      <c r="BO371" s="463" t="n">
        <v>0</v>
      </c>
      <c r="BP371" s="464" t="n">
        <v>0</v>
      </c>
      <c r="BQ371" s="465" t="n">
        <v>0</v>
      </c>
      <c r="BR371" s="465" t="n">
        <v>0</v>
      </c>
      <c r="BS371" s="466" t="n">
        <v>0</v>
      </c>
      <c r="BT371" s="467" t="n">
        <v>0</v>
      </c>
      <c r="BU371" s="465" t="n">
        <v>0</v>
      </c>
      <c r="BV371" s="465" t="n">
        <v>0</v>
      </c>
      <c r="BW371" s="468" t="n">
        <v>0</v>
      </c>
      <c r="CG371" s="442"/>
    </row>
    <row r="372" s="441" customFormat="true" ht="21.95" hidden="false" customHeight="true" outlineLevel="0" collapsed="false">
      <c r="A372" s="414"/>
      <c r="B372" s="414"/>
      <c r="C372" s="415" t="n">
        <v>0</v>
      </c>
      <c r="D372" s="415" t="s">
        <v>851</v>
      </c>
      <c r="E372" s="443" t="s">
        <v>863</v>
      </c>
      <c r="F372" s="443" t="s">
        <v>1586</v>
      </c>
      <c r="G372" s="443" t="s">
        <v>1095</v>
      </c>
      <c r="H372" s="444" t="n">
        <v>1</v>
      </c>
      <c r="I372" s="445" t="n">
        <v>7506.3098</v>
      </c>
      <c r="J372" s="446" t="n">
        <v>7506.31</v>
      </c>
      <c r="K372" s="447" t="n">
        <v>7506.31</v>
      </c>
      <c r="L372" s="447" t="n">
        <v>8042.53876975385</v>
      </c>
      <c r="M372" s="448" t="n">
        <v>0</v>
      </c>
      <c r="N372" s="448" t="n">
        <v>0</v>
      </c>
      <c r="O372" s="449" t="n">
        <v>0</v>
      </c>
      <c r="P372" s="449" t="n">
        <v>0</v>
      </c>
      <c r="Q372" s="448" t="n">
        <v>0</v>
      </c>
      <c r="R372" s="448" t="n">
        <v>0</v>
      </c>
      <c r="S372" s="449" t="n">
        <v>0</v>
      </c>
      <c r="T372" s="449" t="n">
        <v>0</v>
      </c>
      <c r="U372" s="450" t="n">
        <v>7906.1341255922</v>
      </c>
      <c r="V372" s="450" t="n">
        <v>0</v>
      </c>
      <c r="W372" s="450" t="n">
        <v>8042.91024596494</v>
      </c>
      <c r="X372" s="450" t="n">
        <v>8042.91024596494</v>
      </c>
      <c r="Y372" s="450" t="n">
        <v>0</v>
      </c>
      <c r="Z372" s="448" t="n">
        <v>0</v>
      </c>
      <c r="AA372" s="448" t="n">
        <v>0</v>
      </c>
      <c r="AB372" s="448" t="n">
        <v>0</v>
      </c>
      <c r="AC372" s="448" t="n">
        <v>0</v>
      </c>
      <c r="AD372" s="451" t="s">
        <v>2558</v>
      </c>
      <c r="AE372" s="79"/>
      <c r="AF372" s="449" t="n">
        <v>0</v>
      </c>
      <c r="AG372" s="449" t="n">
        <v>0</v>
      </c>
      <c r="AH372" s="79"/>
      <c r="AI372" s="452" t="n">
        <v>0</v>
      </c>
      <c r="AJ372" s="453" t="n">
        <v>0</v>
      </c>
      <c r="AK372" s="452" t="n">
        <v>0</v>
      </c>
      <c r="AL372" s="453" t="n">
        <v>0</v>
      </c>
      <c r="AM372" s="79"/>
      <c r="AN372" s="454" t="n">
        <v>0</v>
      </c>
      <c r="AO372" s="455" t="n">
        <v>0</v>
      </c>
      <c r="AP372" s="455" t="n">
        <v>0</v>
      </c>
      <c r="AQ372" s="455" t="n">
        <v>0</v>
      </c>
      <c r="AR372" s="456" t="n">
        <v>0</v>
      </c>
      <c r="AS372" s="373" t="n">
        <v>0</v>
      </c>
      <c r="AT372" s="457" t="n">
        <v>0</v>
      </c>
      <c r="AU372" s="457" t="n">
        <v>0</v>
      </c>
      <c r="AV372" s="457" t="n">
        <v>0</v>
      </c>
      <c r="AW372" s="457" t="n">
        <v>0</v>
      </c>
      <c r="AX372" s="458"/>
      <c r="AY372" s="459" t="n">
        <v>0</v>
      </c>
      <c r="AZ372" s="460" t="n">
        <v>0</v>
      </c>
      <c r="BA372" s="461" t="n">
        <v>0</v>
      </c>
      <c r="BB372" s="414" t="s">
        <v>863</v>
      </c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462" t="n">
        <v>0</v>
      </c>
      <c r="BO372" s="463" t="n">
        <v>0</v>
      </c>
      <c r="BP372" s="464" t="n">
        <v>0</v>
      </c>
      <c r="BQ372" s="465" t="n">
        <v>0</v>
      </c>
      <c r="BR372" s="465" t="n">
        <v>0</v>
      </c>
      <c r="BS372" s="466" t="n">
        <v>0</v>
      </c>
      <c r="BT372" s="467" t="n">
        <v>0</v>
      </c>
      <c r="BU372" s="465" t="n">
        <v>0</v>
      </c>
      <c r="BV372" s="465" t="n">
        <v>0</v>
      </c>
      <c r="BW372" s="468" t="n">
        <v>0</v>
      </c>
      <c r="CG372" s="442"/>
    </row>
    <row r="373" s="441" customFormat="true" ht="21.95" hidden="false" customHeight="true" outlineLevel="0" collapsed="false">
      <c r="A373" s="414"/>
      <c r="B373" s="414"/>
      <c r="C373" s="415" t="n">
        <v>0</v>
      </c>
      <c r="D373" s="415" t="s">
        <v>851</v>
      </c>
      <c r="E373" s="469" t="s">
        <v>865</v>
      </c>
      <c r="F373" s="469" t="s">
        <v>2390</v>
      </c>
      <c r="G373" s="469"/>
      <c r="H373" s="470"/>
      <c r="I373" s="471"/>
      <c r="J373" s="472" t="n">
        <v>143111.79</v>
      </c>
      <c r="K373" s="473" t="n">
        <v>143111.79</v>
      </c>
      <c r="L373" s="473" t="n">
        <v>153335.276518539</v>
      </c>
      <c r="M373" s="448" t="n">
        <v>0</v>
      </c>
      <c r="N373" s="448" t="n">
        <v>0</v>
      </c>
      <c r="O373" s="449" t="n">
        <v>0</v>
      </c>
      <c r="P373" s="449" t="n">
        <v>0</v>
      </c>
      <c r="Q373" s="448" t="n">
        <v>0</v>
      </c>
      <c r="R373" s="448" t="n">
        <v>0</v>
      </c>
      <c r="S373" s="449" t="n">
        <v>0</v>
      </c>
      <c r="T373" s="449" t="n">
        <v>0</v>
      </c>
      <c r="U373" s="449"/>
      <c r="V373" s="449"/>
      <c r="W373" s="449"/>
      <c r="X373" s="449"/>
      <c r="Y373" s="449" t="n">
        <v>0</v>
      </c>
      <c r="Z373" s="448" t="n">
        <v>0</v>
      </c>
      <c r="AA373" s="448" t="n">
        <v>0</v>
      </c>
      <c r="AB373" s="448" t="n">
        <v>0</v>
      </c>
      <c r="AC373" s="448" t="n">
        <v>0</v>
      </c>
      <c r="AD373" s="451" t="s">
        <v>2558</v>
      </c>
      <c r="AE373" s="79"/>
      <c r="AF373" s="449" t="n">
        <v>0</v>
      </c>
      <c r="AG373" s="449" t="n">
        <v>0</v>
      </c>
      <c r="AH373" s="79"/>
      <c r="AI373" s="452"/>
      <c r="AJ373" s="453"/>
      <c r="AK373" s="452"/>
      <c r="AL373" s="453"/>
      <c r="AM373" s="79"/>
      <c r="AN373" s="454"/>
      <c r="AO373" s="455"/>
      <c r="AP373" s="455"/>
      <c r="AQ373" s="455"/>
      <c r="AR373" s="456"/>
      <c r="AS373" s="373"/>
      <c r="AT373" s="457"/>
      <c r="AU373" s="457"/>
      <c r="AV373" s="457"/>
      <c r="AW373" s="457"/>
      <c r="AX373" s="458"/>
      <c r="AY373" s="459"/>
      <c r="AZ373" s="460"/>
      <c r="BA373" s="461"/>
      <c r="BB373" s="414" t="s">
        <v>865</v>
      </c>
      <c r="BC373" s="79"/>
      <c r="BD373" s="79"/>
      <c r="BE373" s="79"/>
      <c r="BF373" s="79"/>
      <c r="BG373" s="79"/>
      <c r="BH373" s="79"/>
      <c r="BI373" s="79"/>
      <c r="BJ373" s="79"/>
      <c r="BK373" s="79"/>
      <c r="BL373" s="79"/>
      <c r="BM373" s="79"/>
      <c r="BN373" s="462" t="n">
        <v>0</v>
      </c>
      <c r="BO373" s="463" t="n">
        <v>0</v>
      </c>
      <c r="BP373" s="464" t="n">
        <v>0</v>
      </c>
      <c r="BQ373" s="465" t="n">
        <v>0</v>
      </c>
      <c r="BR373" s="465" t="n">
        <v>0</v>
      </c>
      <c r="BS373" s="466" t="n">
        <v>0</v>
      </c>
      <c r="BT373" s="467" t="n">
        <v>0</v>
      </c>
      <c r="BU373" s="465" t="n">
        <v>0</v>
      </c>
      <c r="BV373" s="465" t="n">
        <v>0</v>
      </c>
      <c r="BW373" s="468" t="n">
        <v>0</v>
      </c>
      <c r="CG373" s="442"/>
    </row>
    <row r="374" s="441" customFormat="true" ht="21.95" hidden="false" customHeight="true" outlineLevel="0" collapsed="false">
      <c r="A374" s="414"/>
      <c r="B374" s="414"/>
      <c r="C374" s="415" t="n">
        <v>0</v>
      </c>
      <c r="D374" s="415" t="s">
        <v>851</v>
      </c>
      <c r="E374" s="443" t="s">
        <v>867</v>
      </c>
      <c r="F374" s="443" t="s">
        <v>1878</v>
      </c>
      <c r="G374" s="443" t="s">
        <v>1096</v>
      </c>
      <c r="H374" s="444" t="n">
        <v>22</v>
      </c>
      <c r="I374" s="445" t="n">
        <v>6.61</v>
      </c>
      <c r="J374" s="446" t="n">
        <v>145.42</v>
      </c>
      <c r="K374" s="447" t="n">
        <v>145.42</v>
      </c>
      <c r="L374" s="447" t="n">
        <v>155.808378270762</v>
      </c>
      <c r="M374" s="448" t="n">
        <v>0</v>
      </c>
      <c r="N374" s="448" t="n">
        <v>0</v>
      </c>
      <c r="O374" s="449" t="n">
        <v>0</v>
      </c>
      <c r="P374" s="449" t="n">
        <v>0</v>
      </c>
      <c r="Q374" s="448" t="n">
        <v>0</v>
      </c>
      <c r="R374" s="448" t="n">
        <v>0</v>
      </c>
      <c r="S374" s="449" t="n">
        <v>0</v>
      </c>
      <c r="T374" s="449" t="n">
        <v>0</v>
      </c>
      <c r="U374" s="450" t="n">
        <v>153.165806440664</v>
      </c>
      <c r="V374" s="450" t="n">
        <v>0</v>
      </c>
      <c r="W374" s="450" t="n">
        <v>155.815574892087</v>
      </c>
      <c r="X374" s="450" t="n">
        <v>155.815574892087</v>
      </c>
      <c r="Y374" s="450" t="n">
        <v>0</v>
      </c>
      <c r="Z374" s="448" t="n">
        <v>0</v>
      </c>
      <c r="AA374" s="448" t="n">
        <v>0</v>
      </c>
      <c r="AB374" s="448" t="n">
        <v>0</v>
      </c>
      <c r="AC374" s="448" t="n">
        <v>0</v>
      </c>
      <c r="AD374" s="451" t="s">
        <v>2558</v>
      </c>
      <c r="AE374" s="79"/>
      <c r="AF374" s="449" t="n">
        <v>0</v>
      </c>
      <c r="AG374" s="449" t="n">
        <v>0</v>
      </c>
      <c r="AH374" s="79"/>
      <c r="AI374" s="452" t="n">
        <v>0</v>
      </c>
      <c r="AJ374" s="453" t="n">
        <v>0</v>
      </c>
      <c r="AK374" s="452" t="n">
        <v>0</v>
      </c>
      <c r="AL374" s="453" t="n">
        <v>0</v>
      </c>
      <c r="AM374" s="79"/>
      <c r="AN374" s="454" t="n">
        <v>0</v>
      </c>
      <c r="AO374" s="455" t="n">
        <v>0</v>
      </c>
      <c r="AP374" s="455" t="n">
        <v>0</v>
      </c>
      <c r="AQ374" s="455" t="n">
        <v>0</v>
      </c>
      <c r="AR374" s="456" t="n">
        <v>0</v>
      </c>
      <c r="AS374" s="373" t="n">
        <v>0</v>
      </c>
      <c r="AT374" s="457" t="n">
        <v>0</v>
      </c>
      <c r="AU374" s="457" t="n">
        <v>0</v>
      </c>
      <c r="AV374" s="457" t="n">
        <v>0</v>
      </c>
      <c r="AW374" s="457" t="n">
        <v>0</v>
      </c>
      <c r="AX374" s="458"/>
      <c r="AY374" s="459" t="n">
        <v>0</v>
      </c>
      <c r="AZ374" s="460" t="n">
        <v>0</v>
      </c>
      <c r="BA374" s="461" t="n">
        <v>0</v>
      </c>
      <c r="BB374" s="414" t="s">
        <v>867</v>
      </c>
      <c r="BC374" s="79"/>
      <c r="BD374" s="79"/>
      <c r="BE374" s="79"/>
      <c r="BF374" s="79"/>
      <c r="BG374" s="79"/>
      <c r="BH374" s="79"/>
      <c r="BI374" s="79"/>
      <c r="BJ374" s="79"/>
      <c r="BK374" s="79"/>
      <c r="BL374" s="79"/>
      <c r="BM374" s="79"/>
      <c r="BN374" s="462" t="n">
        <v>0</v>
      </c>
      <c r="BO374" s="463" t="n">
        <v>0</v>
      </c>
      <c r="BP374" s="464" t="n">
        <v>0</v>
      </c>
      <c r="BQ374" s="465" t="n">
        <v>0</v>
      </c>
      <c r="BR374" s="465" t="n">
        <v>0</v>
      </c>
      <c r="BS374" s="466" t="n">
        <v>0</v>
      </c>
      <c r="BT374" s="467" t="n">
        <v>0</v>
      </c>
      <c r="BU374" s="465" t="n">
        <v>0</v>
      </c>
      <c r="BV374" s="465" t="n">
        <v>0</v>
      </c>
      <c r="BW374" s="468" t="n">
        <v>0</v>
      </c>
      <c r="CG374" s="442"/>
    </row>
    <row r="375" s="441" customFormat="true" ht="21.95" hidden="false" customHeight="true" outlineLevel="0" collapsed="false">
      <c r="A375" s="414"/>
      <c r="B375" s="414"/>
      <c r="C375" s="415" t="n">
        <v>0</v>
      </c>
      <c r="D375" s="415" t="s">
        <v>851</v>
      </c>
      <c r="E375" s="443" t="s">
        <v>869</v>
      </c>
      <c r="F375" s="443" t="s">
        <v>1780</v>
      </c>
      <c r="G375" s="443" t="s">
        <v>1096</v>
      </c>
      <c r="H375" s="444" t="n">
        <v>1</v>
      </c>
      <c r="I375" s="445" t="n">
        <v>6000</v>
      </c>
      <c r="J375" s="446" t="n">
        <v>6000</v>
      </c>
      <c r="K375" s="447" t="n">
        <v>6000</v>
      </c>
      <c r="L375" s="447" t="n">
        <v>6428.6224014893</v>
      </c>
      <c r="M375" s="448" t="n">
        <v>0</v>
      </c>
      <c r="N375" s="448" t="n">
        <v>0</v>
      </c>
      <c r="O375" s="449" t="n">
        <v>0</v>
      </c>
      <c r="P375" s="449" t="n">
        <v>0</v>
      </c>
      <c r="Q375" s="448" t="n">
        <v>0</v>
      </c>
      <c r="R375" s="448" t="n">
        <v>0</v>
      </c>
      <c r="S375" s="449" t="n">
        <v>0</v>
      </c>
      <c r="T375" s="449" t="n">
        <v>0</v>
      </c>
      <c r="U375" s="450" t="n">
        <v>6319.59041840174</v>
      </c>
      <c r="V375" s="450" t="n">
        <v>0</v>
      </c>
      <c r="W375" s="450" t="n">
        <v>6428.91933264009</v>
      </c>
      <c r="X375" s="450" t="n">
        <v>6428.91933264009</v>
      </c>
      <c r="Y375" s="450" t="n">
        <v>0</v>
      </c>
      <c r="Z375" s="448" t="n">
        <v>0</v>
      </c>
      <c r="AA375" s="448" t="n">
        <v>0</v>
      </c>
      <c r="AB375" s="448" t="n">
        <v>0</v>
      </c>
      <c r="AC375" s="448" t="n">
        <v>0</v>
      </c>
      <c r="AD375" s="451" t="s">
        <v>2558</v>
      </c>
      <c r="AE375" s="79"/>
      <c r="AF375" s="449" t="n">
        <v>0</v>
      </c>
      <c r="AG375" s="449" t="n">
        <v>0</v>
      </c>
      <c r="AH375" s="79"/>
      <c r="AI375" s="452" t="n">
        <v>0</v>
      </c>
      <c r="AJ375" s="453" t="n">
        <v>0</v>
      </c>
      <c r="AK375" s="452" t="n">
        <v>0</v>
      </c>
      <c r="AL375" s="453" t="n">
        <v>0</v>
      </c>
      <c r="AM375" s="79"/>
      <c r="AN375" s="454" t="n">
        <v>0</v>
      </c>
      <c r="AO375" s="455" t="n">
        <v>0</v>
      </c>
      <c r="AP375" s="455" t="n">
        <v>0</v>
      </c>
      <c r="AQ375" s="455" t="n">
        <v>0</v>
      </c>
      <c r="AR375" s="456" t="n">
        <v>0</v>
      </c>
      <c r="AS375" s="373" t="n">
        <v>0</v>
      </c>
      <c r="AT375" s="457" t="n">
        <v>0</v>
      </c>
      <c r="AU375" s="457" t="n">
        <v>0</v>
      </c>
      <c r="AV375" s="457" t="n">
        <v>0</v>
      </c>
      <c r="AW375" s="457" t="n">
        <v>0</v>
      </c>
      <c r="AX375" s="458"/>
      <c r="AY375" s="459" t="n">
        <v>0</v>
      </c>
      <c r="AZ375" s="460" t="n">
        <v>0</v>
      </c>
      <c r="BA375" s="461" t="n">
        <v>0</v>
      </c>
      <c r="BB375" s="414" t="s">
        <v>869</v>
      </c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462" t="n">
        <v>0</v>
      </c>
      <c r="BO375" s="463" t="n">
        <v>0</v>
      </c>
      <c r="BP375" s="464" t="n">
        <v>0</v>
      </c>
      <c r="BQ375" s="465" t="n">
        <v>0</v>
      </c>
      <c r="BR375" s="465" t="n">
        <v>0</v>
      </c>
      <c r="BS375" s="466" t="n">
        <v>0</v>
      </c>
      <c r="BT375" s="467" t="n">
        <v>0</v>
      </c>
      <c r="BU375" s="465" t="n">
        <v>0</v>
      </c>
      <c r="BV375" s="465" t="n">
        <v>0</v>
      </c>
      <c r="BW375" s="468" t="n">
        <v>0</v>
      </c>
      <c r="CG375" s="442"/>
    </row>
    <row r="376" s="441" customFormat="true" ht="21.95" hidden="false" customHeight="true" outlineLevel="0" collapsed="false">
      <c r="A376" s="414"/>
      <c r="B376" s="414"/>
      <c r="C376" s="415" t="n">
        <v>0</v>
      </c>
      <c r="D376" s="415" t="s">
        <v>851</v>
      </c>
      <c r="E376" s="443" t="s">
        <v>871</v>
      </c>
      <c r="F376" s="443" t="s">
        <v>1629</v>
      </c>
      <c r="G376" s="443" t="s">
        <v>1095</v>
      </c>
      <c r="H376" s="444" t="n">
        <v>1</v>
      </c>
      <c r="I376" s="445" t="n">
        <v>50000</v>
      </c>
      <c r="J376" s="446" t="n">
        <v>50000</v>
      </c>
      <c r="K376" s="447" t="n">
        <v>50000</v>
      </c>
      <c r="L376" s="447" t="n">
        <v>53571.8533457441</v>
      </c>
      <c r="M376" s="448" t="n">
        <v>0</v>
      </c>
      <c r="N376" s="448" t="n">
        <v>0</v>
      </c>
      <c r="O376" s="449" t="n">
        <v>0</v>
      </c>
      <c r="P376" s="449" t="n">
        <v>0</v>
      </c>
      <c r="Q376" s="448" t="n">
        <v>0</v>
      </c>
      <c r="R376" s="448" t="n">
        <v>0</v>
      </c>
      <c r="S376" s="449" t="n">
        <v>0</v>
      </c>
      <c r="T376" s="449" t="n">
        <v>0</v>
      </c>
      <c r="U376" s="450" t="n">
        <v>52663.2534866812</v>
      </c>
      <c r="V376" s="450" t="n">
        <v>0</v>
      </c>
      <c r="W376" s="450" t="n">
        <v>53574.3277720008</v>
      </c>
      <c r="X376" s="450" t="n">
        <v>53574.3277720008</v>
      </c>
      <c r="Y376" s="450" t="n">
        <v>0</v>
      </c>
      <c r="Z376" s="448" t="n">
        <v>0</v>
      </c>
      <c r="AA376" s="448" t="n">
        <v>0</v>
      </c>
      <c r="AB376" s="448" t="n">
        <v>0</v>
      </c>
      <c r="AC376" s="448" t="n">
        <v>0</v>
      </c>
      <c r="AD376" s="451" t="s">
        <v>2558</v>
      </c>
      <c r="AE376" s="79"/>
      <c r="AF376" s="449" t="n">
        <v>0</v>
      </c>
      <c r="AG376" s="449" t="n">
        <v>0</v>
      </c>
      <c r="AH376" s="79"/>
      <c r="AI376" s="452" t="n">
        <v>0</v>
      </c>
      <c r="AJ376" s="453" t="n">
        <v>0</v>
      </c>
      <c r="AK376" s="452" t="n">
        <v>0</v>
      </c>
      <c r="AL376" s="453" t="n">
        <v>0</v>
      </c>
      <c r="AM376" s="79"/>
      <c r="AN376" s="454" t="n">
        <v>0</v>
      </c>
      <c r="AO376" s="455" t="n">
        <v>0</v>
      </c>
      <c r="AP376" s="455" t="n">
        <v>0</v>
      </c>
      <c r="AQ376" s="455" t="n">
        <v>0</v>
      </c>
      <c r="AR376" s="456" t="n">
        <v>0</v>
      </c>
      <c r="AS376" s="373" t="n">
        <v>0</v>
      </c>
      <c r="AT376" s="457" t="n">
        <v>0</v>
      </c>
      <c r="AU376" s="457" t="n">
        <v>0</v>
      </c>
      <c r="AV376" s="457" t="n">
        <v>0</v>
      </c>
      <c r="AW376" s="457" t="n">
        <v>0</v>
      </c>
      <c r="AX376" s="458"/>
      <c r="AY376" s="459" t="n">
        <v>0</v>
      </c>
      <c r="AZ376" s="460" t="n">
        <v>0</v>
      </c>
      <c r="BA376" s="461" t="n">
        <v>0</v>
      </c>
      <c r="BB376" s="414" t="s">
        <v>871</v>
      </c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462" t="n">
        <v>0</v>
      </c>
      <c r="BO376" s="463" t="n">
        <v>0</v>
      </c>
      <c r="BP376" s="464" t="n">
        <v>0</v>
      </c>
      <c r="BQ376" s="465" t="n">
        <v>0</v>
      </c>
      <c r="BR376" s="465" t="n">
        <v>0</v>
      </c>
      <c r="BS376" s="466" t="n">
        <v>0</v>
      </c>
      <c r="BT376" s="467" t="n">
        <v>0</v>
      </c>
      <c r="BU376" s="465" t="n">
        <v>0</v>
      </c>
      <c r="BV376" s="465" t="n">
        <v>0</v>
      </c>
      <c r="BW376" s="468" t="n">
        <v>0</v>
      </c>
      <c r="CG376" s="442"/>
    </row>
    <row r="377" s="441" customFormat="true" ht="21.95" hidden="false" customHeight="true" outlineLevel="0" collapsed="false">
      <c r="A377" s="414"/>
      <c r="B377" s="414"/>
      <c r="C377" s="415" t="n">
        <v>0</v>
      </c>
      <c r="D377" s="415" t="s">
        <v>851</v>
      </c>
      <c r="E377" s="443" t="s">
        <v>873</v>
      </c>
      <c r="F377" s="443" t="s">
        <v>2057</v>
      </c>
      <c r="G377" s="443" t="s">
        <v>1096</v>
      </c>
      <c r="H377" s="444" t="n">
        <v>1</v>
      </c>
      <c r="I377" s="445" t="n">
        <v>430</v>
      </c>
      <c r="J377" s="446" t="n">
        <v>430</v>
      </c>
      <c r="K377" s="447" t="n">
        <v>430</v>
      </c>
      <c r="L377" s="447" t="n">
        <v>460.7179387734</v>
      </c>
      <c r="M377" s="448" t="n">
        <v>0</v>
      </c>
      <c r="N377" s="448" t="n">
        <v>0</v>
      </c>
      <c r="O377" s="449" t="n">
        <v>0</v>
      </c>
      <c r="P377" s="449" t="n">
        <v>0</v>
      </c>
      <c r="Q377" s="448" t="n">
        <v>0</v>
      </c>
      <c r="R377" s="448" t="n">
        <v>0</v>
      </c>
      <c r="S377" s="449" t="n">
        <v>0</v>
      </c>
      <c r="T377" s="449" t="n">
        <v>0</v>
      </c>
      <c r="U377" s="450" t="n">
        <v>452.903979985458</v>
      </c>
      <c r="V377" s="450" t="n">
        <v>0</v>
      </c>
      <c r="W377" s="450" t="n">
        <v>460.739218839207</v>
      </c>
      <c r="X377" s="450" t="n">
        <v>460.739218839207</v>
      </c>
      <c r="Y377" s="450" t="n">
        <v>0</v>
      </c>
      <c r="Z377" s="448" t="n">
        <v>0</v>
      </c>
      <c r="AA377" s="448" t="n">
        <v>0</v>
      </c>
      <c r="AB377" s="448" t="n">
        <v>0</v>
      </c>
      <c r="AC377" s="448" t="n">
        <v>0</v>
      </c>
      <c r="AD377" s="451" t="s">
        <v>2558</v>
      </c>
      <c r="AE377" s="79"/>
      <c r="AF377" s="449" t="n">
        <v>0</v>
      </c>
      <c r="AG377" s="449" t="n">
        <v>0</v>
      </c>
      <c r="AH377" s="79"/>
      <c r="AI377" s="452" t="n">
        <v>0</v>
      </c>
      <c r="AJ377" s="453" t="n">
        <v>0</v>
      </c>
      <c r="AK377" s="452" t="n">
        <v>0</v>
      </c>
      <c r="AL377" s="453" t="n">
        <v>0</v>
      </c>
      <c r="AM377" s="79"/>
      <c r="AN377" s="454" t="n">
        <v>0</v>
      </c>
      <c r="AO377" s="455" t="n">
        <v>0</v>
      </c>
      <c r="AP377" s="455" t="n">
        <v>0</v>
      </c>
      <c r="AQ377" s="455" t="n">
        <v>0</v>
      </c>
      <c r="AR377" s="456" t="n">
        <v>0</v>
      </c>
      <c r="AS377" s="373" t="n">
        <v>0</v>
      </c>
      <c r="AT377" s="457" t="n">
        <v>0</v>
      </c>
      <c r="AU377" s="457" t="n">
        <v>0</v>
      </c>
      <c r="AV377" s="457" t="n">
        <v>0</v>
      </c>
      <c r="AW377" s="457" t="n">
        <v>0</v>
      </c>
      <c r="AX377" s="458"/>
      <c r="AY377" s="459" t="n">
        <v>0</v>
      </c>
      <c r="AZ377" s="460" t="n">
        <v>0</v>
      </c>
      <c r="BA377" s="461" t="n">
        <v>0</v>
      </c>
      <c r="BB377" s="414" t="s">
        <v>873</v>
      </c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462" t="n">
        <v>0</v>
      </c>
      <c r="BO377" s="463" t="n">
        <v>0</v>
      </c>
      <c r="BP377" s="464" t="n">
        <v>0</v>
      </c>
      <c r="BQ377" s="465" t="n">
        <v>0</v>
      </c>
      <c r="BR377" s="465" t="n">
        <v>0</v>
      </c>
      <c r="BS377" s="466" t="n">
        <v>0</v>
      </c>
      <c r="BT377" s="467" t="n">
        <v>0</v>
      </c>
      <c r="BU377" s="465" t="n">
        <v>0</v>
      </c>
      <c r="BV377" s="465" t="n">
        <v>0</v>
      </c>
      <c r="BW377" s="468" t="n">
        <v>0</v>
      </c>
      <c r="CG377" s="442"/>
    </row>
    <row r="378" s="441" customFormat="true" ht="21.95" hidden="false" customHeight="true" outlineLevel="0" collapsed="false">
      <c r="A378" s="414"/>
      <c r="B378" s="414"/>
      <c r="C378" s="415" t="n">
        <v>0</v>
      </c>
      <c r="D378" s="415" t="s">
        <v>851</v>
      </c>
      <c r="E378" s="443" t="s">
        <v>875</v>
      </c>
      <c r="F378" s="443" t="s">
        <v>1717</v>
      </c>
      <c r="G378" s="443" t="s">
        <v>1096</v>
      </c>
      <c r="H378" s="444" t="n">
        <v>5</v>
      </c>
      <c r="I378" s="445" t="n">
        <v>1667.7</v>
      </c>
      <c r="J378" s="446" t="n">
        <v>8338.5</v>
      </c>
      <c r="K378" s="447" t="n">
        <v>8338.5</v>
      </c>
      <c r="L378" s="447" t="n">
        <v>8934.17798246975</v>
      </c>
      <c r="M378" s="448" t="n">
        <v>0</v>
      </c>
      <c r="N378" s="448" t="n">
        <v>0</v>
      </c>
      <c r="O378" s="449" t="n">
        <v>0</v>
      </c>
      <c r="P378" s="449" t="n">
        <v>0</v>
      </c>
      <c r="Q378" s="448" t="n">
        <v>0</v>
      </c>
      <c r="R378" s="448" t="n">
        <v>0</v>
      </c>
      <c r="S378" s="449" t="n">
        <v>0</v>
      </c>
      <c r="T378" s="449" t="n">
        <v>0</v>
      </c>
      <c r="U378" s="450" t="n">
        <v>8782.65078397382</v>
      </c>
      <c r="V378" s="450" t="n">
        <v>0</v>
      </c>
      <c r="W378" s="450" t="n">
        <v>8934.59064253657</v>
      </c>
      <c r="X378" s="450" t="n">
        <v>8934.59064253657</v>
      </c>
      <c r="Y378" s="450" t="n">
        <v>0</v>
      </c>
      <c r="Z378" s="448" t="n">
        <v>0</v>
      </c>
      <c r="AA378" s="448" t="n">
        <v>0</v>
      </c>
      <c r="AB378" s="448" t="n">
        <v>0</v>
      </c>
      <c r="AC378" s="448" t="n">
        <v>0</v>
      </c>
      <c r="AD378" s="451" t="s">
        <v>2558</v>
      </c>
      <c r="AE378" s="79"/>
      <c r="AF378" s="449" t="n">
        <v>0</v>
      </c>
      <c r="AG378" s="449" t="n">
        <v>0</v>
      </c>
      <c r="AH378" s="79"/>
      <c r="AI378" s="452" t="n">
        <v>0</v>
      </c>
      <c r="AJ378" s="453" t="n">
        <v>0</v>
      </c>
      <c r="AK378" s="452" t="n">
        <v>0</v>
      </c>
      <c r="AL378" s="453" t="n">
        <v>0</v>
      </c>
      <c r="AM378" s="79"/>
      <c r="AN378" s="454" t="n">
        <v>0</v>
      </c>
      <c r="AO378" s="455" t="n">
        <v>0</v>
      </c>
      <c r="AP378" s="455" t="n">
        <v>0</v>
      </c>
      <c r="AQ378" s="455" t="n">
        <v>0</v>
      </c>
      <c r="AR378" s="456" t="n">
        <v>0</v>
      </c>
      <c r="AS378" s="373" t="n">
        <v>21</v>
      </c>
      <c r="AT378" s="457" t="n">
        <v>0</v>
      </c>
      <c r="AU378" s="457" t="n">
        <v>0.5</v>
      </c>
      <c r="AV378" s="457" t="n">
        <v>1</v>
      </c>
      <c r="AW378" s="457" t="n">
        <v>1</v>
      </c>
      <c r="AX378" s="458"/>
      <c r="AY378" s="459" t="n">
        <v>8338.5</v>
      </c>
      <c r="AZ378" s="460" t="n">
        <v>0.0169836578755112</v>
      </c>
      <c r="BA378" s="461" t="n">
        <v>21</v>
      </c>
      <c r="BB378" s="414" t="s">
        <v>875</v>
      </c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462" t="n">
        <v>0</v>
      </c>
      <c r="BO378" s="463" t="n">
        <v>0</v>
      </c>
      <c r="BP378" s="464" t="n">
        <v>0</v>
      </c>
      <c r="BQ378" s="465" t="n">
        <v>0</v>
      </c>
      <c r="BR378" s="465" t="n">
        <v>0</v>
      </c>
      <c r="BS378" s="466" t="n">
        <v>0</v>
      </c>
      <c r="BT378" s="467" t="n">
        <v>0</v>
      </c>
      <c r="BU378" s="465" t="n">
        <v>0</v>
      </c>
      <c r="BV378" s="465" t="n">
        <v>0</v>
      </c>
      <c r="BW378" s="468" t="n">
        <v>0</v>
      </c>
      <c r="CG378" s="442"/>
    </row>
    <row r="379" s="441" customFormat="true" ht="21.95" hidden="false" customHeight="true" outlineLevel="0" collapsed="false">
      <c r="A379" s="414"/>
      <c r="B379" s="414"/>
      <c r="C379" s="415" t="n">
        <v>0</v>
      </c>
      <c r="D379" s="415" t="s">
        <v>851</v>
      </c>
      <c r="E379" s="443" t="s">
        <v>877</v>
      </c>
      <c r="F379" s="443" t="s">
        <v>1637</v>
      </c>
      <c r="G379" s="443" t="s">
        <v>1095</v>
      </c>
      <c r="H379" s="444" t="n">
        <v>1</v>
      </c>
      <c r="I379" s="445" t="n">
        <v>1290</v>
      </c>
      <c r="J379" s="446" t="n">
        <v>1290</v>
      </c>
      <c r="K379" s="447" t="n">
        <v>1290</v>
      </c>
      <c r="L379" s="447" t="n">
        <v>1382.1538163202</v>
      </c>
      <c r="M379" s="448" t="n">
        <v>0</v>
      </c>
      <c r="N379" s="448" t="n">
        <v>0</v>
      </c>
      <c r="O379" s="449" t="n">
        <v>0</v>
      </c>
      <c r="P379" s="449" t="n">
        <v>0</v>
      </c>
      <c r="Q379" s="448" t="n">
        <v>0</v>
      </c>
      <c r="R379" s="448" t="n">
        <v>0</v>
      </c>
      <c r="S379" s="449" t="n">
        <v>0</v>
      </c>
      <c r="T379" s="449" t="n">
        <v>0</v>
      </c>
      <c r="U379" s="450" t="n">
        <v>1358.71193995637</v>
      </c>
      <c r="V379" s="450" t="n">
        <v>0</v>
      </c>
      <c r="W379" s="450" t="n">
        <v>1382.21765651762</v>
      </c>
      <c r="X379" s="450" t="n">
        <v>1382.21765651762</v>
      </c>
      <c r="Y379" s="450" t="n">
        <v>0</v>
      </c>
      <c r="Z379" s="448" t="n">
        <v>0</v>
      </c>
      <c r="AA379" s="448" t="n">
        <v>0</v>
      </c>
      <c r="AB379" s="448" t="n">
        <v>0</v>
      </c>
      <c r="AC379" s="448" t="n">
        <v>0</v>
      </c>
      <c r="AD379" s="451" t="s">
        <v>2558</v>
      </c>
      <c r="AE379" s="79"/>
      <c r="AF379" s="449" t="n">
        <v>0</v>
      </c>
      <c r="AG379" s="449" t="n">
        <v>0</v>
      </c>
      <c r="AH379" s="79"/>
      <c r="AI379" s="452" t="n">
        <v>0</v>
      </c>
      <c r="AJ379" s="453" t="n">
        <v>0</v>
      </c>
      <c r="AK379" s="452" t="n">
        <v>0</v>
      </c>
      <c r="AL379" s="453" t="n">
        <v>0</v>
      </c>
      <c r="AM379" s="79"/>
      <c r="AN379" s="454" t="n">
        <v>0</v>
      </c>
      <c r="AO379" s="455" t="n">
        <v>0</v>
      </c>
      <c r="AP379" s="455" t="n">
        <v>0</v>
      </c>
      <c r="AQ379" s="455" t="n">
        <v>0</v>
      </c>
      <c r="AR379" s="456" t="n">
        <v>0</v>
      </c>
      <c r="AS379" s="373" t="n">
        <v>0</v>
      </c>
      <c r="AT379" s="457" t="n">
        <v>0</v>
      </c>
      <c r="AU379" s="457" t="n">
        <v>0</v>
      </c>
      <c r="AV379" s="457" t="n">
        <v>0</v>
      </c>
      <c r="AW379" s="457" t="n">
        <v>0</v>
      </c>
      <c r="AX379" s="458"/>
      <c r="AY379" s="459" t="n">
        <v>0</v>
      </c>
      <c r="AZ379" s="460" t="n">
        <v>0</v>
      </c>
      <c r="BA379" s="461" t="n">
        <v>0</v>
      </c>
      <c r="BB379" s="414" t="s">
        <v>877</v>
      </c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462" t="n">
        <v>0</v>
      </c>
      <c r="BO379" s="463" t="n">
        <v>0</v>
      </c>
      <c r="BP379" s="464" t="n">
        <v>0</v>
      </c>
      <c r="BQ379" s="465" t="n">
        <v>0</v>
      </c>
      <c r="BR379" s="465" t="n">
        <v>0</v>
      </c>
      <c r="BS379" s="466" t="n">
        <v>0</v>
      </c>
      <c r="BT379" s="467" t="n">
        <v>0</v>
      </c>
      <c r="BU379" s="465" t="n">
        <v>0</v>
      </c>
      <c r="BV379" s="465" t="n">
        <v>0</v>
      </c>
      <c r="BW379" s="468" t="n">
        <v>0</v>
      </c>
      <c r="CG379" s="442"/>
    </row>
    <row r="380" s="441" customFormat="true" ht="21.95" hidden="false" customHeight="true" outlineLevel="0" collapsed="false">
      <c r="A380" s="414"/>
      <c r="B380" s="414"/>
      <c r="C380" s="415" t="n">
        <v>0</v>
      </c>
      <c r="D380" s="415" t="s">
        <v>851</v>
      </c>
      <c r="E380" s="443" t="s">
        <v>879</v>
      </c>
      <c r="F380" s="443" t="s">
        <v>1646</v>
      </c>
      <c r="G380" s="443" t="s">
        <v>1095</v>
      </c>
      <c r="H380" s="444" t="n">
        <v>1</v>
      </c>
      <c r="I380" s="445" t="n">
        <v>28700</v>
      </c>
      <c r="J380" s="446" t="n">
        <v>28700</v>
      </c>
      <c r="K380" s="447" t="n">
        <v>28700</v>
      </c>
      <c r="L380" s="447" t="n">
        <v>30750.2438204571</v>
      </c>
      <c r="M380" s="448" t="n">
        <v>0</v>
      </c>
      <c r="N380" s="448" t="n">
        <v>0</v>
      </c>
      <c r="O380" s="449" t="n">
        <v>0</v>
      </c>
      <c r="P380" s="449" t="n">
        <v>0</v>
      </c>
      <c r="Q380" s="448" t="n">
        <v>0</v>
      </c>
      <c r="R380" s="448" t="n">
        <v>0</v>
      </c>
      <c r="S380" s="449" t="n">
        <v>0</v>
      </c>
      <c r="T380" s="449" t="n">
        <v>0</v>
      </c>
      <c r="U380" s="450" t="n">
        <v>30228.707501355</v>
      </c>
      <c r="V380" s="450" t="n">
        <v>0</v>
      </c>
      <c r="W380" s="450" t="n">
        <v>30751.6641411284</v>
      </c>
      <c r="X380" s="450" t="n">
        <v>30751.6641411284</v>
      </c>
      <c r="Y380" s="450" t="n">
        <v>0</v>
      </c>
      <c r="Z380" s="448" t="n">
        <v>0</v>
      </c>
      <c r="AA380" s="448" t="n">
        <v>0</v>
      </c>
      <c r="AB380" s="448" t="n">
        <v>0</v>
      </c>
      <c r="AC380" s="448" t="n">
        <v>0</v>
      </c>
      <c r="AD380" s="451" t="s">
        <v>2558</v>
      </c>
      <c r="AE380" s="79"/>
      <c r="AF380" s="449" t="n">
        <v>0</v>
      </c>
      <c r="AG380" s="449" t="n">
        <v>0</v>
      </c>
      <c r="AH380" s="79"/>
      <c r="AI380" s="452" t="n">
        <v>0</v>
      </c>
      <c r="AJ380" s="453" t="n">
        <v>0</v>
      </c>
      <c r="AK380" s="452" t="n">
        <v>0</v>
      </c>
      <c r="AL380" s="453" t="n">
        <v>0</v>
      </c>
      <c r="AM380" s="79"/>
      <c r="AN380" s="454" t="n">
        <v>0</v>
      </c>
      <c r="AO380" s="455" t="n">
        <v>0</v>
      </c>
      <c r="AP380" s="455" t="n">
        <v>0</v>
      </c>
      <c r="AQ380" s="455" t="n">
        <v>0</v>
      </c>
      <c r="AR380" s="456" t="n">
        <v>0</v>
      </c>
      <c r="AS380" s="373" t="n">
        <v>0</v>
      </c>
      <c r="AT380" s="457" t="n">
        <v>0</v>
      </c>
      <c r="AU380" s="457" t="n">
        <v>0</v>
      </c>
      <c r="AV380" s="457" t="n">
        <v>0</v>
      </c>
      <c r="AW380" s="457" t="n">
        <v>0</v>
      </c>
      <c r="AX380" s="458"/>
      <c r="AY380" s="459" t="n">
        <v>0</v>
      </c>
      <c r="AZ380" s="460" t="n">
        <v>0</v>
      </c>
      <c r="BA380" s="461" t="n">
        <v>0</v>
      </c>
      <c r="BB380" s="414" t="s">
        <v>879</v>
      </c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462" t="n">
        <v>0</v>
      </c>
      <c r="BO380" s="463" t="n">
        <v>0</v>
      </c>
      <c r="BP380" s="464" t="n">
        <v>0</v>
      </c>
      <c r="BQ380" s="465" t="n">
        <v>0</v>
      </c>
      <c r="BR380" s="465" t="n">
        <v>0</v>
      </c>
      <c r="BS380" s="466" t="n">
        <v>0</v>
      </c>
      <c r="BT380" s="467" t="n">
        <v>0</v>
      </c>
      <c r="BU380" s="465" t="n">
        <v>0</v>
      </c>
      <c r="BV380" s="465" t="n">
        <v>0</v>
      </c>
      <c r="BW380" s="468" t="n">
        <v>0</v>
      </c>
      <c r="CG380" s="442"/>
    </row>
    <row r="381" s="441" customFormat="true" ht="21.95" hidden="false" customHeight="true" outlineLevel="0" collapsed="false">
      <c r="A381" s="414"/>
      <c r="B381" s="414"/>
      <c r="C381" s="415" t="n">
        <v>0</v>
      </c>
      <c r="D381" s="415" t="s">
        <v>851</v>
      </c>
      <c r="E381" s="443" t="s">
        <v>881</v>
      </c>
      <c r="F381" s="443" t="s">
        <v>1762</v>
      </c>
      <c r="G381" s="443" t="s">
        <v>1096</v>
      </c>
      <c r="H381" s="444" t="n">
        <v>3</v>
      </c>
      <c r="I381" s="445" t="n">
        <v>2022.2187</v>
      </c>
      <c r="J381" s="446" t="n">
        <v>6066.66</v>
      </c>
      <c r="K381" s="447" t="n">
        <v>6066.66</v>
      </c>
      <c r="L381" s="447" t="n">
        <v>6500.04439636984</v>
      </c>
      <c r="M381" s="448" t="n">
        <v>0</v>
      </c>
      <c r="N381" s="448" t="n">
        <v>0</v>
      </c>
      <c r="O381" s="449" t="n">
        <v>0</v>
      </c>
      <c r="P381" s="449" t="n">
        <v>0</v>
      </c>
      <c r="Q381" s="448" t="n">
        <v>0</v>
      </c>
      <c r="R381" s="448" t="n">
        <v>0</v>
      </c>
      <c r="S381" s="449" t="n">
        <v>0</v>
      </c>
      <c r="T381" s="449" t="n">
        <v>0</v>
      </c>
      <c r="U381" s="450" t="n">
        <v>6389.80106795018</v>
      </c>
      <c r="V381" s="450" t="n">
        <v>0</v>
      </c>
      <c r="W381" s="450" t="n">
        <v>6500.34462642572</v>
      </c>
      <c r="X381" s="450" t="n">
        <v>6500.34462642572</v>
      </c>
      <c r="Y381" s="450" t="n">
        <v>0</v>
      </c>
      <c r="Z381" s="448" t="n">
        <v>0</v>
      </c>
      <c r="AA381" s="448" t="n">
        <v>0</v>
      </c>
      <c r="AB381" s="448" t="n">
        <v>0</v>
      </c>
      <c r="AC381" s="448" t="n">
        <v>0</v>
      </c>
      <c r="AD381" s="451" t="s">
        <v>2558</v>
      </c>
      <c r="AE381" s="79"/>
      <c r="AF381" s="449" t="n">
        <v>0</v>
      </c>
      <c r="AG381" s="449" t="n">
        <v>0</v>
      </c>
      <c r="AH381" s="79"/>
      <c r="AI381" s="452" t="n">
        <v>0</v>
      </c>
      <c r="AJ381" s="453" t="n">
        <v>0</v>
      </c>
      <c r="AK381" s="452" t="n">
        <v>0</v>
      </c>
      <c r="AL381" s="453" t="n">
        <v>0</v>
      </c>
      <c r="AM381" s="79"/>
      <c r="AN381" s="454" t="n">
        <v>0</v>
      </c>
      <c r="AO381" s="455" t="n">
        <v>0</v>
      </c>
      <c r="AP381" s="455" t="n">
        <v>0</v>
      </c>
      <c r="AQ381" s="455" t="n">
        <v>0</v>
      </c>
      <c r="AR381" s="456" t="n">
        <v>0</v>
      </c>
      <c r="AS381" s="373" t="n">
        <v>0</v>
      </c>
      <c r="AT381" s="457" t="n">
        <v>0</v>
      </c>
      <c r="AU381" s="457" t="n">
        <v>0</v>
      </c>
      <c r="AV381" s="457" t="n">
        <v>0</v>
      </c>
      <c r="AW381" s="457" t="n">
        <v>0</v>
      </c>
      <c r="AX381" s="458"/>
      <c r="AY381" s="459" t="n">
        <v>0</v>
      </c>
      <c r="AZ381" s="460" t="n">
        <v>0</v>
      </c>
      <c r="BA381" s="461" t="n">
        <v>0</v>
      </c>
      <c r="BB381" s="414" t="s">
        <v>881</v>
      </c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462" t="n">
        <v>0</v>
      </c>
      <c r="BO381" s="463" t="n">
        <v>0</v>
      </c>
      <c r="BP381" s="464" t="n">
        <v>0</v>
      </c>
      <c r="BQ381" s="465" t="n">
        <v>0</v>
      </c>
      <c r="BR381" s="465" t="n">
        <v>0</v>
      </c>
      <c r="BS381" s="466" t="n">
        <v>0</v>
      </c>
      <c r="BT381" s="467" t="n">
        <v>0</v>
      </c>
      <c r="BU381" s="465" t="n">
        <v>0</v>
      </c>
      <c r="BV381" s="465" t="n">
        <v>0</v>
      </c>
      <c r="BW381" s="468" t="n">
        <v>0</v>
      </c>
      <c r="CG381" s="442"/>
    </row>
    <row r="382" s="441" customFormat="true" ht="21.95" hidden="false" customHeight="true" outlineLevel="0" collapsed="false">
      <c r="A382" s="414"/>
      <c r="B382" s="414"/>
      <c r="C382" s="415" t="n">
        <v>0</v>
      </c>
      <c r="D382" s="415" t="s">
        <v>851</v>
      </c>
      <c r="E382" s="443" t="s">
        <v>883</v>
      </c>
      <c r="F382" s="443" t="s">
        <v>1663</v>
      </c>
      <c r="G382" s="443" t="s">
        <v>1098</v>
      </c>
      <c r="H382" s="444" t="n">
        <v>11.75</v>
      </c>
      <c r="I382" s="445" t="n">
        <v>126.9136</v>
      </c>
      <c r="J382" s="446" t="n">
        <v>1491.23</v>
      </c>
      <c r="K382" s="447" t="n">
        <v>1491.23</v>
      </c>
      <c r="L382" s="447" t="n">
        <v>1597.75909729548</v>
      </c>
      <c r="M382" s="448" t="n">
        <v>0</v>
      </c>
      <c r="N382" s="448" t="n">
        <v>0</v>
      </c>
      <c r="O382" s="449" t="n">
        <v>0</v>
      </c>
      <c r="P382" s="449" t="n">
        <v>0</v>
      </c>
      <c r="Q382" s="448" t="n">
        <v>0</v>
      </c>
      <c r="R382" s="448" t="n">
        <v>0</v>
      </c>
      <c r="S382" s="449" t="n">
        <v>0</v>
      </c>
      <c r="T382" s="449" t="n">
        <v>0</v>
      </c>
      <c r="U382" s="450" t="n">
        <v>1570.66046993887</v>
      </c>
      <c r="V382" s="450" t="n">
        <v>0</v>
      </c>
      <c r="W382" s="450" t="n">
        <v>1597.83289606881</v>
      </c>
      <c r="X382" s="450" t="n">
        <v>1597.83289606881</v>
      </c>
      <c r="Y382" s="450" t="n">
        <v>0</v>
      </c>
      <c r="Z382" s="448" t="n">
        <v>0</v>
      </c>
      <c r="AA382" s="448" t="n">
        <v>0</v>
      </c>
      <c r="AB382" s="448" t="n">
        <v>0</v>
      </c>
      <c r="AC382" s="448" t="n">
        <v>0</v>
      </c>
      <c r="AD382" s="451" t="s">
        <v>2558</v>
      </c>
      <c r="AE382" s="79"/>
      <c r="AF382" s="449" t="n">
        <v>0</v>
      </c>
      <c r="AG382" s="449" t="n">
        <v>0</v>
      </c>
      <c r="AH382" s="79"/>
      <c r="AI382" s="452" t="n">
        <v>0</v>
      </c>
      <c r="AJ382" s="453" t="n">
        <v>0</v>
      </c>
      <c r="AK382" s="452" t="n">
        <v>0</v>
      </c>
      <c r="AL382" s="453" t="n">
        <v>0</v>
      </c>
      <c r="AM382" s="79"/>
      <c r="AN382" s="454" t="n">
        <v>0</v>
      </c>
      <c r="AO382" s="455" t="n">
        <v>0</v>
      </c>
      <c r="AP382" s="455" t="n">
        <v>0</v>
      </c>
      <c r="AQ382" s="455" t="n">
        <v>0</v>
      </c>
      <c r="AR382" s="456" t="n">
        <v>0</v>
      </c>
      <c r="AS382" s="373" t="n">
        <v>0</v>
      </c>
      <c r="AT382" s="457" t="n">
        <v>0</v>
      </c>
      <c r="AU382" s="457" t="n">
        <v>0</v>
      </c>
      <c r="AV382" s="457" t="n">
        <v>0</v>
      </c>
      <c r="AW382" s="457" t="n">
        <v>0</v>
      </c>
      <c r="AX382" s="458"/>
      <c r="AY382" s="459" t="n">
        <v>0</v>
      </c>
      <c r="AZ382" s="460" t="n">
        <v>0</v>
      </c>
      <c r="BA382" s="461" t="n">
        <v>0</v>
      </c>
      <c r="BB382" s="414" t="s">
        <v>883</v>
      </c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462" t="n">
        <v>0</v>
      </c>
      <c r="BO382" s="463" t="n">
        <v>0</v>
      </c>
      <c r="BP382" s="464" t="n">
        <v>0</v>
      </c>
      <c r="BQ382" s="465" t="n">
        <v>0</v>
      </c>
      <c r="BR382" s="465" t="n">
        <v>0</v>
      </c>
      <c r="BS382" s="466" t="n">
        <v>0</v>
      </c>
      <c r="BT382" s="467" t="n">
        <v>0</v>
      </c>
      <c r="BU382" s="465" t="n">
        <v>0</v>
      </c>
      <c r="BV382" s="465" t="n">
        <v>0</v>
      </c>
      <c r="BW382" s="468" t="n">
        <v>0</v>
      </c>
      <c r="CG382" s="442"/>
    </row>
    <row r="383" s="441" customFormat="true" ht="21.95" hidden="false" customHeight="true" outlineLevel="0" collapsed="false">
      <c r="A383" s="414" t="n">
        <v>0</v>
      </c>
      <c r="B383" s="414" t="n">
        <v>0</v>
      </c>
      <c r="C383" s="415" t="n">
        <v>0</v>
      </c>
      <c r="D383" s="415" t="s">
        <v>851</v>
      </c>
      <c r="E383" s="443" t="s">
        <v>885</v>
      </c>
      <c r="F383" s="443" t="s">
        <v>1928</v>
      </c>
      <c r="G383" s="443" t="s">
        <v>1101</v>
      </c>
      <c r="H383" s="444" t="n">
        <v>7</v>
      </c>
      <c r="I383" s="445" t="n">
        <v>37.9</v>
      </c>
      <c r="J383" s="446" t="n">
        <v>265.3</v>
      </c>
      <c r="K383" s="447" t="n">
        <v>265.3</v>
      </c>
      <c r="L383" s="447" t="n">
        <v>284.252253852518</v>
      </c>
      <c r="M383" s="448" t="n">
        <v>0</v>
      </c>
      <c r="N383" s="448" t="n">
        <v>0</v>
      </c>
      <c r="O383" s="449" t="n">
        <v>0</v>
      </c>
      <c r="P383" s="449" t="n">
        <v>0</v>
      </c>
      <c r="Q383" s="448" t="n">
        <v>0</v>
      </c>
      <c r="R383" s="448" t="n">
        <v>0</v>
      </c>
      <c r="S383" s="449" t="n">
        <v>0</v>
      </c>
      <c r="T383" s="449" t="n">
        <v>0</v>
      </c>
      <c r="U383" s="450" t="n">
        <v>279.43122300033</v>
      </c>
      <c r="V383" s="450" t="n">
        <v>0</v>
      </c>
      <c r="W383" s="450" t="n">
        <v>284.265383158236</v>
      </c>
      <c r="X383" s="450" t="n">
        <v>284.265383158236</v>
      </c>
      <c r="Y383" s="450" t="n">
        <v>0</v>
      </c>
      <c r="Z383" s="448" t="n">
        <v>0</v>
      </c>
      <c r="AA383" s="448" t="n">
        <v>0</v>
      </c>
      <c r="AB383" s="448" t="n">
        <v>0</v>
      </c>
      <c r="AC383" s="448" t="n">
        <v>0</v>
      </c>
      <c r="AD383" s="451" t="s">
        <v>2558</v>
      </c>
      <c r="AE383" s="79"/>
      <c r="AF383" s="449" t="n">
        <v>0</v>
      </c>
      <c r="AG383" s="449" t="n">
        <v>0</v>
      </c>
      <c r="AH383" s="79"/>
      <c r="AI383" s="452" t="n">
        <v>0</v>
      </c>
      <c r="AJ383" s="453" t="n">
        <v>0</v>
      </c>
      <c r="AK383" s="452" t="n">
        <v>0</v>
      </c>
      <c r="AL383" s="453" t="n">
        <v>0</v>
      </c>
      <c r="AM383" s="79"/>
      <c r="AN383" s="454" t="n">
        <v>0</v>
      </c>
      <c r="AO383" s="455" t="n">
        <v>0</v>
      </c>
      <c r="AP383" s="455" t="n">
        <v>0</v>
      </c>
      <c r="AQ383" s="455" t="n">
        <v>0</v>
      </c>
      <c r="AR383" s="456" t="n">
        <v>0</v>
      </c>
      <c r="AS383" s="373" t="n">
        <v>0</v>
      </c>
      <c r="AT383" s="457" t="n">
        <v>0</v>
      </c>
      <c r="AU383" s="457" t="n">
        <v>0</v>
      </c>
      <c r="AV383" s="457" t="n">
        <v>0</v>
      </c>
      <c r="AW383" s="457" t="n">
        <v>0</v>
      </c>
      <c r="AX383" s="458"/>
      <c r="AY383" s="459" t="n">
        <v>0</v>
      </c>
      <c r="AZ383" s="460" t="n">
        <v>0</v>
      </c>
      <c r="BA383" s="461" t="n">
        <v>0</v>
      </c>
      <c r="BB383" s="414" t="s">
        <v>885</v>
      </c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462" t="n">
        <v>0</v>
      </c>
      <c r="BO383" s="463" t="n">
        <v>0</v>
      </c>
      <c r="BP383" s="464" t="n">
        <v>0</v>
      </c>
      <c r="BQ383" s="465" t="n">
        <v>0</v>
      </c>
      <c r="BR383" s="465" t="n">
        <v>0</v>
      </c>
      <c r="BS383" s="466" t="n">
        <v>0</v>
      </c>
      <c r="BT383" s="467" t="n">
        <v>0</v>
      </c>
      <c r="BU383" s="465" t="n">
        <v>0</v>
      </c>
      <c r="BV383" s="465" t="n">
        <v>0</v>
      </c>
      <c r="BW383" s="468" t="n">
        <v>0</v>
      </c>
      <c r="CG383" s="442" t="n">
        <v>315</v>
      </c>
    </row>
    <row r="384" s="441" customFormat="true" ht="21.95" hidden="false" customHeight="true" outlineLevel="0" collapsed="false">
      <c r="A384" s="414" t="n">
        <v>0</v>
      </c>
      <c r="B384" s="414" t="n">
        <v>0</v>
      </c>
      <c r="C384" s="415" t="n">
        <v>0</v>
      </c>
      <c r="D384" s="415" t="s">
        <v>851</v>
      </c>
      <c r="E384" s="443" t="s">
        <v>887</v>
      </c>
      <c r="F384" s="443" t="s">
        <v>1997</v>
      </c>
      <c r="G384" s="443" t="s">
        <v>1101</v>
      </c>
      <c r="H384" s="444" t="n">
        <v>4.35</v>
      </c>
      <c r="I384" s="445" t="n">
        <v>27.63</v>
      </c>
      <c r="J384" s="446" t="n">
        <v>120.19</v>
      </c>
      <c r="K384" s="447" t="n">
        <v>120.19</v>
      </c>
      <c r="L384" s="447" t="n">
        <v>128.7760210725</v>
      </c>
      <c r="M384" s="448" t="n">
        <v>0</v>
      </c>
      <c r="N384" s="448" t="n">
        <v>0</v>
      </c>
      <c r="O384" s="449" t="n">
        <v>0</v>
      </c>
      <c r="P384" s="449" t="n">
        <v>0</v>
      </c>
      <c r="Q384" s="448" t="n">
        <v>0</v>
      </c>
      <c r="R384" s="448" t="n">
        <v>0</v>
      </c>
      <c r="S384" s="449" t="n">
        <v>0</v>
      </c>
      <c r="T384" s="449" t="n">
        <v>0</v>
      </c>
      <c r="U384" s="450" t="n">
        <v>126.591928731284</v>
      </c>
      <c r="V384" s="450" t="n">
        <v>0</v>
      </c>
      <c r="W384" s="450" t="n">
        <v>128.781969098335</v>
      </c>
      <c r="X384" s="450" t="n">
        <v>128.781969098335</v>
      </c>
      <c r="Y384" s="450" t="n">
        <v>0</v>
      </c>
      <c r="Z384" s="448" t="n">
        <v>0</v>
      </c>
      <c r="AA384" s="448" t="n">
        <v>0</v>
      </c>
      <c r="AB384" s="448" t="n">
        <v>0</v>
      </c>
      <c r="AC384" s="448" t="n">
        <v>0</v>
      </c>
      <c r="AD384" s="451" t="s">
        <v>2558</v>
      </c>
      <c r="AE384" s="79"/>
      <c r="AF384" s="449" t="n">
        <v>0</v>
      </c>
      <c r="AG384" s="449" t="n">
        <v>0</v>
      </c>
      <c r="AH384" s="79"/>
      <c r="AI384" s="452" t="n">
        <v>0</v>
      </c>
      <c r="AJ384" s="453" t="n">
        <v>0</v>
      </c>
      <c r="AK384" s="452" t="n">
        <v>0</v>
      </c>
      <c r="AL384" s="453" t="n">
        <v>0</v>
      </c>
      <c r="AM384" s="79"/>
      <c r="AN384" s="454" t="n">
        <v>0</v>
      </c>
      <c r="AO384" s="455" t="n">
        <v>0</v>
      </c>
      <c r="AP384" s="455" t="n">
        <v>0</v>
      </c>
      <c r="AQ384" s="455" t="n">
        <v>0</v>
      </c>
      <c r="AR384" s="456" t="n">
        <v>0</v>
      </c>
      <c r="AS384" s="373" t="n">
        <v>0</v>
      </c>
      <c r="AT384" s="457" t="n">
        <v>0</v>
      </c>
      <c r="AU384" s="457" t="n">
        <v>0</v>
      </c>
      <c r="AV384" s="457" t="n">
        <v>0</v>
      </c>
      <c r="AW384" s="457" t="n">
        <v>0</v>
      </c>
      <c r="AX384" s="458"/>
      <c r="AY384" s="459" t="n">
        <v>0</v>
      </c>
      <c r="AZ384" s="460" t="n">
        <v>0</v>
      </c>
      <c r="BA384" s="461" t="n">
        <v>0</v>
      </c>
      <c r="BB384" s="414" t="s">
        <v>887</v>
      </c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462" t="n">
        <v>0</v>
      </c>
      <c r="BO384" s="463" t="n">
        <v>0</v>
      </c>
      <c r="BP384" s="464" t="n">
        <v>0</v>
      </c>
      <c r="BQ384" s="465" t="n">
        <v>0</v>
      </c>
      <c r="BR384" s="465" t="n">
        <v>0</v>
      </c>
      <c r="BS384" s="466" t="n">
        <v>0</v>
      </c>
      <c r="BT384" s="467" t="n">
        <v>0</v>
      </c>
      <c r="BU384" s="465" t="n">
        <v>0</v>
      </c>
      <c r="BV384" s="465" t="n">
        <v>0</v>
      </c>
      <c r="BW384" s="468" t="n">
        <v>0</v>
      </c>
      <c r="CG384" s="442" t="n">
        <v>316</v>
      </c>
    </row>
    <row r="385" s="441" customFormat="true" ht="21.95" hidden="false" customHeight="true" outlineLevel="0" collapsed="false">
      <c r="A385" s="414" t="n">
        <v>0</v>
      </c>
      <c r="B385" s="414" t="n">
        <v>0</v>
      </c>
      <c r="C385" s="415" t="n">
        <v>0</v>
      </c>
      <c r="D385" s="415" t="s">
        <v>851</v>
      </c>
      <c r="E385" s="443" t="s">
        <v>889</v>
      </c>
      <c r="F385" s="443" t="s">
        <v>2155</v>
      </c>
      <c r="G385" s="443" t="s">
        <v>1098</v>
      </c>
      <c r="H385" s="444" t="n">
        <v>841.6</v>
      </c>
      <c r="I385" s="445" t="n">
        <v>27</v>
      </c>
      <c r="J385" s="446" t="n">
        <v>22723.2</v>
      </c>
      <c r="K385" s="447" t="n">
        <v>22723.2</v>
      </c>
      <c r="L385" s="447" t="n">
        <v>24346.4787589203</v>
      </c>
      <c r="M385" s="448" t="n">
        <v>0</v>
      </c>
      <c r="N385" s="448" t="n">
        <v>0</v>
      </c>
      <c r="O385" s="449" t="n">
        <v>0</v>
      </c>
      <c r="P385" s="449" t="n">
        <v>0</v>
      </c>
      <c r="Q385" s="448" t="n">
        <v>0</v>
      </c>
      <c r="R385" s="448" t="n">
        <v>0</v>
      </c>
      <c r="S385" s="449" t="n">
        <v>0</v>
      </c>
      <c r="T385" s="449" t="n">
        <v>0</v>
      </c>
      <c r="U385" s="450" t="n">
        <v>23933.5528325711</v>
      </c>
      <c r="V385" s="450" t="n">
        <v>0</v>
      </c>
      <c r="W385" s="450" t="n">
        <v>24347.6032965746</v>
      </c>
      <c r="X385" s="450" t="n">
        <v>24347.6032965746</v>
      </c>
      <c r="Y385" s="450" t="n">
        <v>0</v>
      </c>
      <c r="Z385" s="448" t="n">
        <v>0</v>
      </c>
      <c r="AA385" s="448" t="n">
        <v>0</v>
      </c>
      <c r="AB385" s="448" t="n">
        <v>0</v>
      </c>
      <c r="AC385" s="448" t="n">
        <v>0</v>
      </c>
      <c r="AD385" s="451" t="s">
        <v>2558</v>
      </c>
      <c r="AE385" s="79"/>
      <c r="AF385" s="449" t="n">
        <v>0</v>
      </c>
      <c r="AG385" s="449" t="n">
        <v>0</v>
      </c>
      <c r="AH385" s="79"/>
      <c r="AI385" s="452" t="n">
        <v>0</v>
      </c>
      <c r="AJ385" s="453" t="n">
        <v>0</v>
      </c>
      <c r="AK385" s="452" t="n">
        <v>0</v>
      </c>
      <c r="AL385" s="453" t="n">
        <v>0</v>
      </c>
      <c r="AM385" s="79"/>
      <c r="AN385" s="454" t="n">
        <v>0</v>
      </c>
      <c r="AO385" s="455" t="n">
        <v>0</v>
      </c>
      <c r="AP385" s="455" t="n">
        <v>0</v>
      </c>
      <c r="AQ385" s="455" t="n">
        <v>0</v>
      </c>
      <c r="AR385" s="456" t="n">
        <v>0</v>
      </c>
      <c r="AS385" s="373" t="n">
        <v>0</v>
      </c>
      <c r="AT385" s="457" t="n">
        <v>0</v>
      </c>
      <c r="AU385" s="457" t="n">
        <v>0</v>
      </c>
      <c r="AV385" s="457" t="n">
        <v>0</v>
      </c>
      <c r="AW385" s="457" t="n">
        <v>0</v>
      </c>
      <c r="AX385" s="458"/>
      <c r="AY385" s="459" t="n">
        <v>0</v>
      </c>
      <c r="AZ385" s="460" t="n">
        <v>0</v>
      </c>
      <c r="BA385" s="461" t="n">
        <v>0</v>
      </c>
      <c r="BB385" s="414" t="s">
        <v>889</v>
      </c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462" t="n">
        <v>0</v>
      </c>
      <c r="BO385" s="463" t="n">
        <v>0</v>
      </c>
      <c r="BP385" s="464" t="n">
        <v>0</v>
      </c>
      <c r="BQ385" s="465" t="n">
        <v>0</v>
      </c>
      <c r="BR385" s="465" t="n">
        <v>0</v>
      </c>
      <c r="BS385" s="466" t="n">
        <v>0</v>
      </c>
      <c r="BT385" s="467" t="n">
        <v>0</v>
      </c>
      <c r="BU385" s="465" t="n">
        <v>0</v>
      </c>
      <c r="BV385" s="465" t="n">
        <v>0</v>
      </c>
      <c r="BW385" s="468" t="n">
        <v>0</v>
      </c>
      <c r="CG385" s="442" t="n">
        <v>317</v>
      </c>
    </row>
    <row r="386" s="441" customFormat="true" ht="21.95" hidden="false" customHeight="true" outlineLevel="0" collapsed="false">
      <c r="A386" s="414" t="n">
        <v>17</v>
      </c>
      <c r="B386" s="414" t="n">
        <v>0</v>
      </c>
      <c r="C386" s="415" t="n">
        <v>0</v>
      </c>
      <c r="D386" s="415" t="s">
        <v>851</v>
      </c>
      <c r="E386" s="443" t="s">
        <v>891</v>
      </c>
      <c r="F386" s="443" t="s">
        <v>1572</v>
      </c>
      <c r="G386" s="443" t="s">
        <v>1099</v>
      </c>
      <c r="H386" s="444" t="n">
        <v>310</v>
      </c>
      <c r="I386" s="445" t="n">
        <v>56.5848</v>
      </c>
      <c r="J386" s="446" t="n">
        <v>17541.29</v>
      </c>
      <c r="K386" s="447" t="n">
        <v>17541.29</v>
      </c>
      <c r="L386" s="447" t="n">
        <v>18454.839088696</v>
      </c>
      <c r="M386" s="448" t="n">
        <v>0</v>
      </c>
      <c r="N386" s="448" t="n">
        <v>0</v>
      </c>
      <c r="O386" s="449" t="n">
        <v>0</v>
      </c>
      <c r="P386" s="449" t="n">
        <v>0</v>
      </c>
      <c r="Q386" s="448" t="n">
        <v>0.270967741935484</v>
      </c>
      <c r="R386" s="474" t="n">
        <v>0.270967741935484</v>
      </c>
      <c r="S386" s="449" t="n">
        <v>84</v>
      </c>
      <c r="T386" s="449" t="n">
        <v>4753.12374193549</v>
      </c>
      <c r="U386" s="450" t="n">
        <v>18310.3864166224</v>
      </c>
      <c r="V386" s="450" t="n">
        <v>4961.52406127834</v>
      </c>
      <c r="W386" s="450" t="n">
        <v>13579.7976740916</v>
      </c>
      <c r="X386" s="450" t="n">
        <v>18541.3217353699</v>
      </c>
      <c r="Y386" s="450" t="n">
        <v>0</v>
      </c>
      <c r="Z386" s="448" t="n">
        <v>0</v>
      </c>
      <c r="AA386" s="448" t="n">
        <v>0</v>
      </c>
      <c r="AB386" s="448" t="n">
        <v>0.270967741935484</v>
      </c>
      <c r="AC386" s="448" t="n">
        <v>0</v>
      </c>
      <c r="AD386" s="451" t="s">
        <v>2559</v>
      </c>
      <c r="AE386" s="79"/>
      <c r="AF386" s="449" t="n">
        <v>84</v>
      </c>
      <c r="AG386" s="449" t="n">
        <v>0</v>
      </c>
      <c r="AH386" s="79"/>
      <c r="AI386" s="452" t="n">
        <v>0</v>
      </c>
      <c r="AJ386" s="453" t="n">
        <v>0</v>
      </c>
      <c r="AK386" s="452" t="n">
        <v>4753.12374193549</v>
      </c>
      <c r="AL386" s="453" t="n">
        <v>17</v>
      </c>
      <c r="AM386" s="79"/>
      <c r="AN386" s="454" t="n">
        <v>4753.12374193549</v>
      </c>
      <c r="AO386" s="455" t="n">
        <v>0</v>
      </c>
      <c r="AP386" s="455" t="n">
        <v>0</v>
      </c>
      <c r="AQ386" s="455" t="n">
        <v>4753.12374193549</v>
      </c>
      <c r="AR386" s="456" t="n">
        <v>0.00945935623801005</v>
      </c>
      <c r="AS386" s="373" t="n">
        <v>0</v>
      </c>
      <c r="AT386" s="457" t="n">
        <v>0</v>
      </c>
      <c r="AU386" s="457" t="n">
        <v>0</v>
      </c>
      <c r="AV386" s="457" t="n">
        <v>0</v>
      </c>
      <c r="AW386" s="457" t="n">
        <v>0</v>
      </c>
      <c r="AX386" s="458"/>
      <c r="AY386" s="459" t="n">
        <v>0</v>
      </c>
      <c r="AZ386" s="460" t="n">
        <v>0</v>
      </c>
      <c r="BA386" s="461" t="n">
        <v>0</v>
      </c>
      <c r="BB386" s="414" t="s">
        <v>891</v>
      </c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462" t="n">
        <v>0</v>
      </c>
      <c r="BO386" s="463" t="n">
        <v>0</v>
      </c>
      <c r="BP386" s="464" t="n">
        <v>0</v>
      </c>
      <c r="BQ386" s="465" t="n">
        <v>0</v>
      </c>
      <c r="BR386" s="465" t="n">
        <v>0</v>
      </c>
      <c r="BS386" s="466" t="n">
        <v>0</v>
      </c>
      <c r="BT386" s="467" t="n">
        <v>0</v>
      </c>
      <c r="BU386" s="465" t="n">
        <v>0</v>
      </c>
      <c r="BV386" s="465" t="n">
        <v>0</v>
      </c>
      <c r="BW386" s="468" t="n">
        <v>0</v>
      </c>
      <c r="CG386" s="442" t="n">
        <v>318</v>
      </c>
    </row>
    <row r="387" s="1" customFormat="true" ht="21.95" hidden="false" customHeight="true" outlineLevel="0" collapsed="false">
      <c r="A387" s="414"/>
      <c r="B387" s="414"/>
      <c r="C387" s="415"/>
      <c r="D387" s="415"/>
      <c r="E387" s="416" t="s">
        <v>894</v>
      </c>
      <c r="F387" s="416"/>
      <c r="G387" s="417"/>
      <c r="H387" s="417"/>
      <c r="I387" s="417"/>
      <c r="J387" s="418" t="n">
        <v>6525736.06</v>
      </c>
      <c r="K387" s="418" t="n">
        <v>6525736.06</v>
      </c>
      <c r="L387" s="418" t="n">
        <v>6710127.88010275</v>
      </c>
      <c r="M387" s="419" t="n">
        <v>0.484212265565181</v>
      </c>
      <c r="N387" s="480" t="n">
        <v>0.538672871210639</v>
      </c>
      <c r="O387" s="481" t="n">
        <v>0</v>
      </c>
      <c r="P387" s="481" t="n">
        <v>3515236.980203</v>
      </c>
      <c r="Q387" s="482" t="n">
        <v>0.568532142686742</v>
      </c>
      <c r="R387" s="482" t="n">
        <v>0.604461709671456</v>
      </c>
      <c r="S387" s="483"/>
      <c r="T387" s="483" t="n">
        <v>3944557.57569227</v>
      </c>
      <c r="U387" s="483" t="n">
        <v>6729219.72425645</v>
      </c>
      <c r="V387" s="483" t="n">
        <v>4015226.81943889</v>
      </c>
      <c r="W387" s="483" t="n">
        <v>2760944.9820709</v>
      </c>
      <c r="X387" s="483" t="n">
        <v>6776171.80150979</v>
      </c>
      <c r="Y387" s="483" t="n">
        <v>3574911.34583694</v>
      </c>
      <c r="Z387" s="480" t="n">
        <v>0.0544606056454572</v>
      </c>
      <c r="AA387" s="482" t="n">
        <v>0.0359295669847139</v>
      </c>
      <c r="AB387" s="480" t="n">
        <v>0.0657888384608172</v>
      </c>
      <c r="AC387" s="480" t="n">
        <v>-0.0185310386607432</v>
      </c>
      <c r="AD387" s="484" t="s">
        <v>2559</v>
      </c>
      <c r="AF387" s="485"/>
      <c r="AG387" s="486" t="n">
        <v>0</v>
      </c>
      <c r="AI387" s="424"/>
      <c r="AJ387" s="425" t="n">
        <v>37</v>
      </c>
      <c r="AK387" s="424"/>
      <c r="AL387" s="425" t="n">
        <v>52</v>
      </c>
      <c r="AN387" s="487" t="n">
        <v>3944557.57569227</v>
      </c>
      <c r="AO387" s="488" t="n">
        <v>-73159.2495</v>
      </c>
      <c r="AP387" s="488" t="n">
        <v>1</v>
      </c>
      <c r="AQ387" s="488" t="n">
        <v>502478.564327269</v>
      </c>
      <c r="AR387" s="489" t="n">
        <v>1</v>
      </c>
      <c r="AS387" s="429"/>
      <c r="AT387" s="430"/>
      <c r="AU387" s="430"/>
      <c r="AV387" s="430"/>
      <c r="AW387" s="430"/>
      <c r="AX387" s="441"/>
      <c r="AY387" s="415" t="n">
        <v>490971.972064</v>
      </c>
      <c r="AZ387" s="415" t="n">
        <v>1</v>
      </c>
      <c r="BA387" s="415" t="n">
        <v>71</v>
      </c>
      <c r="BB387" s="414"/>
      <c r="BN387" s="490"/>
      <c r="BO387" s="491" t="n">
        <v>3944557.57569227</v>
      </c>
      <c r="BP387" s="492" t="n">
        <v>1065768.43</v>
      </c>
      <c r="BQ387" s="493"/>
      <c r="BR387" s="493" t="n">
        <v>-36216.3973090001</v>
      </c>
      <c r="BS387" s="494" t="n">
        <v>1</v>
      </c>
      <c r="BT387" s="492" t="n">
        <v>0.536132428781776</v>
      </c>
      <c r="BU387" s="493"/>
      <c r="BV387" s="493" t="n">
        <v>465536.992798269</v>
      </c>
      <c r="BW387" s="495" t="n">
        <v>1</v>
      </c>
      <c r="CG387" s="442" t="n">
        <v>336</v>
      </c>
    </row>
    <row r="388" s="499" customFormat="true" ht="21.95" hidden="false" customHeight="true" outlineLevel="0" collapsed="false">
      <c r="A388" s="414" t="n">
        <v>0</v>
      </c>
      <c r="B388" s="414" t="n">
        <v>0</v>
      </c>
      <c r="C388" s="415"/>
      <c r="D388" s="415"/>
      <c r="E388" s="177"/>
      <c r="F388" s="177"/>
      <c r="G388" s="177"/>
      <c r="H388" s="182"/>
      <c r="I388" s="183"/>
      <c r="J388" s="184"/>
      <c r="K388" s="447"/>
      <c r="L388" s="447"/>
      <c r="M388" s="496"/>
      <c r="N388" s="496"/>
      <c r="O388" s="497"/>
      <c r="P388" s="497"/>
      <c r="Q388" s="496"/>
      <c r="R388" s="496"/>
      <c r="S388" s="497"/>
      <c r="T388" s="497"/>
      <c r="U388" s="497"/>
      <c r="V388" s="497"/>
      <c r="W388" s="497"/>
      <c r="X388" s="497"/>
      <c r="Y388" s="497"/>
      <c r="Z388" s="496"/>
      <c r="AA388" s="496"/>
      <c r="AB388" s="496" t="n">
        <v>0</v>
      </c>
      <c r="AC388" s="496"/>
      <c r="AD388" s="498"/>
      <c r="AF388" s="339"/>
      <c r="AG388" s="500"/>
      <c r="AT388" s="430"/>
      <c r="AU388" s="430"/>
      <c r="AV388" s="430"/>
      <c r="AW388" s="430"/>
      <c r="AY388" s="501"/>
      <c r="AZ388" s="502"/>
      <c r="BA388" s="503"/>
      <c r="BB388" s="504"/>
      <c r="CG388" s="505" t="n">
        <v>371</v>
      </c>
    </row>
    <row r="389" s="421" customFormat="true" ht="21.95" hidden="false" customHeight="true" outlineLevel="0" collapsed="false">
      <c r="A389" s="414" t="n">
        <v>0</v>
      </c>
      <c r="B389" s="414" t="n">
        <v>0</v>
      </c>
      <c r="C389" s="415" t="s">
        <v>41</v>
      </c>
      <c r="D389" s="415" t="s">
        <v>41</v>
      </c>
      <c r="E389" s="416" t="s">
        <v>41</v>
      </c>
      <c r="F389" s="416" t="s">
        <v>2391</v>
      </c>
      <c r="G389" s="417"/>
      <c r="H389" s="417"/>
      <c r="I389" s="417"/>
      <c r="J389" s="418" t="n">
        <v>150598.9</v>
      </c>
      <c r="K389" s="418" t="n">
        <v>150598.9</v>
      </c>
      <c r="L389" s="418" t="n">
        <v>155208.092183604</v>
      </c>
      <c r="M389" s="419" t="n">
        <v>0.544100344371705</v>
      </c>
      <c r="N389" s="419" t="n">
        <v>0.580406297921167</v>
      </c>
      <c r="O389" s="418" t="n">
        <v>0</v>
      </c>
      <c r="P389" s="418" t="n">
        <v>87408.55002</v>
      </c>
      <c r="Q389" s="419" t="n">
        <v>0.534002249998095</v>
      </c>
      <c r="R389" s="419" t="n">
        <v>0.571570465344258</v>
      </c>
      <c r="S389" s="418" t="n">
        <v>0</v>
      </c>
      <c r="T389" s="418" t="n">
        <v>86077.8833533333</v>
      </c>
      <c r="U389" s="418" t="n">
        <v>155176.646202436</v>
      </c>
      <c r="V389" s="418" t="n">
        <v>88200.5410708171</v>
      </c>
      <c r="W389" s="418"/>
      <c r="X389" s="418" t="n">
        <v>156335.332821213</v>
      </c>
      <c r="Y389" s="418" t="n">
        <v>90010.9970720447</v>
      </c>
      <c r="Z389" s="419" t="n">
        <v>0.0363059535494615</v>
      </c>
      <c r="AA389" s="419" t="n">
        <v>0.0375682153461628</v>
      </c>
      <c r="AB389" s="419" t="n">
        <v>-0.00883583257690901</v>
      </c>
      <c r="AC389" s="419" t="n">
        <v>0.0012622617967013</v>
      </c>
      <c r="AD389" s="420"/>
      <c r="AF389" s="458"/>
      <c r="AG389" s="506"/>
      <c r="AS389" s="429"/>
      <c r="AY389" s="431"/>
      <c r="AZ389" s="432"/>
      <c r="BA389" s="507"/>
      <c r="BB389" s="414"/>
      <c r="CG389" s="442" t="n">
        <v>372</v>
      </c>
    </row>
    <row r="390" s="1" customFormat="true" ht="21.95" hidden="false" customHeight="true" outlineLevel="0" collapsed="false">
      <c r="A390" s="414" t="n">
        <v>0</v>
      </c>
      <c r="B390" s="414" t="n">
        <v>0</v>
      </c>
      <c r="C390" s="415" t="n">
        <v>0</v>
      </c>
      <c r="D390" s="415" t="s">
        <v>41</v>
      </c>
      <c r="E390" s="443" t="s">
        <v>45</v>
      </c>
      <c r="F390" s="443" t="s">
        <v>2392</v>
      </c>
      <c r="G390" s="443" t="s">
        <v>1095</v>
      </c>
      <c r="H390" s="444" t="n">
        <v>1</v>
      </c>
      <c r="I390" s="445" t="n">
        <v>900</v>
      </c>
      <c r="J390" s="446" t="n">
        <v>900</v>
      </c>
      <c r="K390" s="447" t="n">
        <v>900</v>
      </c>
      <c r="L390" s="447" t="n">
        <v>918.387901023891</v>
      </c>
      <c r="M390" s="448" t="n">
        <v>0.6664</v>
      </c>
      <c r="N390" s="448" t="n">
        <v>0.714</v>
      </c>
      <c r="O390" s="449" t="n">
        <v>0.714</v>
      </c>
      <c r="P390" s="449" t="n">
        <v>642.6</v>
      </c>
      <c r="Q390" s="448" t="n">
        <v>0.6664</v>
      </c>
      <c r="R390" s="448" t="n">
        <v>0.714</v>
      </c>
      <c r="S390" s="449" t="n">
        <v>0.714</v>
      </c>
      <c r="T390" s="449" t="n">
        <v>642.6</v>
      </c>
      <c r="U390" s="450" t="n">
        <v>922.883782633133</v>
      </c>
      <c r="V390" s="450" t="n">
        <v>658.939020800057</v>
      </c>
      <c r="W390" s="450" t="n">
        <v>268.511006212788</v>
      </c>
      <c r="X390" s="450" t="n">
        <v>927.450027012845</v>
      </c>
      <c r="Y390" s="450" t="n">
        <v>662.199319287171</v>
      </c>
      <c r="Z390" s="448" t="n">
        <v>0.0476000000000001</v>
      </c>
      <c r="AA390" s="448" t="n">
        <v>0.0476000000000001</v>
      </c>
      <c r="AB390" s="448" t="n">
        <v>0</v>
      </c>
      <c r="AC390" s="448" t="n">
        <v>0</v>
      </c>
      <c r="AD390" s="508"/>
      <c r="AF390" s="79"/>
      <c r="AG390" s="509"/>
      <c r="AT390" s="430"/>
      <c r="AU390" s="430"/>
      <c r="AV390" s="430"/>
      <c r="AW390" s="430"/>
      <c r="AY390" s="91"/>
      <c r="AZ390" s="364"/>
      <c r="BA390" s="510"/>
      <c r="BB390" s="360"/>
      <c r="CG390" s="505" t="n">
        <v>373</v>
      </c>
    </row>
    <row r="391" s="1" customFormat="true" ht="21.95" hidden="false" customHeight="true" outlineLevel="0" collapsed="false">
      <c r="A391" s="414" t="n">
        <v>0</v>
      </c>
      <c r="B391" s="414" t="n">
        <v>0</v>
      </c>
      <c r="C391" s="415" t="n">
        <v>0</v>
      </c>
      <c r="D391" s="415" t="s">
        <v>41</v>
      </c>
      <c r="E391" s="443" t="s">
        <v>48</v>
      </c>
      <c r="F391" s="443" t="s">
        <v>1265</v>
      </c>
      <c r="G391" s="443" t="s">
        <v>1095</v>
      </c>
      <c r="H391" s="444" t="n">
        <v>1</v>
      </c>
      <c r="I391" s="445" t="n">
        <v>25348.9736</v>
      </c>
      <c r="J391" s="446" t="n">
        <v>25348.97</v>
      </c>
      <c r="K391" s="447" t="n">
        <v>25348.97</v>
      </c>
      <c r="L391" s="447" t="n">
        <v>27159.8260661133</v>
      </c>
      <c r="M391" s="448" t="n">
        <v>0</v>
      </c>
      <c r="N391" s="448" t="n">
        <v>0</v>
      </c>
      <c r="O391" s="449" t="n">
        <v>0</v>
      </c>
      <c r="P391" s="449" t="n">
        <v>0</v>
      </c>
      <c r="Q391" s="448" t="n">
        <v>0</v>
      </c>
      <c r="R391" s="448" t="n">
        <v>0</v>
      </c>
      <c r="S391" s="449" t="n">
        <v>0</v>
      </c>
      <c r="T391" s="449" t="n">
        <v>0</v>
      </c>
      <c r="U391" s="450" t="n">
        <v>26699.1846547255</v>
      </c>
      <c r="V391" s="450" t="n">
        <v>0</v>
      </c>
      <c r="W391" s="450" t="n">
        <v>27161.0805492523</v>
      </c>
      <c r="X391" s="450" t="n">
        <v>27161.0805492523</v>
      </c>
      <c r="Y391" s="450" t="n">
        <v>0</v>
      </c>
      <c r="Z391" s="448" t="n">
        <v>0</v>
      </c>
      <c r="AA391" s="448" t="n">
        <v>0</v>
      </c>
      <c r="AB391" s="448" t="n">
        <v>0</v>
      </c>
      <c r="AC391" s="448" t="n">
        <v>0</v>
      </c>
      <c r="AD391" s="508"/>
      <c r="AF391" s="79"/>
      <c r="AG391" s="509"/>
      <c r="AT391" s="430"/>
      <c r="AU391" s="430"/>
      <c r="AV391" s="430"/>
      <c r="AW391" s="430"/>
      <c r="AY391" s="91"/>
      <c r="AZ391" s="364"/>
      <c r="BA391" s="510"/>
      <c r="BB391" s="360"/>
      <c r="CG391" s="505" t="n">
        <v>374</v>
      </c>
    </row>
    <row r="392" s="1" customFormat="true" ht="21.95" hidden="false" customHeight="true" outlineLevel="0" collapsed="false">
      <c r="A392" s="414" t="n">
        <v>0</v>
      </c>
      <c r="B392" s="414" t="n">
        <v>0</v>
      </c>
      <c r="C392" s="415" t="n">
        <v>0</v>
      </c>
      <c r="D392" s="415" t="s">
        <v>41</v>
      </c>
      <c r="E392" s="443" t="s">
        <v>50</v>
      </c>
      <c r="F392" s="443" t="s">
        <v>2393</v>
      </c>
      <c r="G392" s="443" t="s">
        <v>1095</v>
      </c>
      <c r="H392" s="444" t="n">
        <v>0</v>
      </c>
      <c r="I392" s="445" t="n">
        <v>120000</v>
      </c>
      <c r="J392" s="446" t="n">
        <v>0</v>
      </c>
      <c r="K392" s="447" t="n">
        <v>0</v>
      </c>
      <c r="L392" s="447" t="n">
        <v>0</v>
      </c>
      <c r="M392" s="448" t="n">
        <v>0</v>
      </c>
      <c r="N392" s="448" t="n">
        <v>0</v>
      </c>
      <c r="O392" s="449" t="n">
        <v>0</v>
      </c>
      <c r="P392" s="449" t="n">
        <v>0</v>
      </c>
      <c r="Q392" s="448" t="n">
        <v>0</v>
      </c>
      <c r="R392" s="448" t="n">
        <v>0</v>
      </c>
      <c r="S392" s="449" t="n">
        <v>0</v>
      </c>
      <c r="T392" s="449" t="n">
        <v>0</v>
      </c>
      <c r="U392" s="450" t="n">
        <v>0</v>
      </c>
      <c r="V392" s="450" t="n">
        <v>0</v>
      </c>
      <c r="W392" s="450" t="n">
        <v>0</v>
      </c>
      <c r="X392" s="450" t="n">
        <v>0</v>
      </c>
      <c r="Y392" s="450" t="n">
        <v>0</v>
      </c>
      <c r="Z392" s="448" t="n">
        <v>0</v>
      </c>
      <c r="AA392" s="448" t="n">
        <v>0</v>
      </c>
      <c r="AB392" s="448" t="n">
        <v>0</v>
      </c>
      <c r="AC392" s="448" t="n">
        <v>0</v>
      </c>
      <c r="AD392" s="508"/>
      <c r="AF392" s="79"/>
      <c r="AG392" s="509"/>
      <c r="AT392" s="430"/>
      <c r="AU392" s="430"/>
      <c r="AV392" s="430"/>
      <c r="AW392" s="430"/>
      <c r="AY392" s="91"/>
      <c r="AZ392" s="364"/>
      <c r="BA392" s="510"/>
      <c r="BB392" s="360"/>
      <c r="CG392" s="505" t="n">
        <v>375</v>
      </c>
    </row>
    <row r="393" s="1" customFormat="true" ht="21.95" hidden="false" customHeight="true" outlineLevel="0" collapsed="false">
      <c r="A393" s="414" t="n">
        <v>0</v>
      </c>
      <c r="B393" s="414" t="n">
        <v>0</v>
      </c>
      <c r="C393" s="415" t="n">
        <v>0</v>
      </c>
      <c r="D393" s="415" t="s">
        <v>41</v>
      </c>
      <c r="E393" s="443" t="s">
        <v>52</v>
      </c>
      <c r="F393" s="443" t="s">
        <v>2394</v>
      </c>
      <c r="G393" s="443" t="s">
        <v>1097</v>
      </c>
      <c r="H393" s="444" t="n">
        <v>25</v>
      </c>
      <c r="I393" s="445" t="n">
        <v>998</v>
      </c>
      <c r="J393" s="446" t="n">
        <v>24950</v>
      </c>
      <c r="K393" s="447" t="n">
        <v>24950</v>
      </c>
      <c r="L393" s="447" t="n">
        <v>25544.1182731754</v>
      </c>
      <c r="M393" s="448" t="n">
        <v>0.68</v>
      </c>
      <c r="N393" s="448" t="n">
        <v>0.72</v>
      </c>
      <c r="O393" s="449" t="n">
        <v>18</v>
      </c>
      <c r="P393" s="449" t="n">
        <v>17964</v>
      </c>
      <c r="Q393" s="448" t="n">
        <v>0.619047619047619</v>
      </c>
      <c r="R393" s="474" t="n">
        <v>0.666666666666667</v>
      </c>
      <c r="S393" s="449" t="n">
        <v>16.6666666666667</v>
      </c>
      <c r="T393" s="449" t="n">
        <v>16633.3333333333</v>
      </c>
      <c r="U393" s="450" t="n">
        <v>25576.9317272359</v>
      </c>
      <c r="V393" s="450" t="n">
        <v>17051.2878181573</v>
      </c>
      <c r="W393" s="450" t="n">
        <v>8673.1375487057</v>
      </c>
      <c r="X393" s="450" t="n">
        <v>25724.425366863</v>
      </c>
      <c r="Y393" s="450" t="n">
        <v>18521.5862641413</v>
      </c>
      <c r="Z393" s="448" t="n">
        <v>0.0399999999999999</v>
      </c>
      <c r="AA393" s="448" t="n">
        <v>0.0476190476190476</v>
      </c>
      <c r="AB393" s="448" t="n">
        <v>-0.0533333333333333</v>
      </c>
      <c r="AC393" s="448" t="n">
        <v>0.00761904761904764</v>
      </c>
      <c r="AD393" s="508"/>
      <c r="AF393" s="79"/>
      <c r="AG393" s="509"/>
      <c r="AT393" s="430"/>
      <c r="AU393" s="430"/>
      <c r="AV393" s="430"/>
      <c r="AW393" s="430"/>
      <c r="AY393" s="91"/>
      <c r="AZ393" s="364"/>
      <c r="BA393" s="510"/>
      <c r="BB393" s="360"/>
      <c r="CG393" s="505" t="n">
        <v>376</v>
      </c>
    </row>
    <row r="394" s="1" customFormat="true" ht="21.95" hidden="false" customHeight="true" outlineLevel="0" collapsed="false">
      <c r="A394" s="414" t="n">
        <v>0</v>
      </c>
      <c r="B394" s="414" t="n">
        <v>0</v>
      </c>
      <c r="C394" s="415" t="n">
        <v>0</v>
      </c>
      <c r="D394" s="415" t="s">
        <v>41</v>
      </c>
      <c r="E394" s="443" t="s">
        <v>54</v>
      </c>
      <c r="F394" s="443" t="s">
        <v>2395</v>
      </c>
      <c r="G394" s="443" t="s">
        <v>1095</v>
      </c>
      <c r="H394" s="444" t="n">
        <v>1</v>
      </c>
      <c r="I394" s="445" t="n">
        <v>50000</v>
      </c>
      <c r="J394" s="446" t="n">
        <v>50000</v>
      </c>
      <c r="K394" s="447" t="n">
        <v>50000</v>
      </c>
      <c r="L394" s="447" t="n">
        <v>51021.5500568828</v>
      </c>
      <c r="M394" s="448" t="n">
        <v>0.6664</v>
      </c>
      <c r="N394" s="448" t="n">
        <v>0.714</v>
      </c>
      <c r="O394" s="449" t="n">
        <v>0.714</v>
      </c>
      <c r="P394" s="449" t="n">
        <v>35700</v>
      </c>
      <c r="Q394" s="448" t="n">
        <v>0.6664</v>
      </c>
      <c r="R394" s="448" t="n">
        <v>0.714</v>
      </c>
      <c r="S394" s="449" t="n">
        <v>0.714</v>
      </c>
      <c r="T394" s="449" t="n">
        <v>35700</v>
      </c>
      <c r="U394" s="450" t="n">
        <v>51271.3212573962</v>
      </c>
      <c r="V394" s="450" t="n">
        <v>36607.7233777809</v>
      </c>
      <c r="W394" s="450" t="n">
        <v>14917.2781229327</v>
      </c>
      <c r="X394" s="450" t="n">
        <v>51525.0015007136</v>
      </c>
      <c r="Y394" s="450" t="n">
        <v>36788.8510715095</v>
      </c>
      <c r="Z394" s="448" t="n">
        <v>0.0476000000000001</v>
      </c>
      <c r="AA394" s="448" t="n">
        <v>0.0476000000000001</v>
      </c>
      <c r="AB394" s="448" t="n">
        <v>0</v>
      </c>
      <c r="AC394" s="448" t="n">
        <v>0</v>
      </c>
      <c r="AD394" s="508"/>
      <c r="AF394" s="79"/>
      <c r="AG394" s="509"/>
      <c r="AT394" s="430"/>
      <c r="AU394" s="430"/>
      <c r="AV394" s="430"/>
      <c r="AW394" s="430"/>
      <c r="AY394" s="91"/>
      <c r="AZ394" s="364"/>
      <c r="BA394" s="510"/>
      <c r="BB394" s="360"/>
      <c r="CG394" s="505" t="n">
        <v>377</v>
      </c>
    </row>
    <row r="395" s="1" customFormat="true" ht="21.95" hidden="false" customHeight="true" outlineLevel="0" collapsed="false">
      <c r="A395" s="414" t="n">
        <v>0</v>
      </c>
      <c r="B395" s="414" t="n">
        <v>0</v>
      </c>
      <c r="C395" s="415" t="n">
        <v>0</v>
      </c>
      <c r="D395" s="415" t="s">
        <v>41</v>
      </c>
      <c r="E395" s="443" t="s">
        <v>56</v>
      </c>
      <c r="F395" s="443" t="s">
        <v>2396</v>
      </c>
      <c r="G395" s="443" t="s">
        <v>1095</v>
      </c>
      <c r="H395" s="444" t="n">
        <v>1</v>
      </c>
      <c r="I395" s="445" t="n">
        <v>4500</v>
      </c>
      <c r="J395" s="446" t="n">
        <v>4500</v>
      </c>
      <c r="K395" s="447" t="n">
        <v>4500</v>
      </c>
      <c r="L395" s="447" t="n">
        <v>4591.93950511945</v>
      </c>
      <c r="M395" s="448" t="n">
        <v>0.6664</v>
      </c>
      <c r="N395" s="448" t="n">
        <v>0.714</v>
      </c>
      <c r="O395" s="449" t="n">
        <v>0.714</v>
      </c>
      <c r="P395" s="449" t="n">
        <v>3213</v>
      </c>
      <c r="Q395" s="448" t="n">
        <v>0.6664</v>
      </c>
      <c r="R395" s="448" t="n">
        <v>0.714</v>
      </c>
      <c r="S395" s="449" t="n">
        <v>0.714</v>
      </c>
      <c r="T395" s="449" t="n">
        <v>3213</v>
      </c>
      <c r="U395" s="450" t="n">
        <v>4614.41891316566</v>
      </c>
      <c r="V395" s="450" t="n">
        <v>3294.69510400028</v>
      </c>
      <c r="W395" s="450" t="n">
        <v>1342.55503106394</v>
      </c>
      <c r="X395" s="450" t="n">
        <v>4637.25013506422</v>
      </c>
      <c r="Y395" s="450" t="n">
        <v>3310.99659643586</v>
      </c>
      <c r="Z395" s="448" t="n">
        <v>0.0476000000000001</v>
      </c>
      <c r="AA395" s="448" t="n">
        <v>0.0476000000000001</v>
      </c>
      <c r="AB395" s="448" t="n">
        <v>0</v>
      </c>
      <c r="AC395" s="448" t="n">
        <v>0</v>
      </c>
      <c r="AD395" s="508"/>
      <c r="AF395" s="79"/>
      <c r="AG395" s="509"/>
      <c r="AT395" s="430"/>
      <c r="AU395" s="430"/>
      <c r="AV395" s="430"/>
      <c r="AW395" s="430"/>
      <c r="AY395" s="91"/>
      <c r="AZ395" s="364"/>
      <c r="BA395" s="510"/>
      <c r="BB395" s="360"/>
      <c r="CG395" s="505" t="n">
        <v>378</v>
      </c>
    </row>
    <row r="396" s="1" customFormat="true" ht="21.95" hidden="false" customHeight="true" outlineLevel="0" collapsed="false">
      <c r="A396" s="414" t="n">
        <v>0</v>
      </c>
      <c r="B396" s="414" t="n">
        <v>0</v>
      </c>
      <c r="C396" s="415" t="n">
        <v>0</v>
      </c>
      <c r="D396" s="415" t="s">
        <v>41</v>
      </c>
      <c r="E396" s="443" t="s">
        <v>59</v>
      </c>
      <c r="F396" s="443" t="s">
        <v>2397</v>
      </c>
      <c r="G396" s="443" t="s">
        <v>1096</v>
      </c>
      <c r="H396" s="444" t="n">
        <v>1</v>
      </c>
      <c r="I396" s="445" t="n">
        <v>2400</v>
      </c>
      <c r="J396" s="446" t="n">
        <v>2400</v>
      </c>
      <c r="K396" s="447" t="n">
        <v>2400</v>
      </c>
      <c r="L396" s="447" t="n">
        <v>2400</v>
      </c>
      <c r="M396" s="448" t="n">
        <v>1</v>
      </c>
      <c r="N396" s="448" t="n">
        <v>1</v>
      </c>
      <c r="O396" s="449" t="n">
        <v>1</v>
      </c>
      <c r="P396" s="449" t="n">
        <v>2400</v>
      </c>
      <c r="Q396" s="448" t="n">
        <v>1</v>
      </c>
      <c r="R396" s="448" t="n">
        <v>1</v>
      </c>
      <c r="S396" s="449" t="n">
        <v>1</v>
      </c>
      <c r="T396" s="449" t="n">
        <v>2400</v>
      </c>
      <c r="U396" s="450" t="n">
        <v>2400</v>
      </c>
      <c r="V396" s="450" t="n">
        <v>2400</v>
      </c>
      <c r="W396" s="450" t="n">
        <v>0</v>
      </c>
      <c r="X396" s="450" t="n">
        <v>2400</v>
      </c>
      <c r="Y396" s="450" t="n">
        <v>2400</v>
      </c>
      <c r="Z396" s="448" t="n">
        <v>0</v>
      </c>
      <c r="AA396" s="448" t="n">
        <v>0</v>
      </c>
      <c r="AB396" s="448" t="n">
        <v>0</v>
      </c>
      <c r="AC396" s="448" t="n">
        <v>0</v>
      </c>
      <c r="AD396" s="508"/>
      <c r="AF396" s="79"/>
      <c r="AG396" s="509"/>
      <c r="AT396" s="430"/>
      <c r="AU396" s="430"/>
      <c r="AV396" s="430"/>
      <c r="AW396" s="430"/>
      <c r="AY396" s="91"/>
      <c r="AZ396" s="364"/>
      <c r="BA396" s="510"/>
      <c r="BB396" s="360"/>
      <c r="CG396" s="505" t="n">
        <v>379</v>
      </c>
    </row>
    <row r="397" s="1" customFormat="true" ht="21.95" hidden="false" customHeight="true" outlineLevel="0" collapsed="false">
      <c r="A397" s="414" t="n">
        <v>0</v>
      </c>
      <c r="B397" s="414" t="n">
        <v>0</v>
      </c>
      <c r="C397" s="415" t="n">
        <v>0</v>
      </c>
      <c r="D397" s="415" t="s">
        <v>41</v>
      </c>
      <c r="E397" s="443" t="s">
        <v>63</v>
      </c>
      <c r="F397" s="443" t="s">
        <v>2398</v>
      </c>
      <c r="G397" s="443" t="s">
        <v>1095</v>
      </c>
      <c r="H397" s="444" t="n">
        <v>1</v>
      </c>
      <c r="I397" s="445" t="n">
        <v>4000</v>
      </c>
      <c r="J397" s="446" t="n">
        <v>4000</v>
      </c>
      <c r="K397" s="447" t="n">
        <v>4000</v>
      </c>
      <c r="L397" s="447" t="n">
        <v>4285.74826765953</v>
      </c>
      <c r="M397" s="448" t="n">
        <v>0</v>
      </c>
      <c r="N397" s="448" t="n">
        <v>0</v>
      </c>
      <c r="O397" s="449" t="n">
        <v>0</v>
      </c>
      <c r="P397" s="449" t="n">
        <v>0</v>
      </c>
      <c r="Q397" s="448" t="n">
        <v>0</v>
      </c>
      <c r="R397" s="448" t="n">
        <v>0</v>
      </c>
      <c r="S397" s="449" t="n">
        <v>0</v>
      </c>
      <c r="T397" s="449" t="n">
        <v>0</v>
      </c>
      <c r="U397" s="450" t="n">
        <v>4213.06027893449</v>
      </c>
      <c r="V397" s="450" t="n">
        <v>0</v>
      </c>
      <c r="W397" s="450" t="n">
        <v>4285.94622176006</v>
      </c>
      <c r="X397" s="450" t="n">
        <v>4285.94622176006</v>
      </c>
      <c r="Y397" s="450" t="n">
        <v>0</v>
      </c>
      <c r="Z397" s="448" t="n">
        <v>0</v>
      </c>
      <c r="AA397" s="448" t="n">
        <v>0</v>
      </c>
      <c r="AB397" s="448" t="n">
        <v>0</v>
      </c>
      <c r="AC397" s="448" t="n">
        <v>0</v>
      </c>
      <c r="AD397" s="508"/>
      <c r="AF397" s="79"/>
      <c r="AG397" s="509"/>
      <c r="AT397" s="430"/>
      <c r="AU397" s="430"/>
      <c r="AV397" s="430"/>
      <c r="AW397" s="430"/>
      <c r="AY397" s="91"/>
      <c r="AZ397" s="364"/>
      <c r="BA397" s="510"/>
      <c r="BB397" s="360"/>
      <c r="CG397" s="505" t="n">
        <v>380</v>
      </c>
    </row>
    <row r="398" s="1" customFormat="true" ht="21.95" hidden="false" customHeight="true" outlineLevel="0" collapsed="false">
      <c r="A398" s="414" t="n">
        <v>0</v>
      </c>
      <c r="B398" s="414" t="n">
        <v>0</v>
      </c>
      <c r="C398" s="415" t="n">
        <v>0</v>
      </c>
      <c r="D398" s="415" t="s">
        <v>41</v>
      </c>
      <c r="E398" s="475" t="s">
        <v>65</v>
      </c>
      <c r="F398" s="475" t="s">
        <v>1208</v>
      </c>
      <c r="G398" s="476" t="s">
        <v>1097</v>
      </c>
      <c r="H398" s="476" t="n">
        <v>21</v>
      </c>
      <c r="I398" s="476" t="n">
        <v>1833.33</v>
      </c>
      <c r="J398" s="477" t="n">
        <v>38499.93</v>
      </c>
      <c r="K398" s="477" t="n">
        <v>38499.93</v>
      </c>
      <c r="L398" s="477" t="n">
        <v>39286.5221136297</v>
      </c>
      <c r="M398" s="478" t="n">
        <v>0.6664</v>
      </c>
      <c r="N398" s="478" t="n">
        <v>0.714</v>
      </c>
      <c r="O398" s="477" t="n">
        <v>14.994</v>
      </c>
      <c r="P398" s="477" t="n">
        <v>27488.95002</v>
      </c>
      <c r="Q398" s="478" t="n">
        <v>0.6664</v>
      </c>
      <c r="R398" s="478" t="n">
        <v>0.714</v>
      </c>
      <c r="S398" s="477" t="n">
        <v>14.994</v>
      </c>
      <c r="T398" s="477" t="n">
        <v>27488.95002</v>
      </c>
      <c r="U398" s="450" t="n">
        <v>39478.8455883453</v>
      </c>
      <c r="V398" s="450" t="n">
        <v>28187.8957500786</v>
      </c>
      <c r="W398" s="450" t="n">
        <v>11486.2832704688</v>
      </c>
      <c r="X398" s="450" t="n">
        <v>39674.1790205474</v>
      </c>
      <c r="Y398" s="450" t="n">
        <v>28327.3638206708</v>
      </c>
      <c r="Z398" s="478" t="n">
        <v>0.0476000000000001</v>
      </c>
      <c r="AA398" s="478" t="n">
        <v>0.0476000000000001</v>
      </c>
      <c r="AB398" s="478" t="n">
        <v>0</v>
      </c>
      <c r="AC398" s="478" t="n">
        <v>0</v>
      </c>
      <c r="AD398" s="479"/>
      <c r="AF398" s="79"/>
      <c r="AG398" s="509"/>
      <c r="AT398" s="430"/>
      <c r="AU398" s="430"/>
      <c r="AV398" s="430"/>
      <c r="AW398" s="430"/>
      <c r="AY398" s="91"/>
      <c r="AZ398" s="364"/>
      <c r="BA398" s="510"/>
      <c r="BB398" s="360"/>
      <c r="CG398" s="505"/>
    </row>
    <row r="399" s="1" customFormat="true" ht="21.95" hidden="false" customHeight="true" outlineLevel="0" collapsed="false">
      <c r="A399" s="414" t="n">
        <v>0</v>
      </c>
      <c r="B399" s="414" t="n">
        <v>0</v>
      </c>
      <c r="C399" s="415" t="s">
        <v>71</v>
      </c>
      <c r="D399" s="415" t="s">
        <v>71</v>
      </c>
      <c r="E399" s="416" t="s">
        <v>71</v>
      </c>
      <c r="F399" s="416" t="s">
        <v>2399</v>
      </c>
      <c r="G399" s="417"/>
      <c r="H399" s="417"/>
      <c r="I399" s="417"/>
      <c r="J399" s="418" t="n">
        <v>76423.57</v>
      </c>
      <c r="K399" s="418" t="n">
        <v>76423.57</v>
      </c>
      <c r="L399" s="418" t="n">
        <v>76786.1342556786</v>
      </c>
      <c r="M399" s="419" t="n">
        <v>0.740912190466894</v>
      </c>
      <c r="N399" s="419" t="n">
        <v>0.804764355237527</v>
      </c>
      <c r="O399" s="418" t="n">
        <v>0</v>
      </c>
      <c r="P399" s="418" t="n">
        <v>61502.965036</v>
      </c>
      <c r="Q399" s="419" t="n">
        <v>0.912644966153767</v>
      </c>
      <c r="R399" s="419" t="n">
        <v>0.933589912902525</v>
      </c>
      <c r="S399" s="418" t="n">
        <v>0</v>
      </c>
      <c r="T399" s="418" t="n">
        <v>71348.27406</v>
      </c>
      <c r="U399" s="418" t="n">
        <v>77559.6109323476</v>
      </c>
      <c r="V399" s="418" t="n">
        <v>72355.2683600256</v>
      </c>
      <c r="W399" s="418"/>
      <c r="X399" s="418" t="n">
        <v>77649.6460588488</v>
      </c>
      <c r="Y399" s="418" t="n">
        <v>62390.1233931562</v>
      </c>
      <c r="Z399" s="419" t="n">
        <v>0.0638521647706329</v>
      </c>
      <c r="AA399" s="419" t="n">
        <v>0.0209449467487581</v>
      </c>
      <c r="AB399" s="419" t="n">
        <v>0.128825557664998</v>
      </c>
      <c r="AC399" s="419" t="n">
        <v>-0.0429072180218748</v>
      </c>
      <c r="AD399" s="420"/>
      <c r="AE399" s="421"/>
      <c r="AF399" s="422"/>
      <c r="AG399" s="423"/>
      <c r="AH399" s="421"/>
      <c r="AI399" s="424"/>
      <c r="AJ399" s="425"/>
      <c r="AK399" s="424"/>
      <c r="AL399" s="425"/>
      <c r="AM399" s="421"/>
      <c r="AN399" s="426"/>
      <c r="AO399" s="427"/>
      <c r="AP399" s="427"/>
      <c r="AQ399" s="427"/>
      <c r="AR399" s="428"/>
      <c r="AS399" s="429"/>
      <c r="AT399" s="430"/>
      <c r="AU399" s="430"/>
      <c r="AV399" s="430"/>
      <c r="AW399" s="430"/>
      <c r="AX399" s="421"/>
      <c r="AY399" s="431"/>
      <c r="AZ399" s="432"/>
      <c r="BA399" s="433"/>
      <c r="BB399" s="414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34"/>
      <c r="BO399" s="435"/>
      <c r="BP399" s="436"/>
      <c r="BQ399" s="437"/>
      <c r="BR399" s="437"/>
      <c r="BS399" s="438"/>
      <c r="BT399" s="439"/>
      <c r="BU399" s="437"/>
      <c r="BV399" s="437"/>
      <c r="BW399" s="440"/>
      <c r="CG399" s="505" t="n">
        <v>381</v>
      </c>
    </row>
    <row r="400" s="1" customFormat="true" ht="21.95" hidden="false" customHeight="true" outlineLevel="0" collapsed="false">
      <c r="A400" s="414" t="n">
        <v>0</v>
      </c>
      <c r="B400" s="414" t="n">
        <v>0</v>
      </c>
      <c r="C400" s="415" t="n">
        <v>0</v>
      </c>
      <c r="D400" s="415" t="s">
        <v>71</v>
      </c>
      <c r="E400" s="443" t="s">
        <v>75</v>
      </c>
      <c r="F400" s="443" t="s">
        <v>2400</v>
      </c>
      <c r="G400" s="443" t="s">
        <v>1095</v>
      </c>
      <c r="H400" s="444" t="n">
        <v>1</v>
      </c>
      <c r="I400" s="445" t="n">
        <v>3077.483</v>
      </c>
      <c r="J400" s="446" t="n">
        <v>3077.48</v>
      </c>
      <c r="K400" s="447" t="n">
        <v>3077.48</v>
      </c>
      <c r="L400" s="447" t="n">
        <v>3077.48</v>
      </c>
      <c r="M400" s="448" t="n">
        <v>0.6664</v>
      </c>
      <c r="N400" s="448" t="n">
        <v>0.714</v>
      </c>
      <c r="O400" s="449" t="n">
        <v>0.714</v>
      </c>
      <c r="P400" s="449" t="n">
        <v>2197.32072</v>
      </c>
      <c r="Q400" s="448" t="n">
        <v>1</v>
      </c>
      <c r="R400" s="474" t="n">
        <v>1</v>
      </c>
      <c r="S400" s="449" t="n">
        <v>1</v>
      </c>
      <c r="T400" s="449" t="n">
        <v>3077.48</v>
      </c>
      <c r="U400" s="450" t="n">
        <v>3116.384017982</v>
      </c>
      <c r="V400" s="450" t="n">
        <v>3116.384017982</v>
      </c>
      <c r="W400" s="450" t="n">
        <v>0</v>
      </c>
      <c r="X400" s="450" t="n">
        <v>3116.384017982</v>
      </c>
      <c r="Y400" s="450" t="n">
        <v>2225.09818883915</v>
      </c>
      <c r="Z400" s="448" t="n">
        <v>0.0476000000000001</v>
      </c>
      <c r="AA400" s="448" t="n">
        <v>0</v>
      </c>
      <c r="AB400" s="448" t="n">
        <v>0.286</v>
      </c>
      <c r="AC400" s="448" t="n">
        <v>-0.0476000000000001</v>
      </c>
      <c r="AD400" s="508"/>
      <c r="AF400" s="79"/>
      <c r="AG400" s="509"/>
      <c r="AT400" s="430"/>
      <c r="AU400" s="430"/>
      <c r="AV400" s="430"/>
      <c r="AW400" s="430"/>
      <c r="AY400" s="91"/>
      <c r="AZ400" s="364"/>
      <c r="BA400" s="510"/>
      <c r="BB400" s="360"/>
      <c r="CG400" s="505" t="n">
        <v>382</v>
      </c>
    </row>
    <row r="401" s="1" customFormat="true" ht="21.95" hidden="false" customHeight="true" outlineLevel="0" collapsed="false">
      <c r="A401" s="414" t="n">
        <v>0</v>
      </c>
      <c r="B401" s="414" t="n">
        <v>0</v>
      </c>
      <c r="C401" s="415" t="n">
        <v>0</v>
      </c>
      <c r="D401" s="415" t="s">
        <v>71</v>
      </c>
      <c r="E401" s="443" t="s">
        <v>78</v>
      </c>
      <c r="F401" s="443" t="s">
        <v>1227</v>
      </c>
      <c r="G401" s="443" t="s">
        <v>1096</v>
      </c>
      <c r="H401" s="444" t="n">
        <v>126</v>
      </c>
      <c r="I401" s="445" t="n">
        <v>39.2024</v>
      </c>
      <c r="J401" s="446" t="n">
        <v>4939.5</v>
      </c>
      <c r="K401" s="447" t="n">
        <v>4939.5</v>
      </c>
      <c r="L401" s="447" t="n">
        <v>5040.41893011945</v>
      </c>
      <c r="M401" s="448" t="n">
        <v>0.6664</v>
      </c>
      <c r="N401" s="448" t="n">
        <v>0.714</v>
      </c>
      <c r="O401" s="449" t="n">
        <v>89.964</v>
      </c>
      <c r="P401" s="449" t="n">
        <v>3526.803</v>
      </c>
      <c r="Q401" s="448" t="n">
        <v>0.6664</v>
      </c>
      <c r="R401" s="448" t="n">
        <v>0.714</v>
      </c>
      <c r="S401" s="449" t="n">
        <v>89.964</v>
      </c>
      <c r="T401" s="449" t="n">
        <v>3526.803</v>
      </c>
      <c r="U401" s="450" t="n">
        <v>5065.09382701818</v>
      </c>
      <c r="V401" s="450" t="n">
        <v>3616.47699249098</v>
      </c>
      <c r="W401" s="450" t="n">
        <v>1473.67790576452</v>
      </c>
      <c r="X401" s="450" t="n">
        <v>5090.1548982555</v>
      </c>
      <c r="Y401" s="450" t="n">
        <v>3634.37059735443</v>
      </c>
      <c r="Z401" s="448" t="n">
        <v>0.0476000000000001</v>
      </c>
      <c r="AA401" s="448" t="n">
        <v>0.0476000000000001</v>
      </c>
      <c r="AB401" s="448" t="n">
        <v>0</v>
      </c>
      <c r="AC401" s="448" t="n">
        <v>0</v>
      </c>
      <c r="AD401" s="508"/>
      <c r="AF401" s="79"/>
      <c r="AG401" s="509"/>
      <c r="AT401" s="430"/>
      <c r="AU401" s="430"/>
      <c r="AV401" s="430"/>
      <c r="AW401" s="430"/>
      <c r="AY401" s="91"/>
      <c r="AZ401" s="364"/>
      <c r="BA401" s="510"/>
      <c r="BB401" s="360"/>
      <c r="CG401" s="505" t="n">
        <v>383</v>
      </c>
    </row>
    <row r="402" s="1" customFormat="true" ht="21.95" hidden="false" customHeight="true" outlineLevel="0" collapsed="false">
      <c r="A402" s="414" t="n">
        <v>0</v>
      </c>
      <c r="B402" s="414" t="n">
        <v>0</v>
      </c>
      <c r="C402" s="415" t="n">
        <v>0</v>
      </c>
      <c r="D402" s="415" t="s">
        <v>71</v>
      </c>
      <c r="E402" s="443" t="s">
        <v>80</v>
      </c>
      <c r="F402" s="443" t="s">
        <v>1279</v>
      </c>
      <c r="G402" s="443" t="s">
        <v>1101</v>
      </c>
      <c r="H402" s="444" t="n">
        <v>86.84</v>
      </c>
      <c r="I402" s="445" t="n">
        <v>198.5044</v>
      </c>
      <c r="J402" s="446" t="n">
        <v>17238.12</v>
      </c>
      <c r="K402" s="447" t="n">
        <v>17238.12</v>
      </c>
      <c r="L402" s="447" t="n">
        <v>17238.12</v>
      </c>
      <c r="M402" s="448" t="n">
        <v>1</v>
      </c>
      <c r="N402" s="448" t="n">
        <v>1</v>
      </c>
      <c r="O402" s="449" t="n">
        <v>86.84</v>
      </c>
      <c r="P402" s="449" t="n">
        <v>17238.12</v>
      </c>
      <c r="Q402" s="448" t="n">
        <v>1</v>
      </c>
      <c r="R402" s="448" t="n">
        <v>1</v>
      </c>
      <c r="S402" s="449" t="n">
        <v>86.84</v>
      </c>
      <c r="T402" s="449" t="n">
        <v>17238.12</v>
      </c>
      <c r="U402" s="450" t="n">
        <v>17238.12</v>
      </c>
      <c r="V402" s="450" t="n">
        <v>17238.12</v>
      </c>
      <c r="W402" s="450" t="n">
        <v>0</v>
      </c>
      <c r="X402" s="450" t="n">
        <v>17238.12</v>
      </c>
      <c r="Y402" s="450" t="n">
        <v>17238.12</v>
      </c>
      <c r="Z402" s="448" t="n">
        <v>0</v>
      </c>
      <c r="AA402" s="448" t="n">
        <v>0</v>
      </c>
      <c r="AB402" s="448" t="n">
        <v>0</v>
      </c>
      <c r="AC402" s="448" t="n">
        <v>0</v>
      </c>
      <c r="AD402" s="508"/>
      <c r="AF402" s="79"/>
      <c r="AG402" s="509"/>
      <c r="AT402" s="430"/>
      <c r="AU402" s="430"/>
      <c r="AV402" s="430"/>
      <c r="AW402" s="430"/>
      <c r="AY402" s="91"/>
      <c r="AZ402" s="364"/>
      <c r="BA402" s="510"/>
      <c r="BB402" s="360"/>
      <c r="CG402" s="505" t="n">
        <v>384</v>
      </c>
    </row>
    <row r="403" s="1" customFormat="true" ht="21.95" hidden="false" customHeight="true" outlineLevel="0" collapsed="false">
      <c r="A403" s="414" t="n">
        <v>0</v>
      </c>
      <c r="B403" s="414" t="n">
        <v>0</v>
      </c>
      <c r="C403" s="415" t="n">
        <v>0</v>
      </c>
      <c r="D403" s="415" t="s">
        <v>71</v>
      </c>
      <c r="E403" s="443" t="s">
        <v>82</v>
      </c>
      <c r="F403" s="443" t="s">
        <v>1219</v>
      </c>
      <c r="G403" s="443" t="s">
        <v>1101</v>
      </c>
      <c r="H403" s="444" t="n">
        <v>168.39</v>
      </c>
      <c r="I403" s="445" t="n">
        <v>130.8867</v>
      </c>
      <c r="J403" s="446" t="n">
        <v>22040.02</v>
      </c>
      <c r="K403" s="447" t="n">
        <v>22040.02</v>
      </c>
      <c r="L403" s="447" t="n">
        <v>22040.02</v>
      </c>
      <c r="M403" s="448" t="n">
        <v>0.5555</v>
      </c>
      <c r="N403" s="448" t="n">
        <v>0.6666</v>
      </c>
      <c r="O403" s="449" t="n">
        <v>112.248774</v>
      </c>
      <c r="P403" s="449" t="n">
        <v>14691.877332</v>
      </c>
      <c r="Q403" s="448" t="n">
        <v>1</v>
      </c>
      <c r="R403" s="474" t="n">
        <v>1</v>
      </c>
      <c r="S403" s="449" t="n">
        <v>168.39</v>
      </c>
      <c r="T403" s="449" t="n">
        <v>22040.02</v>
      </c>
      <c r="U403" s="450" t="n">
        <v>22438.972333209</v>
      </c>
      <c r="V403" s="450" t="n">
        <v>22438.972333209</v>
      </c>
      <c r="W403" s="450" t="n">
        <v>0</v>
      </c>
      <c r="X403" s="450" t="n">
        <v>22438.972333209</v>
      </c>
      <c r="Y403" s="450" t="n">
        <v>14957.8189573171</v>
      </c>
      <c r="Z403" s="448" t="n">
        <v>0.1111</v>
      </c>
      <c r="AA403" s="448" t="n">
        <v>0</v>
      </c>
      <c r="AB403" s="448" t="n">
        <v>0.3334</v>
      </c>
      <c r="AC403" s="448" t="n">
        <v>-0.1111</v>
      </c>
      <c r="AD403" s="508"/>
      <c r="AF403" s="79"/>
      <c r="AG403" s="509"/>
      <c r="AT403" s="430"/>
      <c r="AU403" s="430"/>
      <c r="AV403" s="430"/>
      <c r="AW403" s="430"/>
      <c r="AY403" s="91"/>
      <c r="AZ403" s="364"/>
      <c r="BA403" s="510"/>
      <c r="BB403" s="360"/>
      <c r="CG403" s="505" t="n">
        <v>385</v>
      </c>
    </row>
    <row r="404" s="1" customFormat="true" ht="21.95" hidden="false" customHeight="true" outlineLevel="0" collapsed="false">
      <c r="A404" s="414" t="n">
        <v>0</v>
      </c>
      <c r="B404" s="414" t="n">
        <v>0</v>
      </c>
      <c r="C404" s="415" t="n">
        <v>0</v>
      </c>
      <c r="D404" s="415" t="s">
        <v>71</v>
      </c>
      <c r="E404" s="443" t="s">
        <v>84</v>
      </c>
      <c r="F404" s="443" t="s">
        <v>1149</v>
      </c>
      <c r="G404" s="443" t="s">
        <v>1098</v>
      </c>
      <c r="H404" s="444" t="n">
        <v>2042.88</v>
      </c>
      <c r="I404" s="445" t="n">
        <v>1.8503</v>
      </c>
      <c r="J404" s="446" t="n">
        <v>3779.94</v>
      </c>
      <c r="K404" s="447" t="n">
        <v>3779.94</v>
      </c>
      <c r="L404" s="447" t="n">
        <v>3779.94</v>
      </c>
      <c r="M404" s="448" t="n">
        <v>0.5</v>
      </c>
      <c r="N404" s="448" t="n">
        <v>0.625</v>
      </c>
      <c r="O404" s="449" t="n">
        <v>1276.8</v>
      </c>
      <c r="P404" s="449" t="n">
        <v>2362.4625</v>
      </c>
      <c r="Q404" s="448" t="n">
        <v>0.8</v>
      </c>
      <c r="R404" s="474" t="n">
        <v>1</v>
      </c>
      <c r="S404" s="449" t="n">
        <v>2042.88</v>
      </c>
      <c r="T404" s="449" t="n">
        <v>3779.94</v>
      </c>
      <c r="U404" s="450" t="n">
        <v>3879.3259312934</v>
      </c>
      <c r="V404" s="450" t="n">
        <v>3879.3259312934</v>
      </c>
      <c r="W404" s="450" t="n">
        <v>0</v>
      </c>
      <c r="X404" s="450" t="n">
        <v>3879.3259312934</v>
      </c>
      <c r="Y404" s="450" t="n">
        <v>2424.57870705837</v>
      </c>
      <c r="Z404" s="448" t="n">
        <v>0.125</v>
      </c>
      <c r="AA404" s="448" t="n">
        <v>0.2</v>
      </c>
      <c r="AB404" s="448" t="n">
        <v>0.375</v>
      </c>
      <c r="AC404" s="448" t="n">
        <v>0.075</v>
      </c>
      <c r="AD404" s="508"/>
      <c r="AF404" s="79"/>
      <c r="AG404" s="509"/>
      <c r="AT404" s="430"/>
      <c r="AU404" s="430"/>
      <c r="AV404" s="430"/>
      <c r="AW404" s="430"/>
      <c r="AY404" s="91"/>
      <c r="AZ404" s="364"/>
      <c r="BA404" s="510"/>
      <c r="BB404" s="360"/>
      <c r="CG404" s="505" t="n">
        <v>386</v>
      </c>
    </row>
    <row r="405" s="1" customFormat="true" ht="21.95" hidden="false" customHeight="true" outlineLevel="0" collapsed="false">
      <c r="A405" s="414" t="n">
        <v>0</v>
      </c>
      <c r="B405" s="414" t="n">
        <v>0</v>
      </c>
      <c r="C405" s="415" t="n">
        <v>0</v>
      </c>
      <c r="D405" s="415" t="s">
        <v>71</v>
      </c>
      <c r="E405" s="443" t="s">
        <v>86</v>
      </c>
      <c r="F405" s="443" t="s">
        <v>2401</v>
      </c>
      <c r="G405" s="443" t="s">
        <v>1101</v>
      </c>
      <c r="H405" s="444" t="n">
        <v>136.8</v>
      </c>
      <c r="I405" s="445" t="n">
        <v>43.55</v>
      </c>
      <c r="J405" s="446" t="n">
        <v>5957.64</v>
      </c>
      <c r="K405" s="447" t="n">
        <v>5957.64</v>
      </c>
      <c r="L405" s="447" t="n">
        <v>5957.64</v>
      </c>
      <c r="M405" s="448" t="n">
        <v>0.9228</v>
      </c>
      <c r="N405" s="448" t="n">
        <v>1</v>
      </c>
      <c r="O405" s="449" t="n">
        <v>136.8</v>
      </c>
      <c r="P405" s="449" t="n">
        <v>5957.64</v>
      </c>
      <c r="Q405" s="448" t="n">
        <v>1</v>
      </c>
      <c r="R405" s="474" t="n">
        <v>1</v>
      </c>
      <c r="S405" s="449" t="n">
        <v>136.8</v>
      </c>
      <c r="T405" s="449" t="n">
        <v>5957.64</v>
      </c>
      <c r="U405" s="450" t="n">
        <v>6022.37452513051</v>
      </c>
      <c r="V405" s="450" t="n">
        <v>6022.37452513051</v>
      </c>
      <c r="W405" s="450" t="n">
        <v>0</v>
      </c>
      <c r="X405" s="450" t="n">
        <v>6022.37452513051</v>
      </c>
      <c r="Y405" s="450" t="n">
        <v>6022.37452513051</v>
      </c>
      <c r="Z405" s="448" t="n">
        <v>0.0771999999999999</v>
      </c>
      <c r="AA405" s="448" t="n">
        <v>0</v>
      </c>
      <c r="AB405" s="448" t="n">
        <v>0</v>
      </c>
      <c r="AC405" s="448" t="n">
        <v>-0.0771999999999999</v>
      </c>
      <c r="AD405" s="508"/>
      <c r="AF405" s="79"/>
      <c r="AG405" s="509"/>
      <c r="AT405" s="430"/>
      <c r="AU405" s="430"/>
      <c r="AV405" s="430"/>
      <c r="AW405" s="430"/>
      <c r="AY405" s="91"/>
      <c r="AZ405" s="364"/>
      <c r="BA405" s="510"/>
      <c r="BB405" s="360"/>
      <c r="CG405" s="505" t="n">
        <v>387</v>
      </c>
    </row>
    <row r="406" s="1" customFormat="true" ht="21.95" hidden="false" customHeight="true" outlineLevel="0" collapsed="false">
      <c r="A406" s="414" t="n">
        <v>0</v>
      </c>
      <c r="B406" s="414" t="n">
        <v>0</v>
      </c>
      <c r="C406" s="415" t="n">
        <v>0</v>
      </c>
      <c r="D406" s="415" t="s">
        <v>71</v>
      </c>
      <c r="E406" s="443" t="s">
        <v>88</v>
      </c>
      <c r="F406" s="443" t="s">
        <v>2402</v>
      </c>
      <c r="G406" s="443" t="s">
        <v>1096</v>
      </c>
      <c r="H406" s="444" t="n">
        <v>20</v>
      </c>
      <c r="I406" s="445" t="n">
        <v>129.2291</v>
      </c>
      <c r="J406" s="446" t="n">
        <v>2584.58</v>
      </c>
      <c r="K406" s="447" t="n">
        <v>2584.58</v>
      </c>
      <c r="L406" s="447" t="n">
        <v>2584.58</v>
      </c>
      <c r="M406" s="448" t="n">
        <v>0.8459</v>
      </c>
      <c r="N406" s="448" t="n">
        <v>0.9228</v>
      </c>
      <c r="O406" s="449" t="n">
        <v>18.456</v>
      </c>
      <c r="P406" s="449" t="n">
        <v>2385.050424</v>
      </c>
      <c r="Q406" s="448" t="n">
        <v>1</v>
      </c>
      <c r="R406" s="474" t="n">
        <v>1</v>
      </c>
      <c r="S406" s="449" t="n">
        <v>20</v>
      </c>
      <c r="T406" s="449" t="n">
        <v>2584.58</v>
      </c>
      <c r="U406" s="450" t="n">
        <v>2619.73598344011</v>
      </c>
      <c r="V406" s="450" t="n">
        <v>2619.73598344011</v>
      </c>
      <c r="W406" s="450" t="n">
        <v>0</v>
      </c>
      <c r="X406" s="450" t="n">
        <v>2619.73598344011</v>
      </c>
      <c r="Y406" s="450" t="n">
        <v>2417.49236551854</v>
      </c>
      <c r="Z406" s="448" t="n">
        <v>0.0769000000000001</v>
      </c>
      <c r="AA406" s="448" t="n">
        <v>0</v>
      </c>
      <c r="AB406" s="448" t="n">
        <v>0.0771999999999999</v>
      </c>
      <c r="AC406" s="448" t="n">
        <v>-0.0769000000000001</v>
      </c>
      <c r="AD406" s="508"/>
      <c r="AF406" s="79"/>
      <c r="AG406" s="509"/>
      <c r="AT406" s="430"/>
      <c r="AU406" s="430"/>
      <c r="AV406" s="430"/>
      <c r="AW406" s="430"/>
      <c r="AY406" s="91"/>
      <c r="AZ406" s="364"/>
      <c r="BA406" s="510"/>
      <c r="BB406" s="360"/>
      <c r="CG406" s="505" t="n">
        <v>388</v>
      </c>
    </row>
    <row r="407" s="1" customFormat="true" ht="21.95" hidden="false" customHeight="true" outlineLevel="0" collapsed="false">
      <c r="A407" s="414" t="n">
        <v>0</v>
      </c>
      <c r="B407" s="414" t="n">
        <v>0</v>
      </c>
      <c r="C407" s="415" t="n">
        <v>0</v>
      </c>
      <c r="D407" s="415" t="s">
        <v>71</v>
      </c>
      <c r="E407" s="443" t="s">
        <v>918</v>
      </c>
      <c r="F407" s="443" t="s">
        <v>2403</v>
      </c>
      <c r="G407" s="443" t="s">
        <v>1095</v>
      </c>
      <c r="H407" s="444" t="n">
        <v>1</v>
      </c>
      <c r="I407" s="445" t="n">
        <v>5500</v>
      </c>
      <c r="J407" s="446" t="n">
        <v>5500</v>
      </c>
      <c r="K407" s="447" t="n">
        <v>5500</v>
      </c>
      <c r="L407" s="447" t="n">
        <v>5612.37050625711</v>
      </c>
      <c r="M407" s="448" t="n">
        <v>0.6664</v>
      </c>
      <c r="N407" s="448" t="n">
        <v>0.714</v>
      </c>
      <c r="O407" s="449" t="n">
        <v>0.714</v>
      </c>
      <c r="P407" s="449" t="n">
        <v>3927</v>
      </c>
      <c r="Q407" s="448" t="n">
        <v>0.6664</v>
      </c>
      <c r="R407" s="448" t="n">
        <v>0.714</v>
      </c>
      <c r="S407" s="449" t="n">
        <v>0.714</v>
      </c>
      <c r="T407" s="449" t="n">
        <v>3927</v>
      </c>
      <c r="U407" s="450" t="n">
        <v>5639.84533831359</v>
      </c>
      <c r="V407" s="450" t="n">
        <v>4026.8495715559</v>
      </c>
      <c r="W407" s="450" t="n">
        <v>1640.90059352259</v>
      </c>
      <c r="X407" s="450" t="n">
        <v>5667.7501650785</v>
      </c>
      <c r="Y407" s="450" t="n">
        <v>4046.77361786605</v>
      </c>
      <c r="Z407" s="448" t="n">
        <v>0.0476000000000001</v>
      </c>
      <c r="AA407" s="448" t="n">
        <v>0.0476000000000001</v>
      </c>
      <c r="AB407" s="448" t="n">
        <v>0</v>
      </c>
      <c r="AC407" s="448" t="n">
        <v>0</v>
      </c>
      <c r="AD407" s="508"/>
      <c r="AF407" s="79"/>
      <c r="AG407" s="509"/>
      <c r="AT407" s="430"/>
      <c r="AU407" s="430"/>
      <c r="AV407" s="430"/>
      <c r="AW407" s="430"/>
      <c r="AY407" s="91"/>
      <c r="AZ407" s="364"/>
      <c r="BA407" s="510"/>
      <c r="BB407" s="360"/>
      <c r="CG407" s="505" t="n">
        <v>389</v>
      </c>
    </row>
    <row r="408" s="1" customFormat="true" ht="21.95" hidden="false" customHeight="true" outlineLevel="0" collapsed="false">
      <c r="A408" s="414" t="n">
        <v>0</v>
      </c>
      <c r="B408" s="414" t="n">
        <v>0</v>
      </c>
      <c r="C408" s="415" t="n">
        <v>0</v>
      </c>
      <c r="D408" s="415" t="s">
        <v>71</v>
      </c>
      <c r="E408" s="443" t="s">
        <v>920</v>
      </c>
      <c r="F408" s="443" t="s">
        <v>2404</v>
      </c>
      <c r="G408" s="443" t="s">
        <v>1096</v>
      </c>
      <c r="H408" s="444" t="n">
        <v>126</v>
      </c>
      <c r="I408" s="445" t="n">
        <v>57.9864</v>
      </c>
      <c r="J408" s="446" t="n">
        <v>7306.29</v>
      </c>
      <c r="K408" s="447" t="n">
        <v>7306.29</v>
      </c>
      <c r="L408" s="447" t="n">
        <v>7455.56481930205</v>
      </c>
      <c r="M408" s="448" t="n">
        <v>0.6664</v>
      </c>
      <c r="N408" s="448" t="n">
        <v>0.714</v>
      </c>
      <c r="O408" s="449" t="n">
        <v>89.964</v>
      </c>
      <c r="P408" s="449" t="n">
        <v>5216.69106</v>
      </c>
      <c r="Q408" s="448" t="n">
        <v>0.6664</v>
      </c>
      <c r="R408" s="448" t="n">
        <v>0.714</v>
      </c>
      <c r="S408" s="449" t="n">
        <v>89.964</v>
      </c>
      <c r="T408" s="449" t="n">
        <v>5216.69106</v>
      </c>
      <c r="U408" s="450" t="n">
        <v>7492.06283579403</v>
      </c>
      <c r="V408" s="450" t="n">
        <v>5349.33286475694</v>
      </c>
      <c r="W408" s="450" t="n">
        <v>2179.79919953603</v>
      </c>
      <c r="X408" s="450" t="n">
        <v>7529.13206429298</v>
      </c>
      <c r="Y408" s="450" t="n">
        <v>5375.80029390518</v>
      </c>
      <c r="Z408" s="448" t="n">
        <v>0.0476000000000001</v>
      </c>
      <c r="AA408" s="448" t="n">
        <v>0.0476000000000001</v>
      </c>
      <c r="AB408" s="448" t="n">
        <v>0</v>
      </c>
      <c r="AC408" s="448" t="n">
        <v>0</v>
      </c>
      <c r="AD408" s="508"/>
      <c r="AF408" s="79"/>
      <c r="AG408" s="509"/>
      <c r="AT408" s="430"/>
      <c r="AU408" s="430"/>
      <c r="AV408" s="430"/>
      <c r="AW408" s="430"/>
      <c r="AY408" s="91"/>
      <c r="AZ408" s="364"/>
      <c r="BA408" s="510"/>
      <c r="BB408" s="360"/>
      <c r="CG408" s="505" t="n">
        <v>390</v>
      </c>
    </row>
    <row r="409" s="1" customFormat="true" ht="21.95" hidden="false" customHeight="true" outlineLevel="0" collapsed="false">
      <c r="A409" s="414" t="n">
        <v>0</v>
      </c>
      <c r="B409" s="414" t="n">
        <v>0</v>
      </c>
      <c r="C409" s="415" t="n">
        <v>0</v>
      </c>
      <c r="D409" s="415" t="s">
        <v>71</v>
      </c>
      <c r="E409" s="475" t="s">
        <v>922</v>
      </c>
      <c r="F409" s="475" t="s">
        <v>2405</v>
      </c>
      <c r="G409" s="476" t="s">
        <v>1095</v>
      </c>
      <c r="H409" s="476" t="n">
        <v>1</v>
      </c>
      <c r="I409" s="476" t="n">
        <v>4000</v>
      </c>
      <c r="J409" s="477" t="n">
        <v>4000</v>
      </c>
      <c r="K409" s="477" t="n">
        <v>4000</v>
      </c>
      <c r="L409" s="477" t="n">
        <v>4000</v>
      </c>
      <c r="M409" s="478" t="n">
        <v>0.9228</v>
      </c>
      <c r="N409" s="478" t="n">
        <v>1</v>
      </c>
      <c r="O409" s="477" t="n">
        <v>1</v>
      </c>
      <c r="P409" s="477" t="n">
        <v>4000</v>
      </c>
      <c r="Q409" s="478" t="n">
        <v>1</v>
      </c>
      <c r="R409" s="511" t="n">
        <v>1</v>
      </c>
      <c r="S409" s="477" t="n">
        <v>1</v>
      </c>
      <c r="T409" s="477" t="n">
        <v>4000</v>
      </c>
      <c r="U409" s="450" t="n">
        <v>4047.69614016684</v>
      </c>
      <c r="V409" s="450" t="n">
        <v>4047.69614016684</v>
      </c>
      <c r="W409" s="450" t="n">
        <v>0</v>
      </c>
      <c r="X409" s="450" t="n">
        <v>4047.69614016684</v>
      </c>
      <c r="Y409" s="450" t="n">
        <v>4047.69614016684</v>
      </c>
      <c r="Z409" s="478" t="n">
        <v>0.0771999999999999</v>
      </c>
      <c r="AA409" s="478" t="n">
        <v>0</v>
      </c>
      <c r="AB409" s="478" t="n">
        <v>0</v>
      </c>
      <c r="AC409" s="478" t="n">
        <v>-0.0771999999999999</v>
      </c>
      <c r="AD409" s="479"/>
      <c r="AF409" s="79"/>
      <c r="AG409" s="509"/>
      <c r="AT409" s="430"/>
      <c r="AU409" s="430"/>
      <c r="AV409" s="430"/>
      <c r="AW409" s="430"/>
      <c r="AY409" s="91"/>
      <c r="AZ409" s="364"/>
      <c r="BA409" s="510"/>
      <c r="BB409" s="360"/>
      <c r="CG409" s="505" t="n">
        <v>391</v>
      </c>
    </row>
    <row r="410" s="1" customFormat="true" ht="21.95" hidden="false" customHeight="true" outlineLevel="0" collapsed="false">
      <c r="A410" s="414" t="n">
        <v>0</v>
      </c>
      <c r="B410" s="414" t="n">
        <v>0</v>
      </c>
      <c r="C410" s="415" t="s">
        <v>90</v>
      </c>
      <c r="D410" s="415" t="s">
        <v>90</v>
      </c>
      <c r="E410" s="416" t="s">
        <v>90</v>
      </c>
      <c r="F410" s="416" t="s">
        <v>2406</v>
      </c>
      <c r="G410" s="417"/>
      <c r="H410" s="417"/>
      <c r="I410" s="417"/>
      <c r="J410" s="418" t="n">
        <v>1280320.13</v>
      </c>
      <c r="K410" s="418" t="n">
        <v>1280320.13</v>
      </c>
      <c r="L410" s="418" t="n">
        <v>1307064.84197764</v>
      </c>
      <c r="M410" s="419" t="n">
        <v>0.648722016029694</v>
      </c>
      <c r="N410" s="419" t="n">
        <v>0.699547783621117</v>
      </c>
      <c r="O410" s="418" t="n">
        <v>0</v>
      </c>
      <c r="P410" s="418" t="n">
        <v>895645.109267</v>
      </c>
      <c r="Q410" s="419" t="n">
        <v>0.662159152419987</v>
      </c>
      <c r="R410" s="419" t="n">
        <v>0.707587632826383</v>
      </c>
      <c r="S410" s="418" t="n">
        <v>0</v>
      </c>
      <c r="T410" s="418" t="n">
        <v>905938.690046667</v>
      </c>
      <c r="U410" s="418" t="n">
        <v>1314169.12335884</v>
      </c>
      <c r="V410" s="418" t="n">
        <v>929534.787497438</v>
      </c>
      <c r="W410" s="418"/>
      <c r="X410" s="418" t="n">
        <v>1320823.29736924</v>
      </c>
      <c r="Y410" s="418" t="n">
        <v>923408.184435246</v>
      </c>
      <c r="Z410" s="419" t="n">
        <v>0.0508257675914227</v>
      </c>
      <c r="AA410" s="419" t="n">
        <v>0.0454284804063958</v>
      </c>
      <c r="AB410" s="419" t="n">
        <v>0.00803984920526601</v>
      </c>
      <c r="AC410" s="419" t="n">
        <v>-0.00539728718502686</v>
      </c>
      <c r="AD410" s="420"/>
      <c r="AE410" s="421"/>
      <c r="AF410" s="422"/>
      <c r="AG410" s="423"/>
      <c r="AH410" s="421"/>
      <c r="AI410" s="424"/>
      <c r="AJ410" s="425"/>
      <c r="AK410" s="424"/>
      <c r="AL410" s="425"/>
      <c r="AM410" s="421"/>
      <c r="AN410" s="426"/>
      <c r="AO410" s="427"/>
      <c r="AP410" s="427"/>
      <c r="AQ410" s="427"/>
      <c r="AR410" s="428"/>
      <c r="AS410" s="429"/>
      <c r="AT410" s="430"/>
      <c r="AU410" s="430"/>
      <c r="AV410" s="430"/>
      <c r="AW410" s="430"/>
      <c r="AX410" s="421"/>
      <c r="AY410" s="431"/>
      <c r="AZ410" s="432"/>
      <c r="BA410" s="433"/>
      <c r="BB410" s="414"/>
      <c r="BC410" s="421"/>
      <c r="BD410" s="421"/>
      <c r="BE410" s="421"/>
      <c r="BF410" s="421"/>
      <c r="BG410" s="421"/>
      <c r="BH410" s="421"/>
      <c r="BI410" s="421"/>
      <c r="BJ410" s="421"/>
      <c r="BK410" s="421"/>
      <c r="BL410" s="421"/>
      <c r="BM410" s="421"/>
      <c r="BN410" s="434"/>
      <c r="BO410" s="435"/>
      <c r="BP410" s="436"/>
      <c r="BQ410" s="437"/>
      <c r="BR410" s="437"/>
      <c r="BS410" s="438"/>
      <c r="BT410" s="439"/>
      <c r="BU410" s="437"/>
      <c r="BV410" s="437"/>
      <c r="BW410" s="440"/>
      <c r="CG410" s="505" t="n">
        <v>392</v>
      </c>
    </row>
    <row r="411" s="1" customFormat="true" ht="21.95" hidden="false" customHeight="true" outlineLevel="0" collapsed="false">
      <c r="A411" s="414" t="n">
        <v>0</v>
      </c>
      <c r="B411" s="414" t="n">
        <v>0</v>
      </c>
      <c r="C411" s="415" t="n">
        <v>0</v>
      </c>
      <c r="D411" s="415" t="s">
        <v>90</v>
      </c>
      <c r="E411" s="469" t="s">
        <v>925</v>
      </c>
      <c r="F411" s="469" t="s">
        <v>2407</v>
      </c>
      <c r="G411" s="469"/>
      <c r="H411" s="470"/>
      <c r="I411" s="471"/>
      <c r="J411" s="472" t="n">
        <v>615958.63</v>
      </c>
      <c r="K411" s="473" t="n">
        <v>615958.63</v>
      </c>
      <c r="L411" s="473" t="n">
        <v>659960.907868109</v>
      </c>
      <c r="M411" s="448" t="n">
        <v>0</v>
      </c>
      <c r="N411" s="448" t="n">
        <v>0</v>
      </c>
      <c r="O411" s="449" t="n">
        <v>0</v>
      </c>
      <c r="P411" s="449" t="n">
        <v>0</v>
      </c>
      <c r="Q411" s="448" t="n">
        <v>0</v>
      </c>
      <c r="R411" s="448" t="n">
        <v>0</v>
      </c>
      <c r="S411" s="449" t="n">
        <v>0</v>
      </c>
      <c r="T411" s="449" t="n">
        <v>0</v>
      </c>
      <c r="U411" s="449"/>
      <c r="V411" s="449"/>
      <c r="W411" s="449"/>
      <c r="X411" s="449"/>
      <c r="Y411" s="449" t="n">
        <v>0</v>
      </c>
      <c r="Z411" s="448" t="n">
        <v>0</v>
      </c>
      <c r="AA411" s="448" t="n">
        <v>0</v>
      </c>
      <c r="AB411" s="448" t="n">
        <v>0</v>
      </c>
      <c r="AC411" s="448" t="n">
        <v>0</v>
      </c>
      <c r="AD411" s="508"/>
      <c r="AF411" s="79"/>
      <c r="AG411" s="509"/>
      <c r="AT411" s="430"/>
      <c r="AU411" s="430"/>
      <c r="AV411" s="430"/>
      <c r="AW411" s="430"/>
      <c r="AY411" s="91"/>
      <c r="AZ411" s="364"/>
      <c r="BA411" s="510"/>
      <c r="BB411" s="360"/>
      <c r="CG411" s="505" t="n">
        <v>393</v>
      </c>
    </row>
    <row r="412" s="1" customFormat="true" ht="21.95" hidden="false" customHeight="true" outlineLevel="0" collapsed="false">
      <c r="A412" s="414" t="n">
        <v>0</v>
      </c>
      <c r="B412" s="414" t="n">
        <v>0</v>
      </c>
      <c r="C412" s="415" t="n">
        <v>0</v>
      </c>
      <c r="D412" s="415" t="s">
        <v>90</v>
      </c>
      <c r="E412" s="443" t="s">
        <v>927</v>
      </c>
      <c r="F412" s="443" t="s">
        <v>2408</v>
      </c>
      <c r="G412" s="443" t="s">
        <v>1097</v>
      </c>
      <c r="H412" s="444" t="n">
        <v>21</v>
      </c>
      <c r="I412" s="445" t="n">
        <v>6000</v>
      </c>
      <c r="J412" s="446" t="n">
        <v>126000</v>
      </c>
      <c r="K412" s="447" t="n">
        <v>126000</v>
      </c>
      <c r="L412" s="447" t="n">
        <v>128574.306143345</v>
      </c>
      <c r="M412" s="448" t="n">
        <v>0.6664</v>
      </c>
      <c r="N412" s="448" t="n">
        <v>0.714</v>
      </c>
      <c r="O412" s="449" t="n">
        <v>14.994</v>
      </c>
      <c r="P412" s="449" t="n">
        <v>89964</v>
      </c>
      <c r="Q412" s="448" t="n">
        <v>0.6664</v>
      </c>
      <c r="R412" s="448" t="n">
        <v>0.714</v>
      </c>
      <c r="S412" s="449" t="n">
        <v>14.994</v>
      </c>
      <c r="T412" s="449" t="n">
        <v>89964</v>
      </c>
      <c r="U412" s="450" t="n">
        <v>129203.729568639</v>
      </c>
      <c r="V412" s="450" t="n">
        <v>92251.462912008</v>
      </c>
      <c r="W412" s="450" t="n">
        <v>37591.5408697903</v>
      </c>
      <c r="X412" s="450" t="n">
        <v>129843.003781798</v>
      </c>
      <c r="Y412" s="450" t="n">
        <v>92707.904700204</v>
      </c>
      <c r="Z412" s="448" t="n">
        <v>0.0476000000000001</v>
      </c>
      <c r="AA412" s="448" t="n">
        <v>0.0476000000000001</v>
      </c>
      <c r="AB412" s="448" t="n">
        <v>0</v>
      </c>
      <c r="AC412" s="448" t="n">
        <v>0</v>
      </c>
      <c r="AD412" s="508"/>
      <c r="AF412" s="79"/>
      <c r="AG412" s="509"/>
      <c r="AT412" s="430"/>
      <c r="AU412" s="430"/>
      <c r="AV412" s="430"/>
      <c r="AW412" s="430"/>
      <c r="AY412" s="91"/>
      <c r="AZ412" s="364"/>
      <c r="BA412" s="510"/>
      <c r="BB412" s="360"/>
      <c r="CG412" s="505" t="n">
        <v>394</v>
      </c>
    </row>
    <row r="413" s="1" customFormat="true" ht="21.95" hidden="false" customHeight="true" outlineLevel="0" collapsed="false">
      <c r="A413" s="414" t="n">
        <v>0</v>
      </c>
      <c r="B413" s="414" t="n">
        <v>0</v>
      </c>
      <c r="C413" s="415" t="n">
        <v>0</v>
      </c>
      <c r="D413" s="415" t="s">
        <v>90</v>
      </c>
      <c r="E413" s="443" t="s">
        <v>929</v>
      </c>
      <c r="F413" s="443" t="s">
        <v>1232</v>
      </c>
      <c r="G413" s="443" t="s">
        <v>1097</v>
      </c>
      <c r="H413" s="444" t="n">
        <v>21</v>
      </c>
      <c r="I413" s="445" t="n">
        <v>2100</v>
      </c>
      <c r="J413" s="446" t="n">
        <v>44100</v>
      </c>
      <c r="K413" s="447" t="n">
        <v>44100</v>
      </c>
      <c r="L413" s="447" t="n">
        <v>45150.1248836488</v>
      </c>
      <c r="M413" s="448" t="n">
        <v>0.5625</v>
      </c>
      <c r="N413" s="448" t="n">
        <v>0.625</v>
      </c>
      <c r="O413" s="449" t="n">
        <v>13.125</v>
      </c>
      <c r="P413" s="449" t="n">
        <v>27562.5</v>
      </c>
      <c r="Q413" s="448" t="n">
        <v>0.619047619047619</v>
      </c>
      <c r="R413" s="474" t="n">
        <v>0.666666666666667</v>
      </c>
      <c r="S413" s="449" t="n">
        <v>14</v>
      </c>
      <c r="T413" s="449" t="n">
        <v>29400</v>
      </c>
      <c r="U413" s="450" t="n">
        <v>45429.2677178205</v>
      </c>
      <c r="V413" s="450" t="n">
        <v>30286.178478547</v>
      </c>
      <c r="W413" s="450" t="n">
        <v>15405.0646831129</v>
      </c>
      <c r="X413" s="450" t="n">
        <v>45691.24316166</v>
      </c>
      <c r="Y413" s="450" t="n">
        <v>28557.0269760375</v>
      </c>
      <c r="Z413" s="448" t="n">
        <v>0.0625</v>
      </c>
      <c r="AA413" s="448" t="n">
        <v>0.0476190476190476</v>
      </c>
      <c r="AB413" s="448" t="n">
        <v>0.0416666666666666</v>
      </c>
      <c r="AC413" s="448" t="n">
        <v>-0.0148809523809524</v>
      </c>
      <c r="AD413" s="508"/>
      <c r="AF413" s="79"/>
      <c r="AG413" s="509"/>
      <c r="AT413" s="430"/>
      <c r="AU413" s="430"/>
      <c r="AV413" s="430"/>
      <c r="AW413" s="430"/>
      <c r="AY413" s="91"/>
      <c r="AZ413" s="364"/>
      <c r="BA413" s="510"/>
      <c r="BB413" s="360"/>
      <c r="CG413" s="505" t="n">
        <v>395</v>
      </c>
    </row>
    <row r="414" s="1" customFormat="true" ht="21.95" hidden="false" customHeight="true" outlineLevel="0" collapsed="false">
      <c r="A414" s="414" t="n">
        <v>0</v>
      </c>
      <c r="B414" s="414" t="n">
        <v>0</v>
      </c>
      <c r="C414" s="415" t="n">
        <v>0</v>
      </c>
      <c r="D414" s="415" t="s">
        <v>90</v>
      </c>
      <c r="E414" s="443" t="s">
        <v>932</v>
      </c>
      <c r="F414" s="443" t="s">
        <v>2409</v>
      </c>
      <c r="G414" s="443" t="s">
        <v>1097</v>
      </c>
      <c r="H414" s="444" t="n">
        <v>21</v>
      </c>
      <c r="I414" s="445" t="n">
        <v>2500</v>
      </c>
      <c r="J414" s="446" t="n">
        <v>52500</v>
      </c>
      <c r="K414" s="447" t="n">
        <v>52500</v>
      </c>
      <c r="L414" s="447" t="n">
        <v>53572.627559727</v>
      </c>
      <c r="M414" s="448" t="n">
        <v>0.6664</v>
      </c>
      <c r="N414" s="448" t="n">
        <v>0.714</v>
      </c>
      <c r="O414" s="449" t="n">
        <v>14.994</v>
      </c>
      <c r="P414" s="449" t="n">
        <v>37485</v>
      </c>
      <c r="Q414" s="448" t="n">
        <v>0.6664</v>
      </c>
      <c r="R414" s="448" t="n">
        <v>0.714</v>
      </c>
      <c r="S414" s="449" t="n">
        <v>14.994</v>
      </c>
      <c r="T414" s="449" t="n">
        <v>37485</v>
      </c>
      <c r="U414" s="450" t="n">
        <v>53834.8873202661</v>
      </c>
      <c r="V414" s="450" t="n">
        <v>38438.10954667</v>
      </c>
      <c r="W414" s="450" t="n">
        <v>15663.1420290793</v>
      </c>
      <c r="X414" s="450" t="n">
        <v>54101.2515757493</v>
      </c>
      <c r="Y414" s="450" t="n">
        <v>38628.293625085</v>
      </c>
      <c r="Z414" s="448" t="n">
        <v>0.0476000000000001</v>
      </c>
      <c r="AA414" s="448" t="n">
        <v>0.0476000000000001</v>
      </c>
      <c r="AB414" s="448" t="n">
        <v>0</v>
      </c>
      <c r="AC414" s="448" t="n">
        <v>0</v>
      </c>
      <c r="AD414" s="508"/>
      <c r="AF414" s="79"/>
      <c r="AG414" s="509"/>
      <c r="AT414" s="430"/>
      <c r="AU414" s="430"/>
      <c r="AV414" s="430"/>
      <c r="AW414" s="430"/>
      <c r="AY414" s="91"/>
      <c r="AZ414" s="364"/>
      <c r="BA414" s="510"/>
      <c r="BB414" s="360"/>
      <c r="CG414" s="505" t="n">
        <v>396</v>
      </c>
    </row>
    <row r="415" s="1" customFormat="true" ht="21.95" hidden="false" customHeight="true" outlineLevel="0" collapsed="false">
      <c r="A415" s="414" t="n">
        <v>0</v>
      </c>
      <c r="B415" s="414" t="n">
        <v>0</v>
      </c>
      <c r="C415" s="415" t="n">
        <v>0</v>
      </c>
      <c r="D415" s="415" t="s">
        <v>90</v>
      </c>
      <c r="E415" s="443" t="s">
        <v>934</v>
      </c>
      <c r="F415" s="443" t="s">
        <v>2410</v>
      </c>
      <c r="G415" s="443" t="s">
        <v>1097</v>
      </c>
      <c r="H415" s="444" t="n">
        <v>21</v>
      </c>
      <c r="I415" s="445" t="n">
        <v>2000</v>
      </c>
      <c r="J415" s="446" t="n">
        <v>42000</v>
      </c>
      <c r="K415" s="447" t="n">
        <v>42000</v>
      </c>
      <c r="L415" s="447" t="n">
        <v>42858.1020477816</v>
      </c>
      <c r="M415" s="448" t="n">
        <v>0.6664</v>
      </c>
      <c r="N415" s="448" t="n">
        <v>0.714</v>
      </c>
      <c r="O415" s="449" t="n">
        <v>14.994</v>
      </c>
      <c r="P415" s="449" t="n">
        <v>29988</v>
      </c>
      <c r="Q415" s="448" t="n">
        <v>0.6664</v>
      </c>
      <c r="R415" s="448" t="n">
        <v>0.714</v>
      </c>
      <c r="S415" s="449" t="n">
        <v>14.994</v>
      </c>
      <c r="T415" s="449" t="n">
        <v>29988</v>
      </c>
      <c r="U415" s="450" t="n">
        <v>43067.9098562128</v>
      </c>
      <c r="V415" s="450" t="n">
        <v>30750.487637336</v>
      </c>
      <c r="W415" s="450" t="n">
        <v>12530.5136232634</v>
      </c>
      <c r="X415" s="450" t="n">
        <v>43281.0012605994</v>
      </c>
      <c r="Y415" s="450" t="n">
        <v>30902.634900068</v>
      </c>
      <c r="Z415" s="448" t="n">
        <v>0.0476000000000001</v>
      </c>
      <c r="AA415" s="448" t="n">
        <v>0.0476000000000001</v>
      </c>
      <c r="AB415" s="448" t="n">
        <v>0</v>
      </c>
      <c r="AC415" s="448" t="n">
        <v>0</v>
      </c>
      <c r="AD415" s="508"/>
      <c r="AF415" s="79"/>
      <c r="AG415" s="509"/>
      <c r="AT415" s="430"/>
      <c r="AU415" s="430"/>
      <c r="AV415" s="430"/>
      <c r="AW415" s="430"/>
      <c r="AY415" s="91"/>
      <c r="AZ415" s="364"/>
      <c r="BA415" s="510"/>
      <c r="BB415" s="360"/>
      <c r="CG415" s="505" t="n">
        <v>397</v>
      </c>
    </row>
    <row r="416" s="1" customFormat="true" ht="21.95" hidden="false" customHeight="true" outlineLevel="0" collapsed="false">
      <c r="A416" s="414" t="n">
        <v>0</v>
      </c>
      <c r="B416" s="414" t="n">
        <v>0</v>
      </c>
      <c r="C416" s="415" t="n">
        <v>0</v>
      </c>
      <c r="D416" s="415" t="s">
        <v>90</v>
      </c>
      <c r="E416" s="443" t="s">
        <v>936</v>
      </c>
      <c r="F416" s="443" t="s">
        <v>1244</v>
      </c>
      <c r="G416" s="443" t="s">
        <v>1097</v>
      </c>
      <c r="H416" s="444" t="n">
        <v>21</v>
      </c>
      <c r="I416" s="445" t="n">
        <v>10076.346</v>
      </c>
      <c r="J416" s="446" t="n">
        <v>211603.27</v>
      </c>
      <c r="K416" s="447" t="n">
        <v>211603.27</v>
      </c>
      <c r="L416" s="447" t="n">
        <v>215926.536650102</v>
      </c>
      <c r="M416" s="448" t="n">
        <v>0.6664</v>
      </c>
      <c r="N416" s="448" t="n">
        <v>0.714</v>
      </c>
      <c r="O416" s="449" t="n">
        <v>14.994</v>
      </c>
      <c r="P416" s="449" t="n">
        <v>151084.73478</v>
      </c>
      <c r="Q416" s="448" t="n">
        <v>0.6664</v>
      </c>
      <c r="R416" s="448" t="n">
        <v>0.714</v>
      </c>
      <c r="S416" s="449" t="n">
        <v>14.994</v>
      </c>
      <c r="T416" s="449" t="n">
        <v>151084.73478</v>
      </c>
      <c r="U416" s="450" t="n">
        <v>216983.584705711</v>
      </c>
      <c r="V416" s="450" t="n">
        <v>154926.279479878</v>
      </c>
      <c r="W416" s="450" t="n">
        <v>63130.8966062403</v>
      </c>
      <c r="X416" s="450" t="n">
        <v>218057.176086118</v>
      </c>
      <c r="Y416" s="450" t="n">
        <v>155692.823725488</v>
      </c>
      <c r="Z416" s="448" t="n">
        <v>0.0476000000000001</v>
      </c>
      <c r="AA416" s="448" t="n">
        <v>0.0476000000000001</v>
      </c>
      <c r="AB416" s="448" t="n">
        <v>0</v>
      </c>
      <c r="AC416" s="448" t="n">
        <v>0</v>
      </c>
      <c r="AD416" s="508"/>
      <c r="AF416" s="79"/>
      <c r="AG416" s="509"/>
      <c r="AT416" s="430"/>
      <c r="AU416" s="430"/>
      <c r="AV416" s="430"/>
      <c r="AW416" s="430"/>
      <c r="AY416" s="91"/>
      <c r="AZ416" s="364"/>
      <c r="BA416" s="510"/>
      <c r="BB416" s="360"/>
      <c r="CG416" s="505" t="n">
        <v>398</v>
      </c>
    </row>
    <row r="417" s="1" customFormat="true" ht="21.95" hidden="false" customHeight="true" outlineLevel="0" collapsed="false">
      <c r="A417" s="414" t="n">
        <v>0</v>
      </c>
      <c r="B417" s="414" t="n">
        <v>0</v>
      </c>
      <c r="C417" s="415" t="n">
        <v>0</v>
      </c>
      <c r="D417" s="415" t="s">
        <v>90</v>
      </c>
      <c r="E417" s="443" t="s">
        <v>938</v>
      </c>
      <c r="F417" s="443" t="s">
        <v>2411</v>
      </c>
      <c r="G417" s="443" t="s">
        <v>1097</v>
      </c>
      <c r="H417" s="444" t="n">
        <v>13</v>
      </c>
      <c r="I417" s="445" t="n">
        <v>3085</v>
      </c>
      <c r="J417" s="446" t="n">
        <v>40105</v>
      </c>
      <c r="K417" s="447" t="n">
        <v>40105</v>
      </c>
      <c r="L417" s="447" t="n">
        <v>41059.9945228738</v>
      </c>
      <c r="M417" s="448" t="n">
        <v>0.4614</v>
      </c>
      <c r="N417" s="448" t="n">
        <v>0.5383</v>
      </c>
      <c r="O417" s="449" t="n">
        <v>6.9979</v>
      </c>
      <c r="P417" s="449" t="n">
        <v>21588.5215</v>
      </c>
      <c r="Q417" s="448" t="n">
        <v>0.619047619047619</v>
      </c>
      <c r="R417" s="474" t="n">
        <v>0.666666666666667</v>
      </c>
      <c r="S417" s="449" t="n">
        <v>8.66666666666667</v>
      </c>
      <c r="T417" s="449" t="n">
        <v>26736.6666666667</v>
      </c>
      <c r="U417" s="450" t="n">
        <v>41441.8221736143</v>
      </c>
      <c r="V417" s="450" t="n">
        <v>27627.8814490762</v>
      </c>
      <c r="W417" s="450" t="n">
        <v>14052.9218990726</v>
      </c>
      <c r="X417" s="450" t="n">
        <v>41680.8033481488</v>
      </c>
      <c r="Y417" s="450" t="n">
        <v>22436.7764423085</v>
      </c>
      <c r="Z417" s="448" t="n">
        <v>0.0769</v>
      </c>
      <c r="AA417" s="448" t="n">
        <v>0.0476190476190476</v>
      </c>
      <c r="AB417" s="448" t="n">
        <v>0.128366666666667</v>
      </c>
      <c r="AC417" s="448" t="n">
        <v>-0.0292809523809524</v>
      </c>
      <c r="AD417" s="508"/>
      <c r="AF417" s="79"/>
      <c r="AG417" s="509"/>
      <c r="AT417" s="430"/>
      <c r="AU417" s="430"/>
      <c r="AV417" s="430"/>
      <c r="AW417" s="430"/>
      <c r="AY417" s="91"/>
      <c r="AZ417" s="364"/>
      <c r="BA417" s="510"/>
      <c r="BB417" s="360"/>
      <c r="CG417" s="505" t="n">
        <v>399</v>
      </c>
    </row>
    <row r="418" s="1" customFormat="true" ht="21.95" hidden="false" customHeight="true" outlineLevel="0" collapsed="false">
      <c r="A418" s="414" t="n">
        <v>0</v>
      </c>
      <c r="B418" s="414" t="n">
        <v>0</v>
      </c>
      <c r="C418" s="415" t="n">
        <v>0</v>
      </c>
      <c r="D418" s="415" t="s">
        <v>90</v>
      </c>
      <c r="E418" s="443" t="s">
        <v>940</v>
      </c>
      <c r="F418" s="443" t="s">
        <v>1196</v>
      </c>
      <c r="G418" s="443" t="s">
        <v>1097</v>
      </c>
      <c r="H418" s="444" t="n">
        <v>16</v>
      </c>
      <c r="I418" s="445" t="n">
        <v>3210.354</v>
      </c>
      <c r="J418" s="446" t="n">
        <v>51365.66</v>
      </c>
      <c r="K418" s="447" t="n">
        <v>51365.66</v>
      </c>
      <c r="L418" s="447" t="n">
        <v>52588.7973635157</v>
      </c>
      <c r="M418" s="448" t="n">
        <v>0.5625</v>
      </c>
      <c r="N418" s="448" t="n">
        <v>0.625</v>
      </c>
      <c r="O418" s="449" t="n">
        <v>10</v>
      </c>
      <c r="P418" s="449" t="n">
        <v>32103.5375</v>
      </c>
      <c r="Q418" s="448" t="n">
        <v>0.619047619047619</v>
      </c>
      <c r="R418" s="474" t="n">
        <v>0.666666666666667</v>
      </c>
      <c r="S418" s="449" t="n">
        <v>10.6666666666667</v>
      </c>
      <c r="T418" s="449" t="n">
        <v>34243.7733333333</v>
      </c>
      <c r="U418" s="450" t="n">
        <v>52940.6588046063</v>
      </c>
      <c r="V418" s="450" t="n">
        <v>35293.7725364042</v>
      </c>
      <c r="W418" s="450" t="n">
        <v>17952.177400642</v>
      </c>
      <c r="X418" s="450" t="n">
        <v>53245.9499370462</v>
      </c>
      <c r="Y418" s="450" t="n">
        <v>33278.7187106539</v>
      </c>
      <c r="Z418" s="448" t="n">
        <v>0.0625</v>
      </c>
      <c r="AA418" s="448" t="n">
        <v>0.0476190476190476</v>
      </c>
      <c r="AB418" s="448" t="n">
        <v>0.0416666666666666</v>
      </c>
      <c r="AC418" s="448" t="n">
        <v>-0.0148809523809524</v>
      </c>
      <c r="AD418" s="508"/>
      <c r="AF418" s="79"/>
      <c r="AG418" s="509"/>
      <c r="AT418" s="430"/>
      <c r="AU418" s="430"/>
      <c r="AV418" s="430"/>
      <c r="AW418" s="430"/>
      <c r="AY418" s="91"/>
      <c r="AZ418" s="364"/>
      <c r="BA418" s="510"/>
      <c r="BB418" s="360"/>
      <c r="CG418" s="505" t="n">
        <v>400</v>
      </c>
    </row>
    <row r="419" s="1" customFormat="true" ht="21.95" hidden="false" customHeight="true" outlineLevel="0" collapsed="false">
      <c r="A419" s="414" t="n">
        <v>0</v>
      </c>
      <c r="B419" s="414" t="n">
        <v>0</v>
      </c>
      <c r="C419" s="415" t="n">
        <v>0</v>
      </c>
      <c r="D419" s="415" t="s">
        <v>90</v>
      </c>
      <c r="E419" s="443" t="s">
        <v>942</v>
      </c>
      <c r="F419" s="443" t="s">
        <v>1276</v>
      </c>
      <c r="G419" s="443" t="s">
        <v>1097</v>
      </c>
      <c r="H419" s="444" t="n">
        <v>21</v>
      </c>
      <c r="I419" s="445" t="n">
        <v>2299.2715</v>
      </c>
      <c r="J419" s="446" t="n">
        <v>48284.7</v>
      </c>
      <c r="K419" s="447" t="n">
        <v>48284.7</v>
      </c>
      <c r="L419" s="447" t="n">
        <v>49271.2047606314</v>
      </c>
      <c r="M419" s="448" t="n">
        <v>0.6664</v>
      </c>
      <c r="N419" s="448" t="n">
        <v>0.714</v>
      </c>
      <c r="O419" s="449" t="n">
        <v>14.994</v>
      </c>
      <c r="P419" s="449" t="n">
        <v>34475.2758</v>
      </c>
      <c r="Q419" s="448" t="n">
        <v>0.6664</v>
      </c>
      <c r="R419" s="448" t="n">
        <v>0.714</v>
      </c>
      <c r="S419" s="449" t="n">
        <v>14.994</v>
      </c>
      <c r="T419" s="449" t="n">
        <v>34475.2758</v>
      </c>
      <c r="U419" s="450" t="n">
        <v>49512.40731034</v>
      </c>
      <c r="V419" s="450" t="n">
        <v>35351.8588195828</v>
      </c>
      <c r="W419" s="450" t="n">
        <v>14405.5259796473</v>
      </c>
      <c r="X419" s="450" t="n">
        <v>49757.3847992301</v>
      </c>
      <c r="Y419" s="450" t="n">
        <v>35526.7727466503</v>
      </c>
      <c r="Z419" s="448" t="n">
        <v>0.0476000000000001</v>
      </c>
      <c r="AA419" s="448" t="n">
        <v>0.0476000000000001</v>
      </c>
      <c r="AB419" s="448" t="n">
        <v>0</v>
      </c>
      <c r="AC419" s="448" t="n">
        <v>0</v>
      </c>
      <c r="AD419" s="508"/>
      <c r="AF419" s="79"/>
      <c r="AG419" s="509"/>
      <c r="AT419" s="430"/>
      <c r="AU419" s="430"/>
      <c r="AV419" s="430"/>
      <c r="AW419" s="430"/>
      <c r="AY419" s="91"/>
      <c r="AZ419" s="364"/>
      <c r="BA419" s="510"/>
      <c r="BB419" s="360"/>
      <c r="CG419" s="505" t="n">
        <v>401</v>
      </c>
    </row>
    <row r="420" s="1" customFormat="true" ht="21.95" hidden="false" customHeight="true" outlineLevel="0" collapsed="false">
      <c r="A420" s="414" t="n">
        <v>0</v>
      </c>
      <c r="B420" s="414" t="n">
        <v>0</v>
      </c>
      <c r="C420" s="415" t="n">
        <v>0</v>
      </c>
      <c r="D420" s="415" t="s">
        <v>90</v>
      </c>
      <c r="E420" s="469" t="s">
        <v>944</v>
      </c>
      <c r="F420" s="469" t="s">
        <v>2412</v>
      </c>
      <c r="G420" s="469"/>
      <c r="H420" s="470"/>
      <c r="I420" s="471"/>
      <c r="J420" s="472" t="n">
        <v>486497.5</v>
      </c>
      <c r="K420" s="473" t="n">
        <v>486497.5</v>
      </c>
      <c r="L420" s="473" t="n">
        <v>521251.454461423</v>
      </c>
      <c r="M420" s="448" t="n">
        <v>0</v>
      </c>
      <c r="N420" s="448" t="n">
        <v>0</v>
      </c>
      <c r="O420" s="449" t="n">
        <v>0</v>
      </c>
      <c r="P420" s="449" t="n">
        <v>0</v>
      </c>
      <c r="Q420" s="448" t="n">
        <v>0</v>
      </c>
      <c r="R420" s="448" t="n">
        <v>0</v>
      </c>
      <c r="S420" s="449" t="n">
        <v>0</v>
      </c>
      <c r="T420" s="449" t="n">
        <v>0</v>
      </c>
      <c r="U420" s="449"/>
      <c r="V420" s="449"/>
      <c r="W420" s="449"/>
      <c r="X420" s="449"/>
      <c r="Y420" s="449" t="n">
        <v>0</v>
      </c>
      <c r="Z420" s="448" t="n">
        <v>0</v>
      </c>
      <c r="AA420" s="448" t="n">
        <v>0</v>
      </c>
      <c r="AB420" s="448" t="n">
        <v>0</v>
      </c>
      <c r="AC420" s="448" t="n">
        <v>0</v>
      </c>
      <c r="AD420" s="508"/>
      <c r="AF420" s="79"/>
      <c r="AG420" s="509"/>
      <c r="AT420" s="430"/>
      <c r="AU420" s="430"/>
      <c r="AV420" s="430"/>
      <c r="AW420" s="430"/>
      <c r="AY420" s="91"/>
      <c r="AZ420" s="364"/>
      <c r="BA420" s="510"/>
      <c r="BB420" s="360"/>
      <c r="CG420" s="505" t="n">
        <v>402</v>
      </c>
    </row>
    <row r="421" s="1" customFormat="true" ht="21.95" hidden="false" customHeight="true" outlineLevel="0" collapsed="false">
      <c r="A421" s="414" t="n">
        <v>0</v>
      </c>
      <c r="B421" s="414" t="n">
        <v>0</v>
      </c>
      <c r="C421" s="415" t="n">
        <v>0</v>
      </c>
      <c r="D421" s="415" t="s">
        <v>90</v>
      </c>
      <c r="E421" s="443" t="s">
        <v>946</v>
      </c>
      <c r="F421" s="443" t="s">
        <v>2413</v>
      </c>
      <c r="G421" s="443" t="s">
        <v>1097</v>
      </c>
      <c r="H421" s="444" t="n">
        <v>35</v>
      </c>
      <c r="I421" s="445" t="n">
        <v>3210.354</v>
      </c>
      <c r="J421" s="446" t="n">
        <v>112362.39</v>
      </c>
      <c r="K421" s="447" t="n">
        <v>112362.39</v>
      </c>
      <c r="L421" s="447" t="n">
        <v>115038.003191049</v>
      </c>
      <c r="M421" s="448" t="n">
        <v>0.5999</v>
      </c>
      <c r="N421" s="448" t="n">
        <v>0.657</v>
      </c>
      <c r="O421" s="449" t="n">
        <v>22.995</v>
      </c>
      <c r="P421" s="449" t="n">
        <v>73822.09023</v>
      </c>
      <c r="Q421" s="448" t="n">
        <v>0.619047619047619</v>
      </c>
      <c r="R421" s="474" t="n">
        <v>0.666666666666667</v>
      </c>
      <c r="S421" s="449" t="n">
        <v>23.3333333333333</v>
      </c>
      <c r="T421" s="449" t="n">
        <v>74908.26</v>
      </c>
      <c r="U421" s="450" t="n">
        <v>115605.293447401</v>
      </c>
      <c r="V421" s="450" t="n">
        <v>77070.1956316005</v>
      </c>
      <c r="W421" s="450" t="n">
        <v>39201.7550080136</v>
      </c>
      <c r="X421" s="450" t="n">
        <v>116271.950639614</v>
      </c>
      <c r="Y421" s="450" t="n">
        <v>76390.6715702265</v>
      </c>
      <c r="Z421" s="448" t="n">
        <v>0.0571</v>
      </c>
      <c r="AA421" s="448" t="n">
        <v>0.0476190476190476</v>
      </c>
      <c r="AB421" s="448" t="n">
        <v>0.0096666666666666</v>
      </c>
      <c r="AC421" s="448" t="n">
        <v>-0.00948095238095248</v>
      </c>
      <c r="AD421" s="508"/>
      <c r="AF421" s="79"/>
      <c r="AG421" s="509"/>
      <c r="AT421" s="430"/>
      <c r="AU421" s="430"/>
      <c r="AV421" s="430"/>
      <c r="AW421" s="430"/>
      <c r="AY421" s="91"/>
      <c r="AZ421" s="364"/>
      <c r="BA421" s="510"/>
      <c r="BB421" s="360"/>
      <c r="CG421" s="505" t="n">
        <v>403</v>
      </c>
    </row>
    <row r="422" s="1" customFormat="true" ht="21.95" hidden="false" customHeight="true" outlineLevel="0" collapsed="false">
      <c r="A422" s="414" t="n">
        <v>0</v>
      </c>
      <c r="B422" s="414" t="n">
        <v>0</v>
      </c>
      <c r="C422" s="415" t="n">
        <v>0</v>
      </c>
      <c r="D422" s="415" t="s">
        <v>90</v>
      </c>
      <c r="E422" s="443" t="s">
        <v>948</v>
      </c>
      <c r="F422" s="443" t="s">
        <v>2414</v>
      </c>
      <c r="G422" s="443" t="s">
        <v>1097</v>
      </c>
      <c r="H422" s="444" t="n">
        <v>42</v>
      </c>
      <c r="I422" s="445" t="n">
        <v>2100.735</v>
      </c>
      <c r="J422" s="446" t="n">
        <v>88230.87</v>
      </c>
      <c r="K422" s="447" t="n">
        <v>88230.87</v>
      </c>
      <c r="L422" s="447" t="n">
        <v>90331.8548547161</v>
      </c>
      <c r="M422" s="448" t="n">
        <v>0.6664</v>
      </c>
      <c r="N422" s="448" t="n">
        <v>0.714</v>
      </c>
      <c r="O422" s="449" t="n">
        <v>29.988</v>
      </c>
      <c r="P422" s="449" t="n">
        <v>62996.84118</v>
      </c>
      <c r="Q422" s="448" t="n">
        <v>0.619047619047619</v>
      </c>
      <c r="R422" s="474" t="n">
        <v>0.666666666666667</v>
      </c>
      <c r="S422" s="449" t="n">
        <v>28</v>
      </c>
      <c r="T422" s="449" t="n">
        <v>58820.58</v>
      </c>
      <c r="U422" s="450" t="n">
        <v>90554.3202946932</v>
      </c>
      <c r="V422" s="450" t="n">
        <v>60369.5468631288</v>
      </c>
      <c r="W422" s="450" t="n">
        <v>30706.9700119305</v>
      </c>
      <c r="X422" s="450" t="n">
        <v>91076.5168750593</v>
      </c>
      <c r="Y422" s="450" t="n">
        <v>65028.6330487923</v>
      </c>
      <c r="Z422" s="448" t="n">
        <v>0.0476000000000001</v>
      </c>
      <c r="AA422" s="448" t="n">
        <v>0.0476190476190476</v>
      </c>
      <c r="AB422" s="448" t="n">
        <v>-0.0473333333333335</v>
      </c>
      <c r="AC422" s="448" t="n">
        <v>1.90476190474742E-005</v>
      </c>
      <c r="AD422" s="508"/>
      <c r="AF422" s="79"/>
      <c r="AG422" s="509"/>
      <c r="AT422" s="430"/>
      <c r="AU422" s="430"/>
      <c r="AV422" s="430"/>
      <c r="AW422" s="430"/>
      <c r="AY422" s="91"/>
      <c r="AZ422" s="364"/>
      <c r="BA422" s="510"/>
      <c r="BB422" s="360"/>
      <c r="CG422" s="505" t="n">
        <v>404</v>
      </c>
    </row>
    <row r="423" s="1" customFormat="true" ht="21.95" hidden="false" customHeight="true" outlineLevel="0" collapsed="false">
      <c r="A423" s="414" t="n">
        <v>0</v>
      </c>
      <c r="B423" s="414" t="n">
        <v>0</v>
      </c>
      <c r="C423" s="415" t="n">
        <v>0</v>
      </c>
      <c r="D423" s="415" t="s">
        <v>90</v>
      </c>
      <c r="E423" s="443" t="s">
        <v>950</v>
      </c>
      <c r="F423" s="443" t="s">
        <v>2415</v>
      </c>
      <c r="G423" s="443" t="s">
        <v>1097</v>
      </c>
      <c r="H423" s="444" t="n">
        <v>15</v>
      </c>
      <c r="I423" s="445" t="n">
        <v>2100.735</v>
      </c>
      <c r="J423" s="446" t="n">
        <v>31511.03</v>
      </c>
      <c r="K423" s="447" t="n">
        <v>31511.03</v>
      </c>
      <c r="L423" s="447" t="n">
        <v>32261.381852889</v>
      </c>
      <c r="M423" s="448" t="n">
        <v>0.5336</v>
      </c>
      <c r="N423" s="448" t="n">
        <v>0.6003</v>
      </c>
      <c r="O423" s="449" t="n">
        <v>9.0045</v>
      </c>
      <c r="P423" s="449" t="n">
        <v>18916.071309</v>
      </c>
      <c r="Q423" s="448" t="n">
        <v>0.619047619047619</v>
      </c>
      <c r="R423" s="474" t="n">
        <v>0.666666666666667</v>
      </c>
      <c r="S423" s="449" t="n">
        <v>10</v>
      </c>
      <c r="T423" s="449" t="n">
        <v>21007.3533333333</v>
      </c>
      <c r="U423" s="450" t="n">
        <v>32515.5015524016</v>
      </c>
      <c r="V423" s="450" t="n">
        <v>21677.0010349344</v>
      </c>
      <c r="W423" s="450" t="n">
        <v>11026.0065764194</v>
      </c>
      <c r="X423" s="450" t="n">
        <v>32703.0076113538</v>
      </c>
      <c r="Y423" s="450" t="n">
        <v>19631.6154690957</v>
      </c>
      <c r="Z423" s="448" t="n">
        <v>0.0667000000000001</v>
      </c>
      <c r="AA423" s="448" t="n">
        <v>0.0476190476190476</v>
      </c>
      <c r="AB423" s="448" t="n">
        <v>0.0663666666666666</v>
      </c>
      <c r="AC423" s="448" t="n">
        <v>-0.0190809523809525</v>
      </c>
      <c r="AD423" s="508"/>
      <c r="AF423" s="79"/>
      <c r="AG423" s="509"/>
      <c r="AT423" s="430"/>
      <c r="AU423" s="430"/>
      <c r="AV423" s="430"/>
      <c r="AW423" s="430"/>
      <c r="AY423" s="91"/>
      <c r="AZ423" s="364"/>
      <c r="BA423" s="510"/>
      <c r="BB423" s="360"/>
      <c r="CG423" s="505" t="n">
        <v>405</v>
      </c>
    </row>
    <row r="424" s="1" customFormat="true" ht="21.95" hidden="false" customHeight="true" outlineLevel="0" collapsed="false">
      <c r="A424" s="414" t="n">
        <v>0</v>
      </c>
      <c r="B424" s="414" t="n">
        <v>0</v>
      </c>
      <c r="C424" s="415" t="n">
        <v>0</v>
      </c>
      <c r="D424" s="415" t="s">
        <v>90</v>
      </c>
      <c r="E424" s="443" t="s">
        <v>953</v>
      </c>
      <c r="F424" s="443" t="s">
        <v>1250</v>
      </c>
      <c r="G424" s="443" t="s">
        <v>1097</v>
      </c>
      <c r="H424" s="444" t="n">
        <v>14</v>
      </c>
      <c r="I424" s="445" t="n">
        <v>3085.239</v>
      </c>
      <c r="J424" s="446" t="n">
        <v>43193.35</v>
      </c>
      <c r="K424" s="447" t="n">
        <v>43193.35</v>
      </c>
      <c r="L424" s="447" t="n">
        <v>43193.35</v>
      </c>
      <c r="M424" s="448" t="n">
        <v>1</v>
      </c>
      <c r="N424" s="448" t="n">
        <v>1</v>
      </c>
      <c r="O424" s="449" t="n">
        <v>14</v>
      </c>
      <c r="P424" s="449" t="n">
        <v>43193.35</v>
      </c>
      <c r="Q424" s="448" t="n">
        <v>1</v>
      </c>
      <c r="R424" s="448" t="n">
        <v>1</v>
      </c>
      <c r="S424" s="449" t="n">
        <v>14</v>
      </c>
      <c r="T424" s="449" t="n">
        <v>43193.35</v>
      </c>
      <c r="U424" s="450" t="n">
        <v>43623.9400625388</v>
      </c>
      <c r="V424" s="450" t="n">
        <v>43623.9400625388</v>
      </c>
      <c r="W424" s="450" t="n">
        <v>0</v>
      </c>
      <c r="X424" s="450" t="n">
        <v>43623.9400625388</v>
      </c>
      <c r="Y424" s="450" t="n">
        <v>43623.9400625388</v>
      </c>
      <c r="Z424" s="448" t="n">
        <v>0</v>
      </c>
      <c r="AA424" s="448" t="n">
        <v>0</v>
      </c>
      <c r="AB424" s="448" t="n">
        <v>0</v>
      </c>
      <c r="AC424" s="448" t="n">
        <v>0</v>
      </c>
      <c r="AD424" s="508"/>
      <c r="AF424" s="79"/>
      <c r="AG424" s="509"/>
      <c r="AT424" s="430"/>
      <c r="AU424" s="430"/>
      <c r="AV424" s="430"/>
      <c r="AW424" s="430"/>
      <c r="AY424" s="91"/>
      <c r="AZ424" s="364"/>
      <c r="BA424" s="510"/>
      <c r="BB424" s="360"/>
      <c r="CG424" s="505" t="n">
        <v>406</v>
      </c>
    </row>
    <row r="425" s="1" customFormat="true" ht="21.95" hidden="false" customHeight="true" outlineLevel="0" collapsed="false">
      <c r="A425" s="414" t="n">
        <v>0</v>
      </c>
      <c r="B425" s="414" t="n">
        <v>0</v>
      </c>
      <c r="C425" s="415" t="n">
        <v>0</v>
      </c>
      <c r="D425" s="415" t="s">
        <v>90</v>
      </c>
      <c r="E425" s="443" t="s">
        <v>955</v>
      </c>
      <c r="F425" s="443" t="s">
        <v>1235</v>
      </c>
      <c r="G425" s="443" t="s">
        <v>1097</v>
      </c>
      <c r="H425" s="444" t="n">
        <v>5</v>
      </c>
      <c r="I425" s="445" t="n">
        <v>3085.239</v>
      </c>
      <c r="J425" s="446" t="n">
        <v>15426.2</v>
      </c>
      <c r="K425" s="447" t="n">
        <v>15426.2</v>
      </c>
      <c r="L425" s="447" t="n">
        <v>15426.2</v>
      </c>
      <c r="M425" s="448" t="n">
        <v>1</v>
      </c>
      <c r="N425" s="448" t="n">
        <v>1</v>
      </c>
      <c r="O425" s="449" t="n">
        <v>5</v>
      </c>
      <c r="P425" s="449" t="n">
        <v>15426.2</v>
      </c>
      <c r="Q425" s="448" t="n">
        <v>1</v>
      </c>
      <c r="R425" s="448" t="n">
        <v>1</v>
      </c>
      <c r="S425" s="449" t="n">
        <v>5</v>
      </c>
      <c r="T425" s="449" t="n">
        <v>15426.2</v>
      </c>
      <c r="U425" s="450" t="n">
        <v>15579.9822007956</v>
      </c>
      <c r="V425" s="450" t="n">
        <v>15579.9822007956</v>
      </c>
      <c r="W425" s="450" t="n">
        <v>0</v>
      </c>
      <c r="X425" s="450" t="n">
        <v>15579.9822007956</v>
      </c>
      <c r="Y425" s="450" t="n">
        <v>15579.9822007956</v>
      </c>
      <c r="Z425" s="448" t="n">
        <v>0</v>
      </c>
      <c r="AA425" s="448" t="n">
        <v>0</v>
      </c>
      <c r="AB425" s="448" t="n">
        <v>0</v>
      </c>
      <c r="AC425" s="448" t="n">
        <v>0</v>
      </c>
      <c r="AD425" s="508"/>
      <c r="AF425" s="79"/>
      <c r="AG425" s="509"/>
      <c r="AT425" s="430"/>
      <c r="AU425" s="430"/>
      <c r="AV425" s="430"/>
      <c r="AW425" s="430"/>
      <c r="AY425" s="91"/>
      <c r="AZ425" s="364"/>
      <c r="BA425" s="510"/>
      <c r="BB425" s="360"/>
      <c r="CG425" s="505" t="n">
        <v>407</v>
      </c>
    </row>
    <row r="426" s="1" customFormat="true" ht="21.95" hidden="false" customHeight="true" outlineLevel="0" collapsed="false">
      <c r="A426" s="414" t="n">
        <v>0</v>
      </c>
      <c r="B426" s="414" t="n">
        <v>0</v>
      </c>
      <c r="C426" s="415" t="n">
        <v>0</v>
      </c>
      <c r="D426" s="415" t="s">
        <v>90</v>
      </c>
      <c r="E426" s="443" t="s">
        <v>957</v>
      </c>
      <c r="F426" s="443" t="s">
        <v>2416</v>
      </c>
      <c r="G426" s="443" t="s">
        <v>1097</v>
      </c>
      <c r="H426" s="444" t="n">
        <v>16</v>
      </c>
      <c r="I426" s="445" t="n">
        <v>3085.239</v>
      </c>
      <c r="J426" s="446" t="n">
        <v>49363.82</v>
      </c>
      <c r="K426" s="447" t="n">
        <v>49363.82</v>
      </c>
      <c r="L426" s="447" t="n">
        <v>50539.2888375047</v>
      </c>
      <c r="M426" s="448" t="n">
        <v>0.6875</v>
      </c>
      <c r="N426" s="448" t="n">
        <v>0.75</v>
      </c>
      <c r="O426" s="449" t="n">
        <v>12</v>
      </c>
      <c r="P426" s="449" t="n">
        <v>37022.865</v>
      </c>
      <c r="Q426" s="448" t="n">
        <v>0.619047619047619</v>
      </c>
      <c r="R426" s="474" t="n">
        <v>0.666666666666667</v>
      </c>
      <c r="S426" s="449" t="n">
        <v>10.6666666666667</v>
      </c>
      <c r="T426" s="449" t="n">
        <v>32909.2133333333</v>
      </c>
      <c r="U426" s="450" t="n">
        <v>50740.6599279119</v>
      </c>
      <c r="V426" s="450" t="n">
        <v>33827.1066186079</v>
      </c>
      <c r="W426" s="450" t="n">
        <v>17206.1577815549</v>
      </c>
      <c r="X426" s="450" t="n">
        <v>51033.2644001629</v>
      </c>
      <c r="Y426" s="450" t="n">
        <v>38274.9483001222</v>
      </c>
      <c r="Z426" s="448" t="n">
        <v>0.0625</v>
      </c>
      <c r="AA426" s="448" t="n">
        <v>0.0476190476190476</v>
      </c>
      <c r="AB426" s="448" t="n">
        <v>-0.0833333333333334</v>
      </c>
      <c r="AC426" s="448" t="n">
        <v>-0.0148809523809524</v>
      </c>
      <c r="AD426" s="508"/>
      <c r="AF426" s="79"/>
      <c r="AG426" s="509"/>
      <c r="AT426" s="430"/>
      <c r="AU426" s="430"/>
      <c r="AV426" s="430"/>
      <c r="AW426" s="430"/>
      <c r="AY426" s="91"/>
      <c r="AZ426" s="364"/>
      <c r="BA426" s="510"/>
      <c r="BB426" s="360"/>
      <c r="CG426" s="505" t="n">
        <v>408</v>
      </c>
    </row>
    <row r="427" s="1" customFormat="true" ht="21.95" hidden="false" customHeight="true" outlineLevel="0" collapsed="false">
      <c r="A427" s="414" t="n">
        <v>0</v>
      </c>
      <c r="B427" s="414" t="n">
        <v>0</v>
      </c>
      <c r="C427" s="415" t="n">
        <v>0</v>
      </c>
      <c r="D427" s="415" t="s">
        <v>90</v>
      </c>
      <c r="E427" s="443" t="s">
        <v>959</v>
      </c>
      <c r="F427" s="443" t="s">
        <v>1155</v>
      </c>
      <c r="G427" s="443" t="s">
        <v>1097</v>
      </c>
      <c r="H427" s="444" t="n">
        <v>14</v>
      </c>
      <c r="I427" s="445" t="n">
        <v>5185.974</v>
      </c>
      <c r="J427" s="446" t="n">
        <v>72603.64</v>
      </c>
      <c r="K427" s="447" t="n">
        <v>72603.64</v>
      </c>
      <c r="L427" s="447" t="n">
        <v>74332.5036963147</v>
      </c>
      <c r="M427" s="448" t="n">
        <v>0.4998</v>
      </c>
      <c r="N427" s="448" t="n">
        <v>0.5712</v>
      </c>
      <c r="O427" s="449" t="n">
        <v>7.9968</v>
      </c>
      <c r="P427" s="449" t="n">
        <v>41471.199168</v>
      </c>
      <c r="Q427" s="448" t="n">
        <v>0.619047619047619</v>
      </c>
      <c r="R427" s="474" t="n">
        <v>0.666666666666667</v>
      </c>
      <c r="S427" s="449" t="n">
        <v>9.33333333333333</v>
      </c>
      <c r="T427" s="449" t="n">
        <v>48402.4266666667</v>
      </c>
      <c r="U427" s="450" t="n">
        <v>74975.9912733845</v>
      </c>
      <c r="V427" s="450" t="n">
        <v>49983.9941822563</v>
      </c>
      <c r="W427" s="450" t="n">
        <v>25424.3586408047</v>
      </c>
      <c r="X427" s="450" t="n">
        <v>75408.352823061</v>
      </c>
      <c r="Y427" s="450" t="n">
        <v>43073.2511325324</v>
      </c>
      <c r="Z427" s="448" t="n">
        <v>0.0714</v>
      </c>
      <c r="AA427" s="448" t="n">
        <v>0.0476190476190476</v>
      </c>
      <c r="AB427" s="448" t="n">
        <v>0.0954666666666667</v>
      </c>
      <c r="AC427" s="448" t="n">
        <v>-0.0237809523809524</v>
      </c>
      <c r="AD427" s="508"/>
      <c r="AF427" s="79"/>
      <c r="AG427" s="509"/>
      <c r="AT427" s="430"/>
      <c r="AU427" s="430"/>
      <c r="AV427" s="430"/>
      <c r="AW427" s="430"/>
      <c r="AY427" s="91"/>
      <c r="AZ427" s="364"/>
      <c r="BA427" s="510"/>
      <c r="BB427" s="360"/>
      <c r="CG427" s="505" t="n">
        <v>409</v>
      </c>
    </row>
    <row r="428" s="1" customFormat="true" ht="21.95" hidden="false" customHeight="true" outlineLevel="0" collapsed="false">
      <c r="A428" s="414" t="n">
        <v>0</v>
      </c>
      <c r="B428" s="414" t="n">
        <v>0</v>
      </c>
      <c r="C428" s="415" t="n">
        <v>0</v>
      </c>
      <c r="D428" s="415" t="s">
        <v>90</v>
      </c>
      <c r="E428" s="443" t="s">
        <v>961</v>
      </c>
      <c r="F428" s="443" t="s">
        <v>2417</v>
      </c>
      <c r="G428" s="443" t="s">
        <v>1097</v>
      </c>
      <c r="H428" s="444" t="n">
        <v>19</v>
      </c>
      <c r="I428" s="445" t="n">
        <v>2000</v>
      </c>
      <c r="J428" s="446" t="n">
        <v>38000</v>
      </c>
      <c r="K428" s="447" t="n">
        <v>38000</v>
      </c>
      <c r="L428" s="447" t="n">
        <v>38904.8695142552</v>
      </c>
      <c r="M428" s="448" t="n">
        <v>0.6312</v>
      </c>
      <c r="N428" s="448" t="n">
        <v>0.6838</v>
      </c>
      <c r="O428" s="449" t="n">
        <v>12.9922</v>
      </c>
      <c r="P428" s="449" t="n">
        <v>25984.4</v>
      </c>
      <c r="Q428" s="448" t="n">
        <v>0.619047619047619</v>
      </c>
      <c r="R428" s="474" t="n">
        <v>0.666666666666667</v>
      </c>
      <c r="S428" s="449" t="n">
        <v>12.6666666666667</v>
      </c>
      <c r="T428" s="449" t="n">
        <v>25333.3333333333</v>
      </c>
      <c r="U428" s="450" t="n">
        <v>39056.0977958574</v>
      </c>
      <c r="V428" s="450" t="n">
        <v>26037.3985305716</v>
      </c>
      <c r="W428" s="450" t="n">
        <v>13243.9227625753</v>
      </c>
      <c r="X428" s="450" t="n">
        <v>39281.3212931469</v>
      </c>
      <c r="Y428" s="450" t="n">
        <v>26860.5675002538</v>
      </c>
      <c r="Z428" s="448" t="n">
        <v>0.0526</v>
      </c>
      <c r="AA428" s="448" t="n">
        <v>0.0476190476190476</v>
      </c>
      <c r="AB428" s="448" t="n">
        <v>-0.0171333333333333</v>
      </c>
      <c r="AC428" s="448" t="n">
        <v>-0.00498095238095242</v>
      </c>
      <c r="AD428" s="508"/>
      <c r="AF428" s="79"/>
      <c r="AG428" s="509"/>
      <c r="AT428" s="430"/>
      <c r="AU428" s="430"/>
      <c r="AV428" s="430"/>
      <c r="AW428" s="430"/>
      <c r="AY428" s="91"/>
      <c r="AZ428" s="364"/>
      <c r="BA428" s="510"/>
      <c r="BB428" s="360"/>
      <c r="CG428" s="505" t="n">
        <v>410</v>
      </c>
    </row>
    <row r="429" s="1" customFormat="true" ht="21.95" hidden="false" customHeight="true" outlineLevel="0" collapsed="false">
      <c r="A429" s="414" t="n">
        <v>0</v>
      </c>
      <c r="B429" s="414" t="n">
        <v>0</v>
      </c>
      <c r="C429" s="415" t="n">
        <v>0</v>
      </c>
      <c r="D429" s="415" t="s">
        <v>90</v>
      </c>
      <c r="E429" s="443" t="s">
        <v>963</v>
      </c>
      <c r="F429" s="443" t="s">
        <v>2418</v>
      </c>
      <c r="G429" s="443" t="s">
        <v>1097</v>
      </c>
      <c r="H429" s="444" t="n">
        <v>7</v>
      </c>
      <c r="I429" s="445" t="n">
        <v>5115.172</v>
      </c>
      <c r="J429" s="446" t="n">
        <v>35806.2</v>
      </c>
      <c r="K429" s="447" t="n">
        <v>35806.2</v>
      </c>
      <c r="L429" s="447" t="n">
        <v>36537.7565129351</v>
      </c>
      <c r="M429" s="448" t="n">
        <v>0.6664</v>
      </c>
      <c r="N429" s="448" t="n">
        <v>0.714</v>
      </c>
      <c r="O429" s="449" t="n">
        <v>4.998</v>
      </c>
      <c r="P429" s="449" t="n">
        <v>25565.6268</v>
      </c>
      <c r="Q429" s="448" t="n">
        <v>0.6664</v>
      </c>
      <c r="R429" s="448" t="n">
        <v>0.714</v>
      </c>
      <c r="S429" s="449" t="n">
        <v>4.998</v>
      </c>
      <c r="T429" s="449" t="n">
        <v>25565.6268</v>
      </c>
      <c r="U429" s="450" t="n">
        <v>36716.6236641316</v>
      </c>
      <c r="V429" s="450" t="n">
        <v>26215.66929619</v>
      </c>
      <c r="W429" s="450" t="n">
        <v>10682.620878507</v>
      </c>
      <c r="X429" s="450" t="n">
        <v>36898.290174697</v>
      </c>
      <c r="Y429" s="450" t="n">
        <v>26345.3791847337</v>
      </c>
      <c r="Z429" s="448" t="n">
        <v>0.0476000000000001</v>
      </c>
      <c r="AA429" s="448" t="n">
        <v>0.0476000000000001</v>
      </c>
      <c r="AB429" s="448" t="n">
        <v>0</v>
      </c>
      <c r="AC429" s="448" t="n">
        <v>0</v>
      </c>
      <c r="AD429" s="508"/>
      <c r="AF429" s="79"/>
      <c r="AG429" s="509"/>
      <c r="AT429" s="430"/>
      <c r="AU429" s="430"/>
      <c r="AV429" s="430"/>
      <c r="AW429" s="430"/>
      <c r="AY429" s="91"/>
      <c r="AZ429" s="364"/>
      <c r="BA429" s="510"/>
      <c r="BB429" s="360"/>
      <c r="CG429" s="505" t="n">
        <v>411</v>
      </c>
    </row>
    <row r="430" s="1" customFormat="true" ht="21.95" hidden="false" customHeight="true" outlineLevel="0" collapsed="false">
      <c r="A430" s="414" t="n">
        <v>0</v>
      </c>
      <c r="B430" s="414" t="n">
        <v>0</v>
      </c>
      <c r="C430" s="415" t="n">
        <v>0</v>
      </c>
      <c r="D430" s="415" t="s">
        <v>90</v>
      </c>
      <c r="E430" s="469" t="s">
        <v>965</v>
      </c>
      <c r="F430" s="469" t="s">
        <v>2419</v>
      </c>
      <c r="G430" s="469" t="s">
        <v>1095</v>
      </c>
      <c r="H430" s="470" t="n">
        <v>0</v>
      </c>
      <c r="I430" s="471" t="n">
        <v>0</v>
      </c>
      <c r="J430" s="472" t="n">
        <v>0</v>
      </c>
      <c r="K430" s="473" t="n">
        <v>0</v>
      </c>
      <c r="L430" s="473" t="n">
        <v>0</v>
      </c>
      <c r="M430" s="448" t="n">
        <v>0.6664</v>
      </c>
      <c r="N430" s="448" t="n">
        <v>0.714</v>
      </c>
      <c r="O430" s="449" t="n">
        <v>0</v>
      </c>
      <c r="P430" s="449" t="n">
        <v>0</v>
      </c>
      <c r="Q430" s="448" t="n">
        <v>0.6664</v>
      </c>
      <c r="R430" s="448" t="n">
        <v>0.714</v>
      </c>
      <c r="S430" s="449" t="n">
        <v>0</v>
      </c>
      <c r="T430" s="449" t="n">
        <v>0</v>
      </c>
      <c r="U430" s="450"/>
      <c r="V430" s="450" t="n">
        <v>0</v>
      </c>
      <c r="W430" s="450"/>
      <c r="X430" s="450"/>
      <c r="Y430" s="450" t="n">
        <v>0</v>
      </c>
      <c r="Z430" s="448" t="n">
        <v>0.0476000000000001</v>
      </c>
      <c r="AA430" s="448" t="n">
        <v>0.0476000000000001</v>
      </c>
      <c r="AB430" s="448" t="n">
        <v>0</v>
      </c>
      <c r="AC430" s="448" t="n">
        <v>0</v>
      </c>
      <c r="AD430" s="508"/>
      <c r="AF430" s="79"/>
      <c r="AG430" s="509"/>
      <c r="AT430" s="430"/>
      <c r="AU430" s="430"/>
      <c r="AV430" s="430"/>
      <c r="AW430" s="430"/>
      <c r="AY430" s="91"/>
      <c r="AZ430" s="364"/>
      <c r="BA430" s="510"/>
      <c r="BB430" s="360"/>
      <c r="CG430" s="505" t="n">
        <v>412</v>
      </c>
    </row>
    <row r="431" s="1" customFormat="true" ht="21.95" hidden="false" customHeight="true" outlineLevel="0" collapsed="false">
      <c r="A431" s="414" t="n">
        <v>0</v>
      </c>
      <c r="B431" s="414" t="n">
        <v>0</v>
      </c>
      <c r="C431" s="415" t="n">
        <v>0</v>
      </c>
      <c r="D431" s="415" t="s">
        <v>90</v>
      </c>
      <c r="E431" s="469" t="s">
        <v>967</v>
      </c>
      <c r="F431" s="469" t="s">
        <v>2420</v>
      </c>
      <c r="G431" s="469" t="s">
        <v>1095</v>
      </c>
      <c r="H431" s="470" t="n">
        <v>0</v>
      </c>
      <c r="I431" s="471" t="n">
        <v>0</v>
      </c>
      <c r="J431" s="472" t="n">
        <v>0</v>
      </c>
      <c r="K431" s="473" t="n">
        <v>0</v>
      </c>
      <c r="L431" s="473" t="n">
        <v>0</v>
      </c>
      <c r="M431" s="448" t="n">
        <v>0.6664</v>
      </c>
      <c r="N431" s="448" t="n">
        <v>0.714</v>
      </c>
      <c r="O431" s="449" t="n">
        <v>0</v>
      </c>
      <c r="P431" s="449" t="n">
        <v>0</v>
      </c>
      <c r="Q431" s="448" t="n">
        <v>0.6664</v>
      </c>
      <c r="R431" s="448" t="n">
        <v>0.714</v>
      </c>
      <c r="S431" s="449" t="n">
        <v>0</v>
      </c>
      <c r="T431" s="449" t="n">
        <v>0</v>
      </c>
      <c r="U431" s="450"/>
      <c r="V431" s="450" t="n">
        <v>0</v>
      </c>
      <c r="W431" s="450"/>
      <c r="X431" s="450"/>
      <c r="Y431" s="450" t="n">
        <v>0</v>
      </c>
      <c r="Z431" s="448" t="n">
        <v>0.0476000000000001</v>
      </c>
      <c r="AA431" s="448" t="n">
        <v>0.0476000000000001</v>
      </c>
      <c r="AB431" s="448" t="n">
        <v>0</v>
      </c>
      <c r="AC431" s="448" t="n">
        <v>0</v>
      </c>
      <c r="AD431" s="508"/>
      <c r="AF431" s="79"/>
      <c r="AG431" s="509"/>
      <c r="AT431" s="430"/>
      <c r="AU431" s="430"/>
      <c r="AV431" s="430"/>
      <c r="AW431" s="430"/>
      <c r="AY431" s="91"/>
      <c r="AZ431" s="364"/>
      <c r="BA431" s="510"/>
      <c r="BB431" s="360"/>
      <c r="CG431" s="505" t="n">
        <v>413</v>
      </c>
    </row>
    <row r="432" s="1" customFormat="true" ht="21.95" hidden="false" customHeight="true" outlineLevel="0" collapsed="false">
      <c r="A432" s="414" t="n">
        <v>0</v>
      </c>
      <c r="B432" s="414" t="n">
        <v>0</v>
      </c>
      <c r="C432" s="415" t="n">
        <v>0</v>
      </c>
      <c r="D432" s="415" t="s">
        <v>90</v>
      </c>
      <c r="E432" s="469" t="s">
        <v>969</v>
      </c>
      <c r="F432" s="469" t="s">
        <v>2421</v>
      </c>
      <c r="G432" s="469"/>
      <c r="H432" s="470"/>
      <c r="I432" s="471"/>
      <c r="J432" s="472" t="n">
        <v>177864</v>
      </c>
      <c r="K432" s="473" t="n">
        <v>177864</v>
      </c>
      <c r="L432" s="473" t="n">
        <v>190570.082469749</v>
      </c>
      <c r="M432" s="448" t="n">
        <v>0</v>
      </c>
      <c r="N432" s="448" t="n">
        <v>0</v>
      </c>
      <c r="O432" s="449" t="n">
        <v>0</v>
      </c>
      <c r="P432" s="449" t="n">
        <v>0</v>
      </c>
      <c r="Q432" s="448" t="n">
        <v>0</v>
      </c>
      <c r="R432" s="448" t="n">
        <v>0</v>
      </c>
      <c r="S432" s="449" t="n">
        <v>0</v>
      </c>
      <c r="T432" s="449" t="n">
        <v>0</v>
      </c>
      <c r="U432" s="449"/>
      <c r="V432" s="449"/>
      <c r="W432" s="449"/>
      <c r="X432" s="449"/>
      <c r="Y432" s="449" t="n">
        <v>0</v>
      </c>
      <c r="Z432" s="448" t="n">
        <v>0</v>
      </c>
      <c r="AA432" s="448" t="n">
        <v>0</v>
      </c>
      <c r="AB432" s="448" t="n">
        <v>0</v>
      </c>
      <c r="AC432" s="448" t="n">
        <v>0</v>
      </c>
      <c r="AD432" s="508"/>
      <c r="AF432" s="79"/>
      <c r="AG432" s="509"/>
      <c r="AT432" s="430"/>
      <c r="AU432" s="430"/>
      <c r="AV432" s="430"/>
      <c r="AW432" s="430"/>
      <c r="AY432" s="91"/>
      <c r="AZ432" s="364"/>
      <c r="BA432" s="510"/>
      <c r="BB432" s="360"/>
      <c r="CG432" s="505" t="n">
        <v>414</v>
      </c>
    </row>
    <row r="433" s="1" customFormat="true" ht="21.95" hidden="false" customHeight="true" outlineLevel="0" collapsed="false">
      <c r="A433" s="414" t="n">
        <v>0</v>
      </c>
      <c r="B433" s="414" t="n">
        <v>0</v>
      </c>
      <c r="C433" s="415" t="n">
        <v>0</v>
      </c>
      <c r="D433" s="415" t="s">
        <v>90</v>
      </c>
      <c r="E433" s="443" t="s">
        <v>971</v>
      </c>
      <c r="F433" s="443" t="s">
        <v>2422</v>
      </c>
      <c r="G433" s="443" t="s">
        <v>1096</v>
      </c>
      <c r="H433" s="444" t="n">
        <v>33</v>
      </c>
      <c r="I433" s="445" t="n">
        <v>125</v>
      </c>
      <c r="J433" s="446" t="n">
        <v>4125</v>
      </c>
      <c r="K433" s="447" t="n">
        <v>4125</v>
      </c>
      <c r="L433" s="447" t="n">
        <v>4209.27787969283</v>
      </c>
      <c r="M433" s="448" t="n">
        <v>0.6664</v>
      </c>
      <c r="N433" s="448" t="n">
        <v>0.714</v>
      </c>
      <c r="O433" s="449" t="n">
        <v>23.562</v>
      </c>
      <c r="P433" s="449" t="n">
        <v>2945.25</v>
      </c>
      <c r="Q433" s="448" t="n">
        <v>0.6664</v>
      </c>
      <c r="R433" s="448" t="n">
        <v>0.714</v>
      </c>
      <c r="S433" s="449" t="n">
        <v>23.562</v>
      </c>
      <c r="T433" s="449" t="n">
        <v>2945.25</v>
      </c>
      <c r="U433" s="450" t="n">
        <v>4229.88400373519</v>
      </c>
      <c r="V433" s="450" t="n">
        <v>3020.13717866693</v>
      </c>
      <c r="W433" s="450" t="n">
        <v>1230.67544514194</v>
      </c>
      <c r="X433" s="450" t="n">
        <v>4250.81262380887</v>
      </c>
      <c r="Y433" s="450" t="n">
        <v>3035.08021339953</v>
      </c>
      <c r="Z433" s="448" t="n">
        <v>0.0476000000000001</v>
      </c>
      <c r="AA433" s="448" t="n">
        <v>0.0476000000000001</v>
      </c>
      <c r="AB433" s="448" t="n">
        <v>0</v>
      </c>
      <c r="AC433" s="448" t="n">
        <v>0</v>
      </c>
      <c r="AD433" s="508"/>
      <c r="AF433" s="79"/>
      <c r="AG433" s="509"/>
      <c r="AT433" s="430"/>
      <c r="AU433" s="430"/>
      <c r="AV433" s="430"/>
      <c r="AW433" s="430"/>
      <c r="AY433" s="91"/>
      <c r="AZ433" s="364"/>
      <c r="BA433" s="510"/>
      <c r="BB433" s="360"/>
      <c r="CG433" s="505" t="n">
        <v>415</v>
      </c>
    </row>
    <row r="434" s="1" customFormat="true" ht="21.95" hidden="false" customHeight="true" outlineLevel="0" collapsed="false">
      <c r="A434" s="414" t="n">
        <v>0</v>
      </c>
      <c r="B434" s="414" t="n">
        <v>0</v>
      </c>
      <c r="C434" s="415" t="n">
        <v>0</v>
      </c>
      <c r="D434" s="415" t="s">
        <v>90</v>
      </c>
      <c r="E434" s="443" t="s">
        <v>973</v>
      </c>
      <c r="F434" s="443" t="s">
        <v>2423</v>
      </c>
      <c r="G434" s="443" t="s">
        <v>1096</v>
      </c>
      <c r="H434" s="444" t="n">
        <v>378</v>
      </c>
      <c r="I434" s="445" t="n">
        <v>108</v>
      </c>
      <c r="J434" s="446" t="n">
        <v>40824</v>
      </c>
      <c r="K434" s="447" t="n">
        <v>40824</v>
      </c>
      <c r="L434" s="447" t="n">
        <v>41658.0751904437</v>
      </c>
      <c r="M434" s="448" t="n">
        <v>0.6664</v>
      </c>
      <c r="N434" s="448" t="n">
        <v>0.714</v>
      </c>
      <c r="O434" s="449" t="n">
        <v>269.892</v>
      </c>
      <c r="P434" s="449" t="n">
        <v>29148.336</v>
      </c>
      <c r="Q434" s="448" t="n">
        <v>0.6664</v>
      </c>
      <c r="R434" s="448" t="n">
        <v>0.714</v>
      </c>
      <c r="S434" s="449" t="n">
        <v>269.892</v>
      </c>
      <c r="T434" s="449" t="n">
        <v>29148.336</v>
      </c>
      <c r="U434" s="450" t="n">
        <v>41862.0083802389</v>
      </c>
      <c r="V434" s="450" t="n">
        <v>29889.4739834906</v>
      </c>
      <c r="W434" s="450" t="n">
        <v>12179.6592418121</v>
      </c>
      <c r="X434" s="450" t="n">
        <v>42069.1332253027</v>
      </c>
      <c r="Y434" s="450" t="n">
        <v>30037.3611228661</v>
      </c>
      <c r="Z434" s="448" t="n">
        <v>0.0476000000000001</v>
      </c>
      <c r="AA434" s="448" t="n">
        <v>0.0476000000000001</v>
      </c>
      <c r="AB434" s="448" t="n">
        <v>0</v>
      </c>
      <c r="AC434" s="448" t="n">
        <v>0</v>
      </c>
      <c r="AD434" s="508"/>
      <c r="AF434" s="79"/>
      <c r="AG434" s="509"/>
      <c r="AT434" s="430"/>
      <c r="AU434" s="430"/>
      <c r="AV434" s="430"/>
      <c r="AW434" s="430"/>
      <c r="AY434" s="91"/>
      <c r="AZ434" s="364"/>
      <c r="BA434" s="510"/>
      <c r="BB434" s="360"/>
      <c r="CG434" s="505" t="n">
        <v>416</v>
      </c>
    </row>
    <row r="435" s="1" customFormat="true" ht="21.95" hidden="false" customHeight="true" outlineLevel="0" collapsed="false">
      <c r="A435" s="414" t="n">
        <v>0</v>
      </c>
      <c r="B435" s="414" t="n">
        <v>0</v>
      </c>
      <c r="C435" s="415" t="n">
        <v>0</v>
      </c>
      <c r="D435" s="415" t="s">
        <v>90</v>
      </c>
      <c r="E435" s="443" t="s">
        <v>975</v>
      </c>
      <c r="F435" s="443" t="s">
        <v>1202</v>
      </c>
      <c r="G435" s="443" t="s">
        <v>1096</v>
      </c>
      <c r="H435" s="444" t="n">
        <v>24948</v>
      </c>
      <c r="I435" s="445" t="n">
        <v>4.5</v>
      </c>
      <c r="J435" s="446" t="n">
        <v>112266</v>
      </c>
      <c r="K435" s="447" t="n">
        <v>112266</v>
      </c>
      <c r="L435" s="447" t="n">
        <v>114559.70677372</v>
      </c>
      <c r="M435" s="448" t="n">
        <v>0.6664</v>
      </c>
      <c r="N435" s="448" t="n">
        <v>0.714</v>
      </c>
      <c r="O435" s="449" t="n">
        <v>17812.872</v>
      </c>
      <c r="P435" s="449" t="n">
        <v>80157.924</v>
      </c>
      <c r="Q435" s="448" t="n">
        <v>0.6664</v>
      </c>
      <c r="R435" s="448" t="n">
        <v>0.714</v>
      </c>
      <c r="S435" s="449" t="n">
        <v>17812.872</v>
      </c>
      <c r="T435" s="449" t="n">
        <v>80157.924</v>
      </c>
      <c r="U435" s="450" t="n">
        <v>115120.523045657</v>
      </c>
      <c r="V435" s="450" t="n">
        <v>82196.0534545991</v>
      </c>
      <c r="W435" s="450" t="n">
        <v>33494.0629149832</v>
      </c>
      <c r="X435" s="450" t="n">
        <v>115690.116369582</v>
      </c>
      <c r="Y435" s="450" t="n">
        <v>82602.7430878817</v>
      </c>
      <c r="Z435" s="448" t="n">
        <v>0.0476000000000001</v>
      </c>
      <c r="AA435" s="448" t="n">
        <v>0.0476000000000001</v>
      </c>
      <c r="AB435" s="448" t="n">
        <v>0</v>
      </c>
      <c r="AC435" s="448" t="n">
        <v>0</v>
      </c>
      <c r="AD435" s="508"/>
      <c r="AF435" s="79"/>
      <c r="AG435" s="509"/>
      <c r="AT435" s="430"/>
      <c r="AU435" s="430"/>
      <c r="AV435" s="430"/>
      <c r="AW435" s="430"/>
      <c r="AY435" s="91"/>
      <c r="AZ435" s="364"/>
      <c r="BA435" s="510"/>
      <c r="BB435" s="360"/>
      <c r="CG435" s="505" t="n">
        <v>417</v>
      </c>
    </row>
    <row r="436" s="1" customFormat="true" ht="21.95" hidden="false" customHeight="true" outlineLevel="0" collapsed="false">
      <c r="A436" s="414" t="n">
        <v>0</v>
      </c>
      <c r="B436" s="414" t="n">
        <v>0</v>
      </c>
      <c r="C436" s="415" t="n">
        <v>0</v>
      </c>
      <c r="D436" s="415" t="s">
        <v>90</v>
      </c>
      <c r="E436" s="443" t="s">
        <v>977</v>
      </c>
      <c r="F436" s="443" t="s">
        <v>2424</v>
      </c>
      <c r="G436" s="443" t="s">
        <v>1096</v>
      </c>
      <c r="H436" s="444" t="n">
        <v>8316</v>
      </c>
      <c r="I436" s="445" t="n">
        <v>1.5</v>
      </c>
      <c r="J436" s="446" t="n">
        <v>12474</v>
      </c>
      <c r="K436" s="447" t="n">
        <v>12474</v>
      </c>
      <c r="L436" s="447" t="n">
        <v>12728.8563081911</v>
      </c>
      <c r="M436" s="448" t="n">
        <v>0.6664</v>
      </c>
      <c r="N436" s="448" t="n">
        <v>0.714</v>
      </c>
      <c r="O436" s="449" t="n">
        <v>5937.624</v>
      </c>
      <c r="P436" s="449" t="n">
        <v>8906.436</v>
      </c>
      <c r="Q436" s="448" t="n">
        <v>0.6664</v>
      </c>
      <c r="R436" s="448" t="n">
        <v>0.714</v>
      </c>
      <c r="S436" s="449" t="n">
        <v>5937.624</v>
      </c>
      <c r="T436" s="449" t="n">
        <v>8906.436</v>
      </c>
      <c r="U436" s="450" t="n">
        <v>12791.1692272952</v>
      </c>
      <c r="V436" s="450" t="n">
        <v>9132.89482828879</v>
      </c>
      <c r="W436" s="450" t="n">
        <v>3721.56254610924</v>
      </c>
      <c r="X436" s="450" t="n">
        <v>12854.457374398</v>
      </c>
      <c r="Y436" s="450" t="n">
        <v>9178.08256532019</v>
      </c>
      <c r="Z436" s="448" t="n">
        <v>0.0476000000000001</v>
      </c>
      <c r="AA436" s="448" t="n">
        <v>0.0476000000000001</v>
      </c>
      <c r="AB436" s="448" t="n">
        <v>0</v>
      </c>
      <c r="AC436" s="448" t="n">
        <v>0</v>
      </c>
      <c r="AD436" s="508"/>
      <c r="AF436" s="79"/>
      <c r="AG436" s="509"/>
      <c r="AT436" s="430"/>
      <c r="AU436" s="430"/>
      <c r="AV436" s="430"/>
      <c r="AW436" s="430"/>
      <c r="AY436" s="91"/>
      <c r="AZ436" s="364"/>
      <c r="BA436" s="510"/>
      <c r="BB436" s="360"/>
      <c r="CG436" s="505" t="n">
        <v>418</v>
      </c>
    </row>
    <row r="437" s="1" customFormat="true" ht="21.95" hidden="false" customHeight="true" outlineLevel="0" collapsed="false">
      <c r="A437" s="414" t="n">
        <v>0</v>
      </c>
      <c r="B437" s="414" t="n">
        <v>0</v>
      </c>
      <c r="C437" s="415" t="n">
        <v>0</v>
      </c>
      <c r="D437" s="415" t="s">
        <v>90</v>
      </c>
      <c r="E437" s="475" t="s">
        <v>979</v>
      </c>
      <c r="F437" s="475" t="s">
        <v>2425</v>
      </c>
      <c r="G437" s="476" t="s">
        <v>1096</v>
      </c>
      <c r="H437" s="476" t="n">
        <v>327</v>
      </c>
      <c r="I437" s="476" t="n">
        <v>25</v>
      </c>
      <c r="J437" s="477" t="n">
        <v>8175</v>
      </c>
      <c r="K437" s="477" t="n">
        <v>8175</v>
      </c>
      <c r="L437" s="477" t="n">
        <v>8342.02343430034</v>
      </c>
      <c r="M437" s="478" t="n">
        <v>0.6664</v>
      </c>
      <c r="N437" s="478" t="n">
        <v>0.714</v>
      </c>
      <c r="O437" s="477" t="n">
        <v>233.478</v>
      </c>
      <c r="P437" s="477" t="n">
        <v>5836.95</v>
      </c>
      <c r="Q437" s="478" t="n">
        <v>0.6664</v>
      </c>
      <c r="R437" s="478" t="n">
        <v>0.714</v>
      </c>
      <c r="S437" s="477" t="n">
        <v>233.478</v>
      </c>
      <c r="T437" s="477" t="n">
        <v>5836.95</v>
      </c>
      <c r="U437" s="450" t="n">
        <v>8382.86102558429</v>
      </c>
      <c r="V437" s="450" t="n">
        <v>5985.36277226718</v>
      </c>
      <c r="W437" s="450" t="n">
        <v>2438.97497309949</v>
      </c>
      <c r="X437" s="450" t="n">
        <v>8424.33774536667</v>
      </c>
      <c r="Y437" s="450" t="n">
        <v>6014.97715019181</v>
      </c>
      <c r="Z437" s="478" t="n">
        <v>0.0476000000000001</v>
      </c>
      <c r="AA437" s="478" t="n">
        <v>0.0476000000000001</v>
      </c>
      <c r="AB437" s="478" t="n">
        <v>0</v>
      </c>
      <c r="AC437" s="478" t="n">
        <v>0</v>
      </c>
      <c r="AD437" s="479"/>
      <c r="AF437" s="79"/>
      <c r="AG437" s="509"/>
      <c r="AT437" s="430"/>
      <c r="AU437" s="430"/>
      <c r="AV437" s="430"/>
      <c r="AW437" s="430"/>
      <c r="AY437" s="91"/>
      <c r="AZ437" s="364"/>
      <c r="BA437" s="510"/>
      <c r="BB437" s="360"/>
      <c r="CG437" s="505" t="n">
        <v>419</v>
      </c>
    </row>
    <row r="438" s="1" customFormat="true" ht="21.95" hidden="false" customHeight="true" outlineLevel="0" collapsed="false">
      <c r="A438" s="414" t="n">
        <v>0</v>
      </c>
      <c r="B438" s="414" t="n">
        <v>0</v>
      </c>
      <c r="C438" s="415" t="s">
        <v>134</v>
      </c>
      <c r="D438" s="415" t="s">
        <v>134</v>
      </c>
      <c r="E438" s="416" t="s">
        <v>134</v>
      </c>
      <c r="F438" s="416" t="s">
        <v>2426</v>
      </c>
      <c r="G438" s="417"/>
      <c r="H438" s="417"/>
      <c r="I438" s="417"/>
      <c r="J438" s="418" t="n">
        <v>219130.61</v>
      </c>
      <c r="K438" s="418" t="n">
        <v>219130.61</v>
      </c>
      <c r="L438" s="418" t="n">
        <v>221177.713997061</v>
      </c>
      <c r="M438" s="419" t="n">
        <v>0.527856327584722</v>
      </c>
      <c r="N438" s="419" t="n">
        <v>0.598912833583587</v>
      </c>
      <c r="O438" s="418" t="n">
        <v>0</v>
      </c>
      <c r="P438" s="418" t="n">
        <v>131240.13456</v>
      </c>
      <c r="Q438" s="419" t="n">
        <v>0.719583091928599</v>
      </c>
      <c r="R438" s="419" t="n">
        <v>0.86922845831534</v>
      </c>
      <c r="S438" s="418" t="n">
        <v>0</v>
      </c>
      <c r="T438" s="418" t="n">
        <v>190474.5623</v>
      </c>
      <c r="U438" s="418" t="n">
        <v>225508.024256682</v>
      </c>
      <c r="V438" s="418" t="n">
        <v>195730.91154804</v>
      </c>
      <c r="W438" s="418"/>
      <c r="X438" s="418" t="n">
        <v>226023.168306541</v>
      </c>
      <c r="Y438" s="418" t="n">
        <v>135035.5310326</v>
      </c>
      <c r="Z438" s="419" t="n">
        <v>0.0710565059988653</v>
      </c>
      <c r="AA438" s="419" t="n">
        <v>0.149645366386741</v>
      </c>
      <c r="AB438" s="419" t="n">
        <v>0.270315624731752</v>
      </c>
      <c r="AC438" s="419" t="n">
        <v>0.0785888603878755</v>
      </c>
      <c r="AD438" s="420"/>
      <c r="AE438" s="421"/>
      <c r="AF438" s="422"/>
      <c r="AG438" s="423"/>
      <c r="AH438" s="421"/>
      <c r="AI438" s="424"/>
      <c r="AJ438" s="425"/>
      <c r="AK438" s="424"/>
      <c r="AL438" s="425"/>
      <c r="AM438" s="421"/>
      <c r="AN438" s="426"/>
      <c r="AO438" s="427"/>
      <c r="AP438" s="427"/>
      <c r="AQ438" s="427"/>
      <c r="AR438" s="428"/>
      <c r="AS438" s="429"/>
      <c r="AT438" s="430"/>
      <c r="AU438" s="430"/>
      <c r="AV438" s="430"/>
      <c r="AW438" s="430"/>
      <c r="AX438" s="421"/>
      <c r="AY438" s="431"/>
      <c r="AZ438" s="432"/>
      <c r="BA438" s="433"/>
      <c r="BB438" s="414"/>
      <c r="BC438" s="421"/>
      <c r="BD438" s="421"/>
      <c r="BE438" s="421"/>
      <c r="BF438" s="421"/>
      <c r="BG438" s="421"/>
      <c r="BH438" s="421"/>
      <c r="BI438" s="421"/>
      <c r="BJ438" s="421"/>
      <c r="BK438" s="421"/>
      <c r="BL438" s="421"/>
      <c r="BM438" s="421"/>
      <c r="BN438" s="434"/>
      <c r="BO438" s="435"/>
      <c r="BP438" s="436"/>
      <c r="BQ438" s="437"/>
      <c r="BR438" s="437"/>
      <c r="BS438" s="438"/>
      <c r="BT438" s="439"/>
      <c r="BU438" s="437"/>
      <c r="BV438" s="437"/>
      <c r="BW438" s="440"/>
      <c r="CG438" s="505" t="n">
        <v>420</v>
      </c>
    </row>
    <row r="439" s="1" customFormat="true" ht="21.95" hidden="false" customHeight="true" outlineLevel="0" collapsed="false">
      <c r="A439" s="414" t="n">
        <v>0</v>
      </c>
      <c r="B439" s="414" t="n">
        <v>0</v>
      </c>
      <c r="C439" s="415" t="n">
        <v>0</v>
      </c>
      <c r="D439" s="415" t="s">
        <v>134</v>
      </c>
      <c r="E439" s="443" t="s">
        <v>137</v>
      </c>
      <c r="F439" s="443" t="s">
        <v>1287</v>
      </c>
      <c r="G439" s="443" t="s">
        <v>1097</v>
      </c>
      <c r="H439" s="444" t="n">
        <v>15</v>
      </c>
      <c r="I439" s="445" t="n">
        <v>280</v>
      </c>
      <c r="J439" s="446" t="n">
        <v>4200</v>
      </c>
      <c r="K439" s="447" t="n">
        <v>4200</v>
      </c>
      <c r="L439" s="447" t="n">
        <v>4200</v>
      </c>
      <c r="M439" s="448" t="n">
        <v>0.4998</v>
      </c>
      <c r="N439" s="448" t="n">
        <v>0.5712</v>
      </c>
      <c r="O439" s="449" t="n">
        <v>8.568</v>
      </c>
      <c r="P439" s="449" t="n">
        <v>2399.04</v>
      </c>
      <c r="Q439" s="448" t="n">
        <v>1</v>
      </c>
      <c r="R439" s="474" t="n">
        <v>1</v>
      </c>
      <c r="S439" s="449" t="n">
        <v>15</v>
      </c>
      <c r="T439" s="449" t="n">
        <v>4200</v>
      </c>
      <c r="U439" s="450" t="n">
        <v>4283.39269494</v>
      </c>
      <c r="V439" s="450" t="n">
        <v>4283.39269494</v>
      </c>
      <c r="W439" s="450" t="n">
        <v>0</v>
      </c>
      <c r="X439" s="450" t="n">
        <v>4283.39269494</v>
      </c>
      <c r="Y439" s="450" t="n">
        <v>2446.67390734973</v>
      </c>
      <c r="Z439" s="448" t="n">
        <v>0.0714</v>
      </c>
      <c r="AA439" s="448" t="n">
        <v>0</v>
      </c>
      <c r="AB439" s="448" t="n">
        <v>0.4288</v>
      </c>
      <c r="AC439" s="448" t="n">
        <v>-0.0714</v>
      </c>
      <c r="AD439" s="508"/>
      <c r="AF439" s="79"/>
      <c r="AG439" s="509"/>
      <c r="AT439" s="430"/>
      <c r="AU439" s="430"/>
      <c r="AV439" s="430"/>
      <c r="AW439" s="430"/>
      <c r="AY439" s="91"/>
      <c r="AZ439" s="364"/>
      <c r="BA439" s="510"/>
      <c r="BB439" s="360"/>
      <c r="CG439" s="505" t="n">
        <v>421</v>
      </c>
    </row>
    <row r="440" s="1" customFormat="true" ht="21.95" hidden="false" customHeight="true" outlineLevel="0" collapsed="false">
      <c r="A440" s="414" t="n">
        <v>0</v>
      </c>
      <c r="B440" s="414" t="n">
        <v>0</v>
      </c>
      <c r="C440" s="415" t="n">
        <v>0</v>
      </c>
      <c r="D440" s="415" t="s">
        <v>134</v>
      </c>
      <c r="E440" s="443" t="s">
        <v>139</v>
      </c>
      <c r="F440" s="443" t="s">
        <v>1290</v>
      </c>
      <c r="G440" s="443" t="s">
        <v>1097</v>
      </c>
      <c r="H440" s="444" t="n">
        <v>16</v>
      </c>
      <c r="I440" s="445" t="n">
        <v>120</v>
      </c>
      <c r="J440" s="446" t="n">
        <v>1920</v>
      </c>
      <c r="K440" s="447" t="n">
        <v>1920</v>
      </c>
      <c r="L440" s="447" t="n">
        <v>1920</v>
      </c>
      <c r="M440" s="448" t="n">
        <v>0.6664</v>
      </c>
      <c r="N440" s="448" t="n">
        <v>0.714</v>
      </c>
      <c r="O440" s="449" t="n">
        <v>11.424</v>
      </c>
      <c r="P440" s="449" t="n">
        <v>1370.88</v>
      </c>
      <c r="Q440" s="448" t="n">
        <v>1</v>
      </c>
      <c r="R440" s="474" t="n">
        <v>1</v>
      </c>
      <c r="S440" s="449" t="n">
        <v>16</v>
      </c>
      <c r="T440" s="449" t="n">
        <v>1920</v>
      </c>
      <c r="U440" s="450" t="n">
        <v>1946.09762120964</v>
      </c>
      <c r="V440" s="450" t="n">
        <v>1946.09762120964</v>
      </c>
      <c r="W440" s="450" t="n">
        <v>0</v>
      </c>
      <c r="X440" s="450" t="n">
        <v>1946.09762120964</v>
      </c>
      <c r="Y440" s="450" t="n">
        <v>1389.51370154368</v>
      </c>
      <c r="Z440" s="448" t="n">
        <v>0.0476000000000001</v>
      </c>
      <c r="AA440" s="448" t="n">
        <v>0</v>
      </c>
      <c r="AB440" s="448" t="n">
        <v>0.286</v>
      </c>
      <c r="AC440" s="448" t="n">
        <v>-0.0476000000000001</v>
      </c>
      <c r="AD440" s="508"/>
      <c r="AF440" s="79"/>
      <c r="AG440" s="509"/>
      <c r="AT440" s="430"/>
      <c r="AU440" s="430"/>
      <c r="AV440" s="430"/>
      <c r="AW440" s="430"/>
      <c r="AY440" s="91"/>
      <c r="AZ440" s="364"/>
      <c r="BA440" s="510"/>
      <c r="BB440" s="360"/>
      <c r="CG440" s="505" t="n">
        <v>422</v>
      </c>
    </row>
    <row r="441" s="1" customFormat="true" ht="21.95" hidden="false" customHeight="true" outlineLevel="0" collapsed="false">
      <c r="A441" s="414" t="n">
        <v>0</v>
      </c>
      <c r="B441" s="414" t="n">
        <v>0</v>
      </c>
      <c r="C441" s="415" t="n">
        <v>0</v>
      </c>
      <c r="D441" s="415" t="s">
        <v>134</v>
      </c>
      <c r="E441" s="443" t="s">
        <v>984</v>
      </c>
      <c r="F441" s="443" t="s">
        <v>1296</v>
      </c>
      <c r="G441" s="443" t="s">
        <v>1096</v>
      </c>
      <c r="H441" s="444" t="n">
        <v>5</v>
      </c>
      <c r="I441" s="445" t="n">
        <v>300</v>
      </c>
      <c r="J441" s="446" t="n">
        <v>1500</v>
      </c>
      <c r="K441" s="447" t="n">
        <v>1500</v>
      </c>
      <c r="L441" s="447" t="n">
        <v>1500</v>
      </c>
      <c r="M441" s="448" t="n">
        <v>1</v>
      </c>
      <c r="N441" s="448" t="n">
        <v>1</v>
      </c>
      <c r="O441" s="449" t="n">
        <v>5</v>
      </c>
      <c r="P441" s="449" t="n">
        <v>1500</v>
      </c>
      <c r="Q441" s="448" t="n">
        <v>1</v>
      </c>
      <c r="R441" s="448" t="n">
        <v>1</v>
      </c>
      <c r="S441" s="449" t="n">
        <v>5</v>
      </c>
      <c r="T441" s="449" t="n">
        <v>1500</v>
      </c>
      <c r="U441" s="450" t="n">
        <v>1514.95334568419</v>
      </c>
      <c r="V441" s="450" t="n">
        <v>1514.95334568419</v>
      </c>
      <c r="W441" s="450" t="n">
        <v>0</v>
      </c>
      <c r="X441" s="450" t="n">
        <v>1514.95334568419</v>
      </c>
      <c r="Y441" s="450" t="n">
        <v>1514.95334568419</v>
      </c>
      <c r="Z441" s="448" t="n">
        <v>0</v>
      </c>
      <c r="AA441" s="448" t="n">
        <v>0</v>
      </c>
      <c r="AB441" s="448" t="n">
        <v>0</v>
      </c>
      <c r="AC441" s="448" t="n">
        <v>0</v>
      </c>
      <c r="AD441" s="508"/>
      <c r="AF441" s="79"/>
      <c r="AG441" s="509"/>
      <c r="AT441" s="430"/>
      <c r="AU441" s="430"/>
      <c r="AV441" s="430"/>
      <c r="AW441" s="430"/>
      <c r="AY441" s="91"/>
      <c r="AZ441" s="364"/>
      <c r="BA441" s="510"/>
      <c r="BB441" s="360"/>
      <c r="CG441" s="505" t="n">
        <v>423</v>
      </c>
    </row>
    <row r="442" s="1" customFormat="true" ht="21.95" hidden="false" customHeight="true" outlineLevel="0" collapsed="false">
      <c r="A442" s="414" t="n">
        <v>0</v>
      </c>
      <c r="B442" s="414" t="n">
        <v>0</v>
      </c>
      <c r="C442" s="415" t="n">
        <v>0</v>
      </c>
      <c r="D442" s="415" t="s">
        <v>134</v>
      </c>
      <c r="E442" s="443" t="s">
        <v>986</v>
      </c>
      <c r="F442" s="443" t="s">
        <v>1299</v>
      </c>
      <c r="G442" s="443" t="s">
        <v>1096</v>
      </c>
      <c r="H442" s="444" t="n">
        <v>1</v>
      </c>
      <c r="I442" s="445" t="n">
        <v>903.09</v>
      </c>
      <c r="J442" s="446" t="n">
        <v>903.09</v>
      </c>
      <c r="K442" s="447" t="n">
        <v>903.09</v>
      </c>
      <c r="L442" s="447" t="n">
        <v>903.09</v>
      </c>
      <c r="M442" s="448" t="n">
        <v>0.6664</v>
      </c>
      <c r="N442" s="448" t="n">
        <v>0.714</v>
      </c>
      <c r="O442" s="449" t="n">
        <v>0.714</v>
      </c>
      <c r="P442" s="449" t="n">
        <v>644.80626</v>
      </c>
      <c r="Q442" s="448" t="n">
        <v>1</v>
      </c>
      <c r="R442" s="474" t="n">
        <v>1</v>
      </c>
      <c r="S442" s="449" t="n">
        <v>1</v>
      </c>
      <c r="T442" s="449" t="n">
        <v>903.09</v>
      </c>
      <c r="U442" s="450" t="n">
        <v>913.884986455492</v>
      </c>
      <c r="V442" s="450" t="n">
        <v>913.884986455492</v>
      </c>
      <c r="W442" s="450" t="n">
        <v>0</v>
      </c>
      <c r="X442" s="450" t="n">
        <v>913.884986455492</v>
      </c>
      <c r="Y442" s="450" t="n">
        <v>652.513880329221</v>
      </c>
      <c r="Z442" s="448" t="n">
        <v>0.0476000000000001</v>
      </c>
      <c r="AA442" s="448" t="n">
        <v>0</v>
      </c>
      <c r="AB442" s="448" t="n">
        <v>0.286</v>
      </c>
      <c r="AC442" s="448" t="n">
        <v>-0.0476000000000001</v>
      </c>
      <c r="AD442" s="508"/>
      <c r="AF442" s="79"/>
      <c r="AG442" s="509"/>
      <c r="AT442" s="430"/>
      <c r="AU442" s="430"/>
      <c r="AV442" s="430"/>
      <c r="AW442" s="430"/>
      <c r="AY442" s="91"/>
      <c r="AZ442" s="364"/>
      <c r="BA442" s="510"/>
      <c r="BB442" s="360"/>
      <c r="CG442" s="505" t="n">
        <v>424</v>
      </c>
    </row>
    <row r="443" s="1" customFormat="true" ht="21.95" hidden="false" customHeight="true" outlineLevel="0" collapsed="false">
      <c r="A443" s="414" t="n">
        <v>0</v>
      </c>
      <c r="B443" s="414" t="n">
        <v>0</v>
      </c>
      <c r="C443" s="415" t="n">
        <v>0</v>
      </c>
      <c r="D443" s="415" t="s">
        <v>134</v>
      </c>
      <c r="E443" s="443" t="s">
        <v>988</v>
      </c>
      <c r="F443" s="443" t="s">
        <v>1302</v>
      </c>
      <c r="G443" s="443" t="s">
        <v>1097</v>
      </c>
      <c r="H443" s="444" t="n">
        <v>2</v>
      </c>
      <c r="I443" s="445" t="n">
        <v>450</v>
      </c>
      <c r="J443" s="446" t="n">
        <v>900</v>
      </c>
      <c r="K443" s="447" t="n">
        <v>900</v>
      </c>
      <c r="L443" s="447" t="n">
        <v>900</v>
      </c>
      <c r="M443" s="448" t="n">
        <v>1</v>
      </c>
      <c r="N443" s="448" t="n">
        <v>1</v>
      </c>
      <c r="O443" s="449" t="n">
        <v>2</v>
      </c>
      <c r="P443" s="449" t="n">
        <v>900</v>
      </c>
      <c r="Q443" s="448" t="n">
        <v>1</v>
      </c>
      <c r="R443" s="448" t="n">
        <v>1</v>
      </c>
      <c r="S443" s="449" t="n">
        <v>2</v>
      </c>
      <c r="T443" s="449" t="n">
        <v>900</v>
      </c>
      <c r="U443" s="450" t="n">
        <v>915.579715722554</v>
      </c>
      <c r="V443" s="450" t="n">
        <v>915.579715722554</v>
      </c>
      <c r="W443" s="450" t="n">
        <v>0</v>
      </c>
      <c r="X443" s="450" t="n">
        <v>915.579715722554</v>
      </c>
      <c r="Y443" s="450" t="n">
        <v>915.579715722554</v>
      </c>
      <c r="Z443" s="448" t="n">
        <v>0</v>
      </c>
      <c r="AA443" s="448" t="n">
        <v>0</v>
      </c>
      <c r="AB443" s="448" t="n">
        <v>0</v>
      </c>
      <c r="AC443" s="448" t="n">
        <v>0</v>
      </c>
      <c r="AD443" s="508"/>
      <c r="AF443" s="79"/>
      <c r="AG443" s="509"/>
      <c r="AT443" s="430"/>
      <c r="AU443" s="430"/>
      <c r="AV443" s="430"/>
      <c r="AW443" s="430"/>
      <c r="AY443" s="91"/>
      <c r="AZ443" s="364"/>
      <c r="BA443" s="510"/>
      <c r="BB443" s="360"/>
      <c r="CG443" s="505" t="n">
        <v>425</v>
      </c>
    </row>
    <row r="444" s="1" customFormat="true" ht="21.95" hidden="false" customHeight="true" outlineLevel="0" collapsed="false">
      <c r="A444" s="414" t="n">
        <v>0</v>
      </c>
      <c r="B444" s="414" t="n">
        <v>0</v>
      </c>
      <c r="C444" s="415" t="n">
        <v>0</v>
      </c>
      <c r="D444" s="415" t="s">
        <v>134</v>
      </c>
      <c r="E444" s="443" t="s">
        <v>990</v>
      </c>
      <c r="F444" s="443" t="s">
        <v>1305</v>
      </c>
      <c r="G444" s="443" t="s">
        <v>1097</v>
      </c>
      <c r="H444" s="444" t="n">
        <v>42</v>
      </c>
      <c r="I444" s="445" t="n">
        <v>300</v>
      </c>
      <c r="J444" s="446" t="n">
        <v>12600</v>
      </c>
      <c r="K444" s="447" t="n">
        <v>12600</v>
      </c>
      <c r="L444" s="447" t="n">
        <v>12780.0214086255</v>
      </c>
      <c r="M444" s="448" t="n">
        <v>0.1667</v>
      </c>
      <c r="N444" s="448" t="n">
        <v>0.3334</v>
      </c>
      <c r="O444" s="449" t="n">
        <v>14.0028</v>
      </c>
      <c r="P444" s="449" t="n">
        <v>4200.84</v>
      </c>
      <c r="Q444" s="448" t="n">
        <v>0.8</v>
      </c>
      <c r="R444" s="474" t="n">
        <v>0.8</v>
      </c>
      <c r="S444" s="449" t="n">
        <v>33.6</v>
      </c>
      <c r="T444" s="449" t="n">
        <v>10080</v>
      </c>
      <c r="U444" s="450" t="n">
        <v>13048.996997588</v>
      </c>
      <c r="V444" s="450" t="n">
        <v>10439.1975980704</v>
      </c>
      <c r="W444" s="450" t="n">
        <v>2654.94892912926</v>
      </c>
      <c r="X444" s="450" t="n">
        <v>13094.1465271997</v>
      </c>
      <c r="Y444" s="450" t="n">
        <v>4365.58845216837</v>
      </c>
      <c r="Z444" s="448" t="n">
        <v>0.1667</v>
      </c>
      <c r="AA444" s="448" t="n">
        <v>0</v>
      </c>
      <c r="AB444" s="448" t="n">
        <v>0.4666</v>
      </c>
      <c r="AC444" s="448" t="n">
        <v>-0.1667</v>
      </c>
      <c r="AD444" s="508"/>
      <c r="AF444" s="79"/>
      <c r="AG444" s="509"/>
      <c r="AT444" s="430"/>
      <c r="AU444" s="430"/>
      <c r="AV444" s="430"/>
      <c r="AW444" s="430"/>
      <c r="AY444" s="91"/>
      <c r="AZ444" s="364"/>
      <c r="BA444" s="510"/>
      <c r="BB444" s="360"/>
      <c r="CG444" s="505" t="n">
        <v>426</v>
      </c>
    </row>
    <row r="445" s="1" customFormat="true" ht="21.95" hidden="false" customHeight="true" outlineLevel="0" collapsed="false">
      <c r="A445" s="414" t="n">
        <v>0</v>
      </c>
      <c r="B445" s="414" t="n">
        <v>0</v>
      </c>
      <c r="C445" s="415" t="n">
        <v>0</v>
      </c>
      <c r="D445" s="415" t="s">
        <v>134</v>
      </c>
      <c r="E445" s="443" t="s">
        <v>992</v>
      </c>
      <c r="F445" s="443" t="s">
        <v>1308</v>
      </c>
      <c r="G445" s="443" t="s">
        <v>1096</v>
      </c>
      <c r="H445" s="444" t="n">
        <v>6</v>
      </c>
      <c r="I445" s="445" t="n">
        <v>900</v>
      </c>
      <c r="J445" s="446" t="n">
        <v>5400</v>
      </c>
      <c r="K445" s="447" t="n">
        <v>5400</v>
      </c>
      <c r="L445" s="447" t="n">
        <v>5785.76016134037</v>
      </c>
      <c r="M445" s="448" t="n">
        <v>0</v>
      </c>
      <c r="N445" s="448" t="n">
        <v>0</v>
      </c>
      <c r="O445" s="449" t="n">
        <v>0</v>
      </c>
      <c r="P445" s="449" t="n">
        <v>0</v>
      </c>
      <c r="Q445" s="448" t="n">
        <v>0</v>
      </c>
      <c r="R445" s="448" t="n">
        <v>0</v>
      </c>
      <c r="S445" s="449" t="n">
        <v>0</v>
      </c>
      <c r="T445" s="449" t="n">
        <v>0</v>
      </c>
      <c r="U445" s="450" t="n">
        <v>5687.63137656157</v>
      </c>
      <c r="V445" s="450" t="n">
        <v>0</v>
      </c>
      <c r="W445" s="450" t="n">
        <v>5786.02739937608</v>
      </c>
      <c r="X445" s="450" t="n">
        <v>5786.02739937608</v>
      </c>
      <c r="Y445" s="450" t="n">
        <v>0</v>
      </c>
      <c r="Z445" s="448" t="n">
        <v>0</v>
      </c>
      <c r="AA445" s="448" t="n">
        <v>0</v>
      </c>
      <c r="AB445" s="448" t="n">
        <v>0</v>
      </c>
      <c r="AC445" s="448" t="n">
        <v>0</v>
      </c>
      <c r="AD445" s="508"/>
      <c r="AF445" s="79"/>
      <c r="AG445" s="509"/>
      <c r="AT445" s="430"/>
      <c r="AU445" s="430"/>
      <c r="AV445" s="430"/>
      <c r="AW445" s="430"/>
      <c r="AY445" s="91"/>
      <c r="AZ445" s="364"/>
      <c r="BA445" s="510"/>
      <c r="BB445" s="360"/>
      <c r="CG445" s="505" t="n">
        <v>427</v>
      </c>
    </row>
    <row r="446" s="1" customFormat="true" ht="21.95" hidden="false" customHeight="true" outlineLevel="0" collapsed="false">
      <c r="A446" s="414" t="n">
        <v>0</v>
      </c>
      <c r="B446" s="414" t="n">
        <v>0</v>
      </c>
      <c r="C446" s="415" t="n">
        <v>0</v>
      </c>
      <c r="D446" s="415" t="s">
        <v>134</v>
      </c>
      <c r="E446" s="443" t="s">
        <v>994</v>
      </c>
      <c r="F446" s="443" t="s">
        <v>1293</v>
      </c>
      <c r="G446" s="443" t="s">
        <v>1097</v>
      </c>
      <c r="H446" s="444" t="n">
        <v>14</v>
      </c>
      <c r="I446" s="445" t="n">
        <v>7500</v>
      </c>
      <c r="J446" s="446" t="n">
        <v>105000</v>
      </c>
      <c r="K446" s="447" t="n">
        <v>105000</v>
      </c>
      <c r="L446" s="447" t="n">
        <v>105000</v>
      </c>
      <c r="M446" s="448" t="n">
        <v>0.5712</v>
      </c>
      <c r="N446" s="448" t="n">
        <v>0.6426</v>
      </c>
      <c r="O446" s="449" t="n">
        <v>8.9964</v>
      </c>
      <c r="P446" s="449" t="n">
        <v>67473</v>
      </c>
      <c r="Q446" s="448" t="n">
        <v>0.833333333333333</v>
      </c>
      <c r="R446" s="474" t="n">
        <v>1</v>
      </c>
      <c r="S446" s="449" t="n">
        <v>14</v>
      </c>
      <c r="T446" s="449" t="n">
        <v>105000</v>
      </c>
      <c r="U446" s="450" t="n">
        <v>107812.681295687</v>
      </c>
      <c r="V446" s="450" t="n">
        <v>107812.681295687</v>
      </c>
      <c r="W446" s="450" t="n">
        <v>0</v>
      </c>
      <c r="X446" s="450" t="n">
        <v>107812.681295687</v>
      </c>
      <c r="Y446" s="450" t="n">
        <v>69280.4290006085</v>
      </c>
      <c r="Z446" s="448" t="n">
        <v>0.0714000000000001</v>
      </c>
      <c r="AA446" s="448" t="n">
        <v>0.166666666666667</v>
      </c>
      <c r="AB446" s="448" t="n">
        <v>0.3574</v>
      </c>
      <c r="AC446" s="448" t="n">
        <v>0.0952666666666665</v>
      </c>
      <c r="AD446" s="508"/>
      <c r="AF446" s="79"/>
      <c r="AG446" s="509"/>
      <c r="AT446" s="430"/>
      <c r="AU446" s="430"/>
      <c r="AV446" s="430"/>
      <c r="AW446" s="430"/>
      <c r="AY446" s="91"/>
      <c r="AZ446" s="364"/>
      <c r="BA446" s="510"/>
      <c r="BB446" s="360"/>
      <c r="CG446" s="505" t="n">
        <v>428</v>
      </c>
    </row>
    <row r="447" s="1" customFormat="true" ht="21.95" hidden="false" customHeight="true" outlineLevel="0" collapsed="false">
      <c r="A447" s="414" t="n">
        <v>0</v>
      </c>
      <c r="B447" s="414" t="n">
        <v>0</v>
      </c>
      <c r="C447" s="415" t="n">
        <v>0</v>
      </c>
      <c r="D447" s="415" t="s">
        <v>134</v>
      </c>
      <c r="E447" s="443" t="s">
        <v>997</v>
      </c>
      <c r="F447" s="443" t="s">
        <v>1311</v>
      </c>
      <c r="G447" s="443" t="s">
        <v>1096</v>
      </c>
      <c r="H447" s="444" t="n">
        <v>3</v>
      </c>
      <c r="I447" s="445" t="n">
        <v>599</v>
      </c>
      <c r="J447" s="446" t="n">
        <v>1797</v>
      </c>
      <c r="K447" s="447" t="n">
        <v>1797</v>
      </c>
      <c r="L447" s="447" t="n">
        <v>1797</v>
      </c>
      <c r="M447" s="448" t="n">
        <v>1</v>
      </c>
      <c r="N447" s="448" t="n">
        <v>1</v>
      </c>
      <c r="O447" s="449" t="n">
        <v>3</v>
      </c>
      <c r="P447" s="449" t="n">
        <v>1797</v>
      </c>
      <c r="Q447" s="448" t="n">
        <v>1</v>
      </c>
      <c r="R447" s="448" t="n">
        <v>1</v>
      </c>
      <c r="S447" s="449" t="n">
        <v>3</v>
      </c>
      <c r="T447" s="449" t="n">
        <v>1797</v>
      </c>
      <c r="U447" s="450" t="n">
        <v>1809.97500282487</v>
      </c>
      <c r="V447" s="450" t="n">
        <v>1809.97500282487</v>
      </c>
      <c r="W447" s="450" t="n">
        <v>0</v>
      </c>
      <c r="X447" s="450" t="n">
        <v>1809.97500282487</v>
      </c>
      <c r="Y447" s="450" t="n">
        <v>1809.97500282487</v>
      </c>
      <c r="Z447" s="448" t="n">
        <v>0</v>
      </c>
      <c r="AA447" s="448" t="n">
        <v>0</v>
      </c>
      <c r="AB447" s="448" t="n">
        <v>0</v>
      </c>
      <c r="AC447" s="448" t="n">
        <v>0</v>
      </c>
      <c r="AD447" s="508"/>
      <c r="AF447" s="79"/>
      <c r="AG447" s="509"/>
      <c r="AT447" s="430"/>
      <c r="AU447" s="430"/>
      <c r="AV447" s="430"/>
      <c r="AW447" s="430"/>
      <c r="AY447" s="91"/>
      <c r="AZ447" s="364"/>
      <c r="BA447" s="510"/>
      <c r="BB447" s="360"/>
      <c r="CG447" s="505" t="n">
        <v>429</v>
      </c>
    </row>
    <row r="448" s="1" customFormat="true" ht="21.95" hidden="false" customHeight="true" outlineLevel="0" collapsed="false">
      <c r="A448" s="414" t="n">
        <v>0</v>
      </c>
      <c r="B448" s="414" t="n">
        <v>0</v>
      </c>
      <c r="C448" s="415" t="n">
        <v>0</v>
      </c>
      <c r="D448" s="415" t="s">
        <v>134</v>
      </c>
      <c r="E448" s="443" t="s">
        <v>1000</v>
      </c>
      <c r="F448" s="443" t="s">
        <v>1314</v>
      </c>
      <c r="G448" s="443" t="s">
        <v>1096</v>
      </c>
      <c r="H448" s="444" t="n">
        <v>2</v>
      </c>
      <c r="I448" s="445" t="n">
        <v>652.57</v>
      </c>
      <c r="J448" s="446" t="n">
        <v>1305.14</v>
      </c>
      <c r="K448" s="447" t="n">
        <v>1305.14</v>
      </c>
      <c r="L448" s="447" t="n">
        <v>1331.8053168248</v>
      </c>
      <c r="M448" s="448" t="n">
        <v>0.6664</v>
      </c>
      <c r="N448" s="448" t="n">
        <v>0.714</v>
      </c>
      <c r="O448" s="449" t="n">
        <v>1.428</v>
      </c>
      <c r="P448" s="449" t="n">
        <v>931.86996</v>
      </c>
      <c r="Q448" s="448" t="n">
        <v>0.6664</v>
      </c>
      <c r="R448" s="448" t="n">
        <v>0.714</v>
      </c>
      <c r="S448" s="449" t="n">
        <v>1.428</v>
      </c>
      <c r="T448" s="449" t="n">
        <v>931.86996</v>
      </c>
      <c r="U448" s="450" t="n">
        <v>1338.32504451756</v>
      </c>
      <c r="V448" s="450" t="n">
        <v>955.56408178554</v>
      </c>
      <c r="W448" s="450" t="n">
        <v>389.382727387287</v>
      </c>
      <c r="X448" s="450" t="n">
        <v>1344.94680917283</v>
      </c>
      <c r="Y448" s="450" t="n">
        <v>960.292021749399</v>
      </c>
      <c r="Z448" s="448" t="n">
        <v>0.0476000000000001</v>
      </c>
      <c r="AA448" s="448" t="n">
        <v>0.0476000000000001</v>
      </c>
      <c r="AB448" s="448" t="n">
        <v>0</v>
      </c>
      <c r="AC448" s="448" t="n">
        <v>0</v>
      </c>
      <c r="AD448" s="508"/>
      <c r="AF448" s="79"/>
      <c r="AG448" s="509"/>
      <c r="AT448" s="430"/>
      <c r="AU448" s="430"/>
      <c r="AV448" s="430"/>
      <c r="AW448" s="430"/>
      <c r="AY448" s="91"/>
      <c r="AZ448" s="364"/>
      <c r="BA448" s="510"/>
      <c r="BB448" s="360"/>
      <c r="CG448" s="505" t="n">
        <v>430</v>
      </c>
    </row>
    <row r="449" s="1" customFormat="true" ht="21.95" hidden="false" customHeight="true" outlineLevel="0" collapsed="false">
      <c r="A449" s="414" t="n">
        <v>0</v>
      </c>
      <c r="B449" s="414" t="n">
        <v>0</v>
      </c>
      <c r="C449" s="415" t="n">
        <v>0</v>
      </c>
      <c r="D449" s="415" t="s">
        <v>134</v>
      </c>
      <c r="E449" s="443" t="s">
        <v>1002</v>
      </c>
      <c r="F449" s="443" t="s">
        <v>1158</v>
      </c>
      <c r="G449" s="443" t="s">
        <v>1097</v>
      </c>
      <c r="H449" s="444" t="n">
        <v>12</v>
      </c>
      <c r="I449" s="445" t="n">
        <v>2050.651</v>
      </c>
      <c r="J449" s="446" t="n">
        <v>24607.81</v>
      </c>
      <c r="K449" s="447" t="n">
        <v>24607.81</v>
      </c>
      <c r="L449" s="447" t="n">
        <v>25110.5721941052</v>
      </c>
      <c r="M449" s="448" t="n">
        <v>0.6664</v>
      </c>
      <c r="N449" s="448" t="n">
        <v>0.714</v>
      </c>
      <c r="O449" s="449" t="n">
        <v>8.568</v>
      </c>
      <c r="P449" s="449" t="n">
        <v>17569.97634</v>
      </c>
      <c r="Q449" s="448" t="n">
        <v>0.6664</v>
      </c>
      <c r="R449" s="448" t="n">
        <v>0.714</v>
      </c>
      <c r="S449" s="449" t="n">
        <v>8.568</v>
      </c>
      <c r="T449" s="449" t="n">
        <v>17569.97634</v>
      </c>
      <c r="U449" s="450" t="n">
        <v>25233.4986390194</v>
      </c>
      <c r="V449" s="450" t="n">
        <v>18016.7180282598</v>
      </c>
      <c r="W449" s="450" t="n">
        <v>7341.63091532568</v>
      </c>
      <c r="X449" s="450" t="n">
        <v>25358.3489435855</v>
      </c>
      <c r="Y449" s="450" t="n">
        <v>18105.8611457201</v>
      </c>
      <c r="Z449" s="448" t="n">
        <v>0.0476000000000001</v>
      </c>
      <c r="AA449" s="448" t="n">
        <v>0.0476000000000001</v>
      </c>
      <c r="AB449" s="448" t="n">
        <v>0</v>
      </c>
      <c r="AC449" s="448" t="n">
        <v>0</v>
      </c>
      <c r="AD449" s="508"/>
      <c r="AF449" s="79"/>
      <c r="AG449" s="509"/>
      <c r="AT449" s="430"/>
      <c r="AU449" s="430"/>
      <c r="AV449" s="430"/>
      <c r="AW449" s="430"/>
      <c r="AY449" s="91"/>
      <c r="AZ449" s="364"/>
      <c r="BA449" s="510"/>
      <c r="BB449" s="360"/>
      <c r="CG449" s="505" t="n">
        <v>431</v>
      </c>
    </row>
    <row r="450" s="1" customFormat="true" ht="21.95" hidden="false" customHeight="true" outlineLevel="0" collapsed="false">
      <c r="A450" s="414" t="n">
        <v>0</v>
      </c>
      <c r="B450" s="414" t="n">
        <v>0</v>
      </c>
      <c r="C450" s="415" t="n">
        <v>0</v>
      </c>
      <c r="D450" s="415" t="s">
        <v>134</v>
      </c>
      <c r="E450" s="443" t="s">
        <v>1004</v>
      </c>
      <c r="F450" s="443" t="s">
        <v>1317</v>
      </c>
      <c r="G450" s="443" t="s">
        <v>1097</v>
      </c>
      <c r="H450" s="444" t="n">
        <v>18</v>
      </c>
      <c r="I450" s="445" t="n">
        <v>180</v>
      </c>
      <c r="J450" s="446" t="n">
        <v>3240</v>
      </c>
      <c r="K450" s="447" t="n">
        <v>3240</v>
      </c>
      <c r="L450" s="447" t="n">
        <v>3306.19644368601</v>
      </c>
      <c r="M450" s="448" t="n">
        <v>0.6664</v>
      </c>
      <c r="N450" s="448" t="n">
        <v>0.714</v>
      </c>
      <c r="O450" s="449" t="n">
        <v>12.852</v>
      </c>
      <c r="P450" s="449" t="n">
        <v>2313.36</v>
      </c>
      <c r="Q450" s="448" t="n">
        <v>0.6664</v>
      </c>
      <c r="R450" s="448" t="n">
        <v>0.714</v>
      </c>
      <c r="S450" s="449" t="n">
        <v>12.852</v>
      </c>
      <c r="T450" s="449" t="n">
        <v>2313.36</v>
      </c>
      <c r="U450" s="450" t="n">
        <v>3322.38161747928</v>
      </c>
      <c r="V450" s="450" t="n">
        <v>2372.1804748802</v>
      </c>
      <c r="W450" s="450" t="n">
        <v>966.639622366037</v>
      </c>
      <c r="X450" s="450" t="n">
        <v>3338.82009724624</v>
      </c>
      <c r="Y450" s="450" t="n">
        <v>2383.91754943382</v>
      </c>
      <c r="Z450" s="448" t="n">
        <v>0.0476000000000001</v>
      </c>
      <c r="AA450" s="448" t="n">
        <v>0.0476000000000001</v>
      </c>
      <c r="AB450" s="448" t="n">
        <v>0</v>
      </c>
      <c r="AC450" s="448" t="n">
        <v>0</v>
      </c>
      <c r="AD450" s="508"/>
      <c r="AF450" s="79"/>
      <c r="AG450" s="509"/>
      <c r="AT450" s="430"/>
      <c r="AU450" s="430"/>
      <c r="AV450" s="430"/>
      <c r="AW450" s="430"/>
      <c r="AY450" s="91"/>
      <c r="AZ450" s="364"/>
      <c r="BA450" s="510"/>
      <c r="BB450" s="360"/>
      <c r="CG450" s="505" t="n">
        <v>432</v>
      </c>
    </row>
    <row r="451" s="1" customFormat="true" ht="21.95" hidden="false" customHeight="true" outlineLevel="0" collapsed="false">
      <c r="A451" s="414" t="n">
        <v>0</v>
      </c>
      <c r="B451" s="414" t="n">
        <v>0</v>
      </c>
      <c r="C451" s="415" t="n">
        <v>0</v>
      </c>
      <c r="D451" s="415" t="s">
        <v>134</v>
      </c>
      <c r="E451" s="443" t="s">
        <v>1006</v>
      </c>
      <c r="F451" s="443" t="s">
        <v>1320</v>
      </c>
      <c r="G451" s="443" t="s">
        <v>1097</v>
      </c>
      <c r="H451" s="444" t="n">
        <v>3</v>
      </c>
      <c r="I451" s="445" t="n">
        <v>150</v>
      </c>
      <c r="J451" s="446" t="n">
        <v>450</v>
      </c>
      <c r="K451" s="447" t="n">
        <v>450</v>
      </c>
      <c r="L451" s="447" t="n">
        <v>450</v>
      </c>
      <c r="M451" s="448" t="n">
        <v>1</v>
      </c>
      <c r="N451" s="448" t="n">
        <v>1</v>
      </c>
      <c r="O451" s="449" t="n">
        <v>3</v>
      </c>
      <c r="P451" s="449" t="n">
        <v>450</v>
      </c>
      <c r="Q451" s="448" t="n">
        <v>1</v>
      </c>
      <c r="R451" s="448" t="n">
        <v>1</v>
      </c>
      <c r="S451" s="449" t="n">
        <v>3</v>
      </c>
      <c r="T451" s="449" t="n">
        <v>450</v>
      </c>
      <c r="U451" s="450" t="n">
        <v>450</v>
      </c>
      <c r="V451" s="450" t="n">
        <v>450</v>
      </c>
      <c r="W451" s="450" t="n">
        <v>0</v>
      </c>
      <c r="X451" s="450" t="n">
        <v>450</v>
      </c>
      <c r="Y451" s="450" t="n">
        <v>450</v>
      </c>
      <c r="Z451" s="448" t="n">
        <v>0</v>
      </c>
      <c r="AA451" s="448" t="n">
        <v>0</v>
      </c>
      <c r="AB451" s="448" t="n">
        <v>0</v>
      </c>
      <c r="AC451" s="448" t="n">
        <v>0</v>
      </c>
      <c r="AD451" s="508"/>
      <c r="AF451" s="79"/>
      <c r="AG451" s="509"/>
      <c r="AT451" s="430"/>
      <c r="AU451" s="430"/>
      <c r="AV451" s="430"/>
      <c r="AW451" s="430"/>
      <c r="AY451" s="91"/>
      <c r="AZ451" s="364"/>
      <c r="BA451" s="510"/>
      <c r="BB451" s="360"/>
      <c r="CG451" s="505" t="n">
        <v>433</v>
      </c>
    </row>
    <row r="452" s="1" customFormat="true" ht="21.95" hidden="false" customHeight="true" outlineLevel="0" collapsed="false">
      <c r="A452" s="414" t="n">
        <v>0</v>
      </c>
      <c r="B452" s="414" t="n">
        <v>0</v>
      </c>
      <c r="C452" s="415" t="n">
        <v>0</v>
      </c>
      <c r="D452" s="415" t="s">
        <v>134</v>
      </c>
      <c r="E452" s="443" t="s">
        <v>1009</v>
      </c>
      <c r="F452" s="443" t="s">
        <v>1323</v>
      </c>
      <c r="G452" s="443" t="s">
        <v>1097</v>
      </c>
      <c r="H452" s="444" t="n">
        <v>9</v>
      </c>
      <c r="I452" s="445" t="n">
        <v>80</v>
      </c>
      <c r="J452" s="446" t="n">
        <v>720</v>
      </c>
      <c r="K452" s="447" t="n">
        <v>720</v>
      </c>
      <c r="L452" s="447" t="n">
        <v>754.29150660875</v>
      </c>
      <c r="M452" s="448" t="n">
        <v>0.2222</v>
      </c>
      <c r="N452" s="448" t="n">
        <v>0.3333</v>
      </c>
      <c r="O452" s="449" t="n">
        <v>2.9997</v>
      </c>
      <c r="P452" s="449" t="n">
        <v>239.976</v>
      </c>
      <c r="Q452" s="448" t="n">
        <v>0.2222</v>
      </c>
      <c r="R452" s="448" t="n">
        <v>0.3333</v>
      </c>
      <c r="S452" s="449" t="n">
        <v>2.9997</v>
      </c>
      <c r="T452" s="449" t="n">
        <v>239.976</v>
      </c>
      <c r="U452" s="450" t="n">
        <v>755.817850855413</v>
      </c>
      <c r="V452" s="450" t="n">
        <v>251.914089690109</v>
      </c>
      <c r="W452" s="450" t="n">
        <v>512.621296233464</v>
      </c>
      <c r="X452" s="450" t="n">
        <v>764.535385923572</v>
      </c>
      <c r="Y452" s="450" t="n">
        <v>254.819644128327</v>
      </c>
      <c r="Z452" s="448" t="n">
        <v>0.1111</v>
      </c>
      <c r="AA452" s="448" t="n">
        <v>0.1111</v>
      </c>
      <c r="AB452" s="448" t="n">
        <v>0</v>
      </c>
      <c r="AC452" s="448" t="n">
        <v>0</v>
      </c>
      <c r="AD452" s="508"/>
      <c r="AF452" s="79"/>
      <c r="AG452" s="509"/>
      <c r="AT452" s="430"/>
      <c r="AU452" s="430"/>
      <c r="AV452" s="430"/>
      <c r="AW452" s="430"/>
      <c r="AY452" s="91"/>
      <c r="AZ452" s="364"/>
      <c r="BA452" s="510"/>
      <c r="BB452" s="360"/>
      <c r="CG452" s="505" t="n">
        <v>434</v>
      </c>
    </row>
    <row r="453" s="1" customFormat="true" ht="21.95" hidden="false" customHeight="true" outlineLevel="0" collapsed="false">
      <c r="A453" s="414" t="n">
        <v>0</v>
      </c>
      <c r="B453" s="414" t="n">
        <v>0</v>
      </c>
      <c r="C453" s="415" t="n">
        <v>0</v>
      </c>
      <c r="D453" s="415" t="s">
        <v>134</v>
      </c>
      <c r="E453" s="443" t="s">
        <v>1011</v>
      </c>
      <c r="F453" s="443" t="s">
        <v>1326</v>
      </c>
      <c r="G453" s="443" t="s">
        <v>1097</v>
      </c>
      <c r="H453" s="444" t="n">
        <v>7</v>
      </c>
      <c r="I453" s="445" t="n">
        <v>70</v>
      </c>
      <c r="J453" s="446" t="n">
        <v>490</v>
      </c>
      <c r="K453" s="447" t="n">
        <v>490</v>
      </c>
      <c r="L453" s="447" t="n">
        <v>500.011190557452</v>
      </c>
      <c r="M453" s="448" t="n">
        <v>0.6664</v>
      </c>
      <c r="N453" s="448" t="n">
        <v>0.714</v>
      </c>
      <c r="O453" s="449" t="n">
        <v>4.998</v>
      </c>
      <c r="P453" s="449" t="n">
        <v>349.86</v>
      </c>
      <c r="Q453" s="448" t="n">
        <v>0.6664</v>
      </c>
      <c r="R453" s="448" t="n">
        <v>0.714</v>
      </c>
      <c r="S453" s="449" t="n">
        <v>4.998</v>
      </c>
      <c r="T453" s="449" t="n">
        <v>349.86</v>
      </c>
      <c r="U453" s="450" t="n">
        <v>502.458948322483</v>
      </c>
      <c r="V453" s="450" t="n">
        <v>358.755689102253</v>
      </c>
      <c r="W453" s="450" t="n">
        <v>146.18932560474</v>
      </c>
      <c r="X453" s="450" t="n">
        <v>504.945014706993</v>
      </c>
      <c r="Y453" s="450" t="n">
        <v>360.530740500793</v>
      </c>
      <c r="Z453" s="448" t="n">
        <v>0.0476000000000001</v>
      </c>
      <c r="AA453" s="448" t="n">
        <v>0.0476000000000001</v>
      </c>
      <c r="AB453" s="448" t="n">
        <v>0</v>
      </c>
      <c r="AC453" s="448" t="n">
        <v>0</v>
      </c>
      <c r="AD453" s="508"/>
      <c r="AF453" s="79"/>
      <c r="AG453" s="509"/>
      <c r="AT453" s="430"/>
      <c r="AU453" s="430"/>
      <c r="AV453" s="430"/>
      <c r="AW453" s="430"/>
      <c r="AY453" s="91"/>
      <c r="AZ453" s="364"/>
      <c r="BA453" s="510"/>
      <c r="BB453" s="360"/>
      <c r="CG453" s="505" t="n">
        <v>435</v>
      </c>
    </row>
    <row r="454" s="1" customFormat="true" ht="21.95" hidden="false" customHeight="true" outlineLevel="0" collapsed="false">
      <c r="A454" s="414" t="n">
        <v>0</v>
      </c>
      <c r="B454" s="414" t="n">
        <v>0</v>
      </c>
      <c r="C454" s="415" t="n">
        <v>0</v>
      </c>
      <c r="D454" s="415" t="s">
        <v>134</v>
      </c>
      <c r="E454" s="443" t="s">
        <v>1013</v>
      </c>
      <c r="F454" s="443" t="s">
        <v>1329</v>
      </c>
      <c r="G454" s="443" t="s">
        <v>1098</v>
      </c>
      <c r="H454" s="444" t="n">
        <v>2800</v>
      </c>
      <c r="I454" s="445" t="n">
        <v>3.5</v>
      </c>
      <c r="J454" s="446" t="n">
        <v>9800</v>
      </c>
      <c r="K454" s="447" t="n">
        <v>9800</v>
      </c>
      <c r="L454" s="447" t="n">
        <v>10086.1940349571</v>
      </c>
      <c r="M454" s="448" t="n">
        <v>0.4434</v>
      </c>
      <c r="N454" s="448" t="n">
        <v>0.5912</v>
      </c>
      <c r="O454" s="449" t="n">
        <v>1655.36</v>
      </c>
      <c r="P454" s="449" t="n">
        <v>5793.76</v>
      </c>
      <c r="Q454" s="448" t="n">
        <v>0.4434</v>
      </c>
      <c r="R454" s="448" t="n">
        <v>0.5912</v>
      </c>
      <c r="S454" s="449" t="n">
        <v>1655.36</v>
      </c>
      <c r="T454" s="449" t="n">
        <v>5793.76</v>
      </c>
      <c r="U454" s="450" t="n">
        <v>10230.2991267842</v>
      </c>
      <c r="V454" s="450" t="n">
        <v>6048.15284375484</v>
      </c>
      <c r="W454" s="450" t="n">
        <v>4254.49741372581</v>
      </c>
      <c r="X454" s="450" t="n">
        <v>10302.6502574806</v>
      </c>
      <c r="Y454" s="450" t="n">
        <v>6090.92683222256</v>
      </c>
      <c r="Z454" s="448" t="n">
        <v>0.1478</v>
      </c>
      <c r="AA454" s="448" t="n">
        <v>0.1478</v>
      </c>
      <c r="AB454" s="448" t="n">
        <v>0</v>
      </c>
      <c r="AC454" s="448" t="n">
        <v>0</v>
      </c>
      <c r="AD454" s="508"/>
      <c r="AF454" s="79"/>
      <c r="AG454" s="509"/>
      <c r="AT454" s="430"/>
      <c r="AU454" s="430"/>
      <c r="AV454" s="430"/>
      <c r="AW454" s="430"/>
      <c r="AY454" s="91"/>
      <c r="AZ454" s="364"/>
      <c r="BA454" s="510"/>
      <c r="BB454" s="360"/>
      <c r="CG454" s="505" t="n">
        <v>436</v>
      </c>
    </row>
    <row r="455" s="1" customFormat="true" ht="21.95" hidden="false" customHeight="true" outlineLevel="0" collapsed="false">
      <c r="A455" s="414" t="n">
        <v>0</v>
      </c>
      <c r="B455" s="414" t="n">
        <v>0</v>
      </c>
      <c r="C455" s="415" t="n">
        <v>0</v>
      </c>
      <c r="D455" s="415" t="s">
        <v>134</v>
      </c>
      <c r="E455" s="443" t="s">
        <v>1015</v>
      </c>
      <c r="F455" s="443" t="s">
        <v>2427</v>
      </c>
      <c r="G455" s="443" t="s">
        <v>1098</v>
      </c>
      <c r="H455" s="444" t="n">
        <v>240</v>
      </c>
      <c r="I455" s="445" t="n">
        <v>32.874</v>
      </c>
      <c r="J455" s="446" t="n">
        <v>7889.76</v>
      </c>
      <c r="K455" s="447" t="n">
        <v>7889.76</v>
      </c>
      <c r="L455" s="447" t="n">
        <v>7889.76</v>
      </c>
      <c r="M455" s="448" t="n">
        <v>0.6</v>
      </c>
      <c r="N455" s="448" t="n">
        <v>0.6</v>
      </c>
      <c r="O455" s="449" t="n">
        <v>144</v>
      </c>
      <c r="P455" s="449" t="n">
        <v>4733.856</v>
      </c>
      <c r="Q455" s="448" t="n">
        <v>0.6</v>
      </c>
      <c r="R455" s="474" t="n">
        <v>1</v>
      </c>
      <c r="S455" s="449" t="n">
        <v>240</v>
      </c>
      <c r="T455" s="449" t="n">
        <v>7889.76</v>
      </c>
      <c r="U455" s="450" t="n">
        <v>8168.9718102149</v>
      </c>
      <c r="V455" s="450" t="n">
        <v>8168.9718102149</v>
      </c>
      <c r="W455" s="450" t="n">
        <v>0</v>
      </c>
      <c r="X455" s="450" t="n">
        <v>8168.9718102149</v>
      </c>
      <c r="Y455" s="450" t="n">
        <v>4901.38308612894</v>
      </c>
      <c r="Z455" s="448" t="n">
        <v>0</v>
      </c>
      <c r="AA455" s="448" t="n">
        <v>0.4</v>
      </c>
      <c r="AB455" s="448" t="n">
        <v>0.4</v>
      </c>
      <c r="AC455" s="448" t="n">
        <v>0.4</v>
      </c>
      <c r="AD455" s="508"/>
      <c r="AF455" s="79"/>
      <c r="AG455" s="509"/>
      <c r="AT455" s="430"/>
      <c r="AU455" s="430"/>
      <c r="AV455" s="430"/>
      <c r="AW455" s="430"/>
      <c r="AY455" s="91"/>
      <c r="AZ455" s="364"/>
      <c r="BA455" s="510"/>
      <c r="BB455" s="360"/>
      <c r="CG455" s="505" t="n">
        <v>437</v>
      </c>
    </row>
    <row r="456" s="1" customFormat="true" ht="21.95" hidden="false" customHeight="true" outlineLevel="0" collapsed="false">
      <c r="A456" s="414" t="n">
        <v>0</v>
      </c>
      <c r="B456" s="414" t="n">
        <v>0</v>
      </c>
      <c r="C456" s="415" t="n">
        <v>0</v>
      </c>
      <c r="D456" s="415" t="s">
        <v>134</v>
      </c>
      <c r="E456" s="443" t="s">
        <v>1017</v>
      </c>
      <c r="F456" s="443" t="s">
        <v>1332</v>
      </c>
      <c r="G456" s="443" t="s">
        <v>1097</v>
      </c>
      <c r="H456" s="444" t="n">
        <v>1</v>
      </c>
      <c r="I456" s="445" t="n">
        <v>300</v>
      </c>
      <c r="J456" s="446" t="n">
        <v>300</v>
      </c>
      <c r="K456" s="447" t="n">
        <v>300</v>
      </c>
      <c r="L456" s="447" t="n">
        <v>321.431120074465</v>
      </c>
      <c r="M456" s="448" t="n">
        <v>0</v>
      </c>
      <c r="N456" s="448" t="n">
        <v>0</v>
      </c>
      <c r="O456" s="449" t="n">
        <v>0</v>
      </c>
      <c r="P456" s="449" t="n">
        <v>0</v>
      </c>
      <c r="Q456" s="448" t="n">
        <v>0</v>
      </c>
      <c r="R456" s="448" t="n">
        <v>0</v>
      </c>
      <c r="S456" s="449" t="n">
        <v>0</v>
      </c>
      <c r="T456" s="449" t="n">
        <v>0</v>
      </c>
      <c r="U456" s="450" t="n">
        <v>315.979520920087</v>
      </c>
      <c r="V456" s="450" t="n">
        <v>0</v>
      </c>
      <c r="W456" s="450" t="n">
        <v>321.445966632005</v>
      </c>
      <c r="X456" s="450" t="n">
        <v>321.445966632005</v>
      </c>
      <c r="Y456" s="450" t="n">
        <v>0</v>
      </c>
      <c r="Z456" s="448" t="n">
        <v>0</v>
      </c>
      <c r="AA456" s="448" t="n">
        <v>0</v>
      </c>
      <c r="AB456" s="448" t="n">
        <v>0</v>
      </c>
      <c r="AC456" s="448" t="n">
        <v>0</v>
      </c>
      <c r="AD456" s="508"/>
      <c r="AF456" s="79"/>
      <c r="AG456" s="509"/>
      <c r="AT456" s="430"/>
      <c r="AU456" s="430"/>
      <c r="AV456" s="430"/>
      <c r="AW456" s="430"/>
      <c r="AY456" s="91"/>
      <c r="AZ456" s="364"/>
      <c r="BA456" s="510"/>
      <c r="BB456" s="360"/>
      <c r="CG456" s="505" t="n">
        <v>438</v>
      </c>
    </row>
    <row r="457" s="1" customFormat="true" ht="21.95" hidden="false" customHeight="true" outlineLevel="0" collapsed="false">
      <c r="A457" s="414" t="n">
        <v>0</v>
      </c>
      <c r="B457" s="414" t="n">
        <v>0</v>
      </c>
      <c r="C457" s="415" t="n">
        <v>0</v>
      </c>
      <c r="D457" s="415" t="s">
        <v>134</v>
      </c>
      <c r="E457" s="469" t="s">
        <v>1019</v>
      </c>
      <c r="F457" s="469" t="s">
        <v>2428</v>
      </c>
      <c r="G457" s="469"/>
      <c r="H457" s="470"/>
      <c r="I457" s="471"/>
      <c r="J457" s="472" t="n">
        <v>36107.81</v>
      </c>
      <c r="K457" s="473" t="n">
        <v>36107.81</v>
      </c>
      <c r="L457" s="473" t="n">
        <v>38687.2460391199</v>
      </c>
      <c r="M457" s="448" t="n">
        <v>0</v>
      </c>
      <c r="N457" s="448" t="n">
        <v>0</v>
      </c>
      <c r="O457" s="449" t="n">
        <v>0</v>
      </c>
      <c r="P457" s="449" t="n">
        <v>0</v>
      </c>
      <c r="Q457" s="448" t="n">
        <v>0</v>
      </c>
      <c r="R457" s="448" t="n">
        <v>0</v>
      </c>
      <c r="S457" s="449" t="n">
        <v>0</v>
      </c>
      <c r="T457" s="449" t="n">
        <v>0</v>
      </c>
      <c r="U457" s="449"/>
      <c r="V457" s="449"/>
      <c r="W457" s="449"/>
      <c r="X457" s="449"/>
      <c r="Y457" s="449" t="n">
        <v>0</v>
      </c>
      <c r="Z457" s="448" t="n">
        <v>0</v>
      </c>
      <c r="AA457" s="448" t="n">
        <v>0</v>
      </c>
      <c r="AB457" s="448" t="n">
        <v>0</v>
      </c>
      <c r="AC457" s="448" t="n">
        <v>0</v>
      </c>
      <c r="AD457" s="508"/>
      <c r="AF457" s="79"/>
      <c r="AG457" s="509"/>
      <c r="AT457" s="430"/>
      <c r="AU457" s="430"/>
      <c r="AV457" s="430"/>
      <c r="AW457" s="430"/>
      <c r="AY457" s="91"/>
      <c r="AZ457" s="364"/>
      <c r="BA457" s="510"/>
      <c r="BB457" s="360"/>
      <c r="CG457" s="505" t="n">
        <v>439</v>
      </c>
    </row>
    <row r="458" s="1" customFormat="true" ht="21.95" hidden="false" customHeight="true" outlineLevel="0" collapsed="false">
      <c r="A458" s="414" t="n">
        <v>0</v>
      </c>
      <c r="B458" s="414" t="n">
        <v>0</v>
      </c>
      <c r="C458" s="415" t="n">
        <v>0</v>
      </c>
      <c r="D458" s="415" t="s">
        <v>134</v>
      </c>
      <c r="E458" s="443" t="s">
        <v>1021</v>
      </c>
      <c r="F458" s="443" t="s">
        <v>1222</v>
      </c>
      <c r="G458" s="443" t="s">
        <v>1095</v>
      </c>
      <c r="H458" s="444" t="n">
        <v>1</v>
      </c>
      <c r="I458" s="445" t="n">
        <v>2532.1228</v>
      </c>
      <c r="J458" s="446" t="n">
        <v>2532.12</v>
      </c>
      <c r="K458" s="447" t="n">
        <v>2532.12</v>
      </c>
      <c r="L458" s="447" t="n">
        <v>2532.12</v>
      </c>
      <c r="M458" s="448" t="n">
        <v>1</v>
      </c>
      <c r="N458" s="448" t="n">
        <v>1</v>
      </c>
      <c r="O458" s="449" t="n">
        <v>1</v>
      </c>
      <c r="P458" s="449" t="n">
        <v>2532.12</v>
      </c>
      <c r="Q458" s="448" t="n">
        <v>1</v>
      </c>
      <c r="R458" s="448" t="n">
        <v>1</v>
      </c>
      <c r="S458" s="449" t="n">
        <v>1</v>
      </c>
      <c r="T458" s="449" t="n">
        <v>2532.12</v>
      </c>
      <c r="U458" s="450" t="n">
        <v>2532.12</v>
      </c>
      <c r="V458" s="450" t="n">
        <v>2532.12</v>
      </c>
      <c r="W458" s="450" t="n">
        <v>0</v>
      </c>
      <c r="X458" s="450" t="n">
        <v>2532.12</v>
      </c>
      <c r="Y458" s="450" t="n">
        <v>2532.12</v>
      </c>
      <c r="Z458" s="448" t="n">
        <v>0</v>
      </c>
      <c r="AA458" s="448" t="n">
        <v>0</v>
      </c>
      <c r="AB458" s="448" t="n">
        <v>0</v>
      </c>
      <c r="AC458" s="448" t="n">
        <v>0</v>
      </c>
      <c r="AD458" s="508"/>
      <c r="AF458" s="79"/>
      <c r="AG458" s="509"/>
      <c r="AT458" s="430"/>
      <c r="AU458" s="430"/>
      <c r="AV458" s="430"/>
      <c r="AW458" s="430"/>
      <c r="AY458" s="91"/>
      <c r="AZ458" s="364"/>
      <c r="BA458" s="510"/>
      <c r="BB458" s="360"/>
      <c r="CG458" s="505" t="n">
        <v>440</v>
      </c>
    </row>
    <row r="459" s="1" customFormat="true" ht="21.95" hidden="false" customHeight="true" outlineLevel="0" collapsed="false">
      <c r="A459" s="414" t="n">
        <v>0</v>
      </c>
      <c r="B459" s="414" t="n">
        <v>0</v>
      </c>
      <c r="C459" s="415" t="n">
        <v>0</v>
      </c>
      <c r="D459" s="415" t="s">
        <v>134</v>
      </c>
      <c r="E459" s="443" t="s">
        <v>1023</v>
      </c>
      <c r="F459" s="443" t="s">
        <v>2429</v>
      </c>
      <c r="G459" s="443" t="s">
        <v>1095</v>
      </c>
      <c r="H459" s="444" t="n">
        <v>1</v>
      </c>
      <c r="I459" s="445" t="n">
        <v>15000</v>
      </c>
      <c r="J459" s="446" t="n">
        <v>15000</v>
      </c>
      <c r="K459" s="447" t="n">
        <v>15000</v>
      </c>
      <c r="L459" s="447" t="n">
        <v>15000</v>
      </c>
      <c r="M459" s="448" t="n">
        <v>0.1522</v>
      </c>
      <c r="N459" s="448" t="n">
        <v>0.3044</v>
      </c>
      <c r="O459" s="449" t="n">
        <v>0.3044</v>
      </c>
      <c r="P459" s="449" t="n">
        <v>4566</v>
      </c>
      <c r="Q459" s="448" t="n">
        <v>0.5</v>
      </c>
      <c r="R459" s="474" t="n">
        <v>1</v>
      </c>
      <c r="S459" s="449" t="n">
        <v>1</v>
      </c>
      <c r="T459" s="449" t="n">
        <v>15000</v>
      </c>
      <c r="U459" s="450" t="n">
        <v>15535.3747569936</v>
      </c>
      <c r="V459" s="450" t="n">
        <v>15535.3747569936</v>
      </c>
      <c r="W459" s="450" t="n">
        <v>0</v>
      </c>
      <c r="X459" s="450" t="n">
        <v>15535.3747569936</v>
      </c>
      <c r="Y459" s="450" t="n">
        <v>4728.96807602887</v>
      </c>
      <c r="Z459" s="448" t="n">
        <v>0.1522</v>
      </c>
      <c r="AA459" s="448" t="n">
        <v>0.5</v>
      </c>
      <c r="AB459" s="448" t="n">
        <v>0.6956</v>
      </c>
      <c r="AC459" s="448" t="n">
        <v>0.3478</v>
      </c>
      <c r="AD459" s="508"/>
      <c r="AF459" s="79"/>
      <c r="AG459" s="509"/>
      <c r="AT459" s="430"/>
      <c r="AU459" s="430"/>
      <c r="AV459" s="430"/>
      <c r="AW459" s="430"/>
      <c r="AY459" s="91"/>
      <c r="AZ459" s="364"/>
      <c r="BA459" s="510"/>
      <c r="BB459" s="360"/>
      <c r="CG459" s="505" t="n">
        <v>441</v>
      </c>
    </row>
    <row r="460" s="1" customFormat="true" ht="21.95" hidden="false" customHeight="true" outlineLevel="0" collapsed="false">
      <c r="A460" s="414" t="n">
        <v>0</v>
      </c>
      <c r="B460" s="414" t="n">
        <v>0</v>
      </c>
      <c r="C460" s="415" t="n">
        <v>0</v>
      </c>
      <c r="D460" s="415" t="s">
        <v>134</v>
      </c>
      <c r="E460" s="443" t="s">
        <v>1025</v>
      </c>
      <c r="F460" s="443" t="s">
        <v>1152</v>
      </c>
      <c r="G460" s="443" t="s">
        <v>1096</v>
      </c>
      <c r="H460" s="444" t="n">
        <v>1</v>
      </c>
      <c r="I460" s="445" t="n">
        <v>1525.6966</v>
      </c>
      <c r="J460" s="446" t="n">
        <v>1525.69</v>
      </c>
      <c r="K460" s="447" t="n">
        <v>1525.69</v>
      </c>
      <c r="L460" s="447" t="n">
        <v>1525.69</v>
      </c>
      <c r="M460" s="448" t="n">
        <v>1</v>
      </c>
      <c r="N460" s="448" t="n">
        <v>1</v>
      </c>
      <c r="O460" s="449" t="n">
        <v>1</v>
      </c>
      <c r="P460" s="449" t="n">
        <v>1525.69</v>
      </c>
      <c r="Q460" s="448" t="n">
        <v>1</v>
      </c>
      <c r="R460" s="448" t="n">
        <v>1</v>
      </c>
      <c r="S460" s="449" t="n">
        <v>1</v>
      </c>
      <c r="T460" s="449" t="n">
        <v>1525.69</v>
      </c>
      <c r="U460" s="450" t="n">
        <v>1525.69</v>
      </c>
      <c r="V460" s="450" t="n">
        <v>1525.69</v>
      </c>
      <c r="W460" s="450" t="n">
        <v>0</v>
      </c>
      <c r="X460" s="450" t="n">
        <v>1525.69</v>
      </c>
      <c r="Y460" s="450" t="n">
        <v>1525.69</v>
      </c>
      <c r="Z460" s="448" t="n">
        <v>0</v>
      </c>
      <c r="AA460" s="448" t="n">
        <v>0</v>
      </c>
      <c r="AB460" s="448" t="n">
        <v>0</v>
      </c>
      <c r="AC460" s="448" t="n">
        <v>0</v>
      </c>
      <c r="AD460" s="508"/>
      <c r="AF460" s="79"/>
      <c r="AG460" s="509"/>
      <c r="AT460" s="430"/>
      <c r="AU460" s="430"/>
      <c r="AV460" s="430"/>
      <c r="AW460" s="430"/>
      <c r="AY460" s="91"/>
      <c r="AZ460" s="364"/>
      <c r="BA460" s="510"/>
      <c r="BB460" s="360"/>
      <c r="CG460" s="505" t="n">
        <v>442</v>
      </c>
    </row>
    <row r="461" s="1" customFormat="true" ht="21.95" hidden="false" customHeight="true" outlineLevel="0" collapsed="false">
      <c r="A461" s="414" t="n">
        <v>0</v>
      </c>
      <c r="B461" s="414" t="n">
        <v>0</v>
      </c>
      <c r="C461" s="415" t="n">
        <v>0</v>
      </c>
      <c r="D461" s="415" t="s">
        <v>134</v>
      </c>
      <c r="E461" s="443" t="s">
        <v>1027</v>
      </c>
      <c r="F461" s="443" t="s">
        <v>2430</v>
      </c>
      <c r="G461" s="443" t="s">
        <v>1098</v>
      </c>
      <c r="H461" s="444" t="n">
        <v>350</v>
      </c>
      <c r="I461" s="445" t="n">
        <v>10</v>
      </c>
      <c r="J461" s="446" t="n">
        <v>3500</v>
      </c>
      <c r="K461" s="447" t="n">
        <v>3500</v>
      </c>
      <c r="L461" s="447" t="n">
        <v>3750.02973420209</v>
      </c>
      <c r="M461" s="448" t="n">
        <v>0.5</v>
      </c>
      <c r="N461" s="448" t="n">
        <v>0.5</v>
      </c>
      <c r="O461" s="449" t="n">
        <v>175</v>
      </c>
      <c r="P461" s="449" t="n">
        <v>1750</v>
      </c>
      <c r="Q461" s="448"/>
      <c r="R461" s="474"/>
      <c r="S461" s="449" t="n">
        <v>0</v>
      </c>
      <c r="T461" s="449" t="n">
        <v>0</v>
      </c>
      <c r="U461" s="450" t="n">
        <v>3686.42774406768</v>
      </c>
      <c r="V461" s="450" t="n">
        <v>0</v>
      </c>
      <c r="W461" s="450" t="n">
        <v>3750.20294404005</v>
      </c>
      <c r="X461" s="450" t="n">
        <v>3750.20294404005</v>
      </c>
      <c r="Y461" s="450" t="n">
        <v>1875.10147202003</v>
      </c>
      <c r="Z461" s="448" t="n">
        <v>0</v>
      </c>
      <c r="AA461" s="448" t="n">
        <v>0</v>
      </c>
      <c r="AB461" s="448" t="n">
        <v>-0.5</v>
      </c>
      <c r="AC461" s="448" t="n">
        <v>0</v>
      </c>
      <c r="AD461" s="508"/>
      <c r="AF461" s="79"/>
      <c r="AG461" s="509"/>
      <c r="AT461" s="430"/>
      <c r="AU461" s="430"/>
      <c r="AV461" s="430"/>
      <c r="AW461" s="430"/>
      <c r="AY461" s="91"/>
      <c r="AZ461" s="364"/>
      <c r="BA461" s="510"/>
      <c r="BB461" s="360"/>
      <c r="CG461" s="505" t="n">
        <v>443</v>
      </c>
    </row>
    <row r="462" s="1" customFormat="true" ht="21.95" hidden="false" customHeight="true" outlineLevel="0" collapsed="false">
      <c r="A462" s="414" t="n">
        <v>0</v>
      </c>
      <c r="B462" s="414" t="n">
        <v>0</v>
      </c>
      <c r="C462" s="415" t="n">
        <v>0</v>
      </c>
      <c r="D462" s="415" t="s">
        <v>134</v>
      </c>
      <c r="E462" s="443" t="s">
        <v>1029</v>
      </c>
      <c r="F462" s="443" t="s">
        <v>1199</v>
      </c>
      <c r="G462" s="443" t="s">
        <v>1097</v>
      </c>
      <c r="H462" s="444" t="n">
        <v>19</v>
      </c>
      <c r="I462" s="445" t="n">
        <v>350</v>
      </c>
      <c r="J462" s="446" t="n">
        <v>6650</v>
      </c>
      <c r="K462" s="447" t="n">
        <v>6650</v>
      </c>
      <c r="L462" s="447" t="n">
        <v>6785.86615756542</v>
      </c>
      <c r="M462" s="448" t="n">
        <v>0.6664</v>
      </c>
      <c r="N462" s="448" t="n">
        <v>0.714</v>
      </c>
      <c r="O462" s="449" t="n">
        <v>13.566</v>
      </c>
      <c r="P462" s="449" t="n">
        <v>4748.1</v>
      </c>
      <c r="Q462" s="448" t="n">
        <v>0.6664</v>
      </c>
      <c r="R462" s="448" t="n">
        <v>0.714</v>
      </c>
      <c r="S462" s="449" t="n">
        <v>13.566</v>
      </c>
      <c r="T462" s="449" t="n">
        <v>4748.1</v>
      </c>
      <c r="U462" s="450" t="n">
        <v>6819.0857272337</v>
      </c>
      <c r="V462" s="450" t="n">
        <v>4868.82720924486</v>
      </c>
      <c r="W462" s="450" t="n">
        <v>1983.99799035004</v>
      </c>
      <c r="X462" s="450" t="n">
        <v>6852.82519959491</v>
      </c>
      <c r="Y462" s="450" t="n">
        <v>4892.91719251076</v>
      </c>
      <c r="Z462" s="448" t="n">
        <v>0.0476000000000001</v>
      </c>
      <c r="AA462" s="448" t="n">
        <v>0.0476000000000001</v>
      </c>
      <c r="AB462" s="448" t="n">
        <v>0</v>
      </c>
      <c r="AC462" s="448" t="n">
        <v>0</v>
      </c>
      <c r="AD462" s="508"/>
      <c r="AF462" s="79"/>
      <c r="AG462" s="509"/>
      <c r="AT462" s="430"/>
      <c r="AU462" s="430"/>
      <c r="AV462" s="430"/>
      <c r="AW462" s="430"/>
      <c r="AY462" s="91"/>
      <c r="AZ462" s="364"/>
      <c r="BA462" s="510"/>
      <c r="BB462" s="360"/>
      <c r="CG462" s="505" t="n">
        <v>444</v>
      </c>
    </row>
    <row r="463" s="1" customFormat="true" ht="21.95" hidden="false" customHeight="true" outlineLevel="0" collapsed="false">
      <c r="A463" s="414" t="n">
        <v>0</v>
      </c>
      <c r="B463" s="414" t="n">
        <v>0</v>
      </c>
      <c r="C463" s="415" t="n">
        <v>0</v>
      </c>
      <c r="D463" s="415" t="s">
        <v>134</v>
      </c>
      <c r="E463" s="475" t="s">
        <v>1031</v>
      </c>
      <c r="F463" s="475" t="s">
        <v>2431</v>
      </c>
      <c r="G463" s="476" t="s">
        <v>1096</v>
      </c>
      <c r="H463" s="476" t="n">
        <v>46</v>
      </c>
      <c r="I463" s="476" t="n">
        <v>150</v>
      </c>
      <c r="J463" s="477" t="n">
        <v>6900</v>
      </c>
      <c r="K463" s="477" t="n">
        <v>6900</v>
      </c>
      <c r="L463" s="477" t="n">
        <v>7047.87472851381</v>
      </c>
      <c r="M463" s="478" t="n">
        <v>0.5</v>
      </c>
      <c r="N463" s="478" t="n">
        <v>0.5</v>
      </c>
      <c r="O463" s="477" t="n">
        <v>23</v>
      </c>
      <c r="P463" s="477" t="n">
        <v>3450</v>
      </c>
      <c r="Q463" s="478" t="n">
        <v>0.5</v>
      </c>
      <c r="R463" s="511" t="n">
        <v>0.7</v>
      </c>
      <c r="S463" s="477" t="n">
        <v>32.2</v>
      </c>
      <c r="T463" s="477" t="n">
        <v>4830</v>
      </c>
      <c r="U463" s="450" t="n">
        <v>7158.4004335999</v>
      </c>
      <c r="V463" s="450" t="n">
        <v>5010.88030351993</v>
      </c>
      <c r="W463" s="450" t="n">
        <v>2184.67222833035</v>
      </c>
      <c r="X463" s="450" t="n">
        <v>7195.55253185028</v>
      </c>
      <c r="Y463" s="450" t="n">
        <v>3597.77626592514</v>
      </c>
      <c r="Z463" s="478" t="n">
        <v>0</v>
      </c>
      <c r="AA463" s="478" t="n">
        <v>0.2</v>
      </c>
      <c r="AB463" s="478" t="n">
        <v>0.2</v>
      </c>
      <c r="AC463" s="478" t="n">
        <v>0.2</v>
      </c>
      <c r="AD463" s="479"/>
      <c r="AF463" s="79"/>
      <c r="AG463" s="509"/>
      <c r="AT463" s="430"/>
      <c r="AU463" s="430"/>
      <c r="AV463" s="430"/>
      <c r="AW463" s="430"/>
      <c r="AY463" s="91"/>
      <c r="AZ463" s="364"/>
      <c r="BA463" s="510"/>
      <c r="BB463" s="360"/>
      <c r="CG463" s="505" t="n">
        <v>445</v>
      </c>
    </row>
    <row r="464" s="1" customFormat="true" ht="21.95" hidden="false" customHeight="true" outlineLevel="0" collapsed="false">
      <c r="A464" s="414" t="n">
        <v>0</v>
      </c>
      <c r="B464" s="414" t="n">
        <v>0</v>
      </c>
      <c r="C464" s="415" t="s">
        <v>141</v>
      </c>
      <c r="D464" s="415" t="s">
        <v>141</v>
      </c>
      <c r="E464" s="416" t="s">
        <v>141</v>
      </c>
      <c r="F464" s="416" t="s">
        <v>2432</v>
      </c>
      <c r="G464" s="417"/>
      <c r="H464" s="417"/>
      <c r="I464" s="417"/>
      <c r="J464" s="418" t="n">
        <v>286710.3</v>
      </c>
      <c r="K464" s="418" t="n">
        <v>286710.3</v>
      </c>
      <c r="L464" s="418" t="n">
        <v>295557.566931982</v>
      </c>
      <c r="M464" s="419" t="n">
        <v>0.590777336461229</v>
      </c>
      <c r="N464" s="419" t="n">
        <v>0.635442146856949</v>
      </c>
      <c r="O464" s="418" t="n">
        <v>0</v>
      </c>
      <c r="P464" s="418" t="n">
        <v>182187.808558</v>
      </c>
      <c r="Q464" s="419" t="n">
        <v>0.590777336461229</v>
      </c>
      <c r="R464" s="419" t="n">
        <v>0.5680413048293</v>
      </c>
      <c r="S464" s="418" t="n">
        <v>0</v>
      </c>
      <c r="T464" s="418" t="n">
        <v>162863.29292</v>
      </c>
      <c r="U464" s="418" t="n">
        <v>294918.895698283</v>
      </c>
      <c r="V464" s="418" t="n">
        <v>166677.510777314</v>
      </c>
      <c r="W464" s="418"/>
      <c r="X464" s="418" t="n">
        <v>297137.471657416</v>
      </c>
      <c r="Y464" s="418" t="n">
        <v>187820.366854991</v>
      </c>
      <c r="Z464" s="419" t="n">
        <v>0.04466481039572</v>
      </c>
      <c r="AA464" s="419" t="n">
        <v>-0.0227360316319295</v>
      </c>
      <c r="AB464" s="419" t="n">
        <v>-0.0674008420276495</v>
      </c>
      <c r="AC464" s="419" t="n">
        <v>-0.0674008420276495</v>
      </c>
      <c r="AD464" s="420"/>
      <c r="AE464" s="421"/>
      <c r="AF464" s="422"/>
      <c r="AG464" s="423"/>
      <c r="AH464" s="421"/>
      <c r="AI464" s="424"/>
      <c r="AJ464" s="425"/>
      <c r="AK464" s="424"/>
      <c r="AL464" s="425"/>
      <c r="AM464" s="421"/>
      <c r="AN464" s="426"/>
      <c r="AO464" s="427"/>
      <c r="AP464" s="427"/>
      <c r="AQ464" s="427"/>
      <c r="AR464" s="428"/>
      <c r="AS464" s="429"/>
      <c r="AT464" s="430"/>
      <c r="AU464" s="430"/>
      <c r="AV464" s="430"/>
      <c r="AW464" s="430"/>
      <c r="AX464" s="421"/>
      <c r="AY464" s="431"/>
      <c r="AZ464" s="432"/>
      <c r="BA464" s="433"/>
      <c r="BB464" s="414"/>
      <c r="BC464" s="421"/>
      <c r="BD464" s="421"/>
      <c r="BE464" s="421"/>
      <c r="BF464" s="421"/>
      <c r="BG464" s="421"/>
      <c r="BH464" s="421"/>
      <c r="BI464" s="421"/>
      <c r="BJ464" s="421"/>
      <c r="BK464" s="421"/>
      <c r="BL464" s="421"/>
      <c r="BM464" s="421"/>
      <c r="BN464" s="434"/>
      <c r="BO464" s="435"/>
      <c r="BP464" s="436"/>
      <c r="BQ464" s="437"/>
      <c r="BR464" s="437"/>
      <c r="BS464" s="438"/>
      <c r="BT464" s="439"/>
      <c r="BU464" s="437"/>
      <c r="BV464" s="437"/>
      <c r="BW464" s="440"/>
      <c r="CG464" s="505" t="n">
        <v>446</v>
      </c>
    </row>
    <row r="465" s="1" customFormat="true" ht="21.95" hidden="false" customHeight="true" outlineLevel="0" collapsed="false">
      <c r="A465" s="414" t="n">
        <v>0</v>
      </c>
      <c r="B465" s="414" t="n">
        <v>0</v>
      </c>
      <c r="C465" s="415" t="n">
        <v>0</v>
      </c>
      <c r="D465" s="415" t="s">
        <v>141</v>
      </c>
      <c r="E465" s="469" t="s">
        <v>1034</v>
      </c>
      <c r="F465" s="469" t="s">
        <v>2433</v>
      </c>
      <c r="G465" s="469"/>
      <c r="H465" s="470"/>
      <c r="I465" s="471"/>
      <c r="J465" s="472" t="n">
        <v>206019.58</v>
      </c>
      <c r="K465" s="473" t="n">
        <v>206019.58</v>
      </c>
      <c r="L465" s="473" t="n">
        <v>220737.014522236</v>
      </c>
      <c r="M465" s="448" t="n">
        <v>0</v>
      </c>
      <c r="N465" s="448" t="n">
        <v>0</v>
      </c>
      <c r="O465" s="449" t="n">
        <v>0</v>
      </c>
      <c r="P465" s="449" t="n">
        <v>0</v>
      </c>
      <c r="Q465" s="448" t="n">
        <v>0</v>
      </c>
      <c r="R465" s="448" t="n">
        <v>0</v>
      </c>
      <c r="S465" s="449" t="n">
        <v>0</v>
      </c>
      <c r="T465" s="449" t="n">
        <v>0</v>
      </c>
      <c r="U465" s="449"/>
      <c r="V465" s="449"/>
      <c r="W465" s="449"/>
      <c r="X465" s="449"/>
      <c r="Y465" s="449" t="n">
        <v>0</v>
      </c>
      <c r="Z465" s="448" t="n">
        <v>0</v>
      </c>
      <c r="AA465" s="448" t="n">
        <v>0</v>
      </c>
      <c r="AB465" s="448" t="n">
        <v>0</v>
      </c>
      <c r="AC465" s="448" t="n">
        <v>0</v>
      </c>
      <c r="AD465" s="508"/>
      <c r="AF465" s="79"/>
      <c r="AG465" s="509"/>
      <c r="AT465" s="430"/>
      <c r="AU465" s="430"/>
      <c r="AV465" s="430"/>
      <c r="AW465" s="430"/>
      <c r="AY465" s="91"/>
      <c r="AZ465" s="364"/>
      <c r="BA465" s="510"/>
      <c r="BB465" s="360"/>
      <c r="CG465" s="505" t="n">
        <v>447</v>
      </c>
    </row>
    <row r="466" s="1" customFormat="true" ht="21.95" hidden="false" customHeight="true" outlineLevel="0" collapsed="false">
      <c r="A466" s="414" t="n">
        <v>0</v>
      </c>
      <c r="B466" s="414" t="n">
        <v>0</v>
      </c>
      <c r="C466" s="415" t="n">
        <v>0</v>
      </c>
      <c r="D466" s="415" t="s">
        <v>141</v>
      </c>
      <c r="E466" s="443" t="s">
        <v>1036</v>
      </c>
      <c r="F466" s="443" t="s">
        <v>1180</v>
      </c>
      <c r="G466" s="443" t="s">
        <v>1097</v>
      </c>
      <c r="H466" s="444" t="n">
        <v>20</v>
      </c>
      <c r="I466" s="445" t="n">
        <v>2300</v>
      </c>
      <c r="J466" s="446" t="n">
        <v>46000</v>
      </c>
      <c r="K466" s="447" t="n">
        <v>46000</v>
      </c>
      <c r="L466" s="447" t="n">
        <v>46939.8260523322</v>
      </c>
      <c r="M466" s="448" t="n">
        <v>0.6664</v>
      </c>
      <c r="N466" s="448" t="n">
        <v>0.714</v>
      </c>
      <c r="O466" s="449" t="n">
        <v>14.28</v>
      </c>
      <c r="P466" s="449" t="n">
        <v>32844</v>
      </c>
      <c r="Q466" s="448" t="n">
        <v>0.6664</v>
      </c>
      <c r="R466" s="448" t="n">
        <v>0.714</v>
      </c>
      <c r="S466" s="449" t="n">
        <v>14.28</v>
      </c>
      <c r="T466" s="449" t="n">
        <v>32844</v>
      </c>
      <c r="U466" s="450" t="n">
        <v>47169.6155568045</v>
      </c>
      <c r="V466" s="450" t="n">
        <v>33679.1055075584</v>
      </c>
      <c r="W466" s="450" t="n">
        <v>13723.8958730981</v>
      </c>
      <c r="X466" s="450" t="n">
        <v>47403.0013806565</v>
      </c>
      <c r="Y466" s="450" t="n">
        <v>33845.7429857887</v>
      </c>
      <c r="Z466" s="448" t="n">
        <v>0.0476000000000001</v>
      </c>
      <c r="AA466" s="448" t="n">
        <v>0.0476000000000001</v>
      </c>
      <c r="AB466" s="448" t="n">
        <v>0</v>
      </c>
      <c r="AC466" s="448" t="n">
        <v>0</v>
      </c>
      <c r="AD466" s="508"/>
      <c r="AF466" s="79"/>
      <c r="AG466" s="509"/>
      <c r="AT466" s="430"/>
      <c r="AU466" s="430"/>
      <c r="AV466" s="430"/>
      <c r="AW466" s="430"/>
      <c r="AY466" s="91"/>
      <c r="AZ466" s="364"/>
      <c r="BA466" s="510"/>
      <c r="BB466" s="360"/>
      <c r="CG466" s="505" t="n">
        <v>448</v>
      </c>
    </row>
    <row r="467" s="1" customFormat="true" ht="21.95" hidden="false" customHeight="true" outlineLevel="0" collapsed="false">
      <c r="A467" s="414" t="n">
        <v>0</v>
      </c>
      <c r="B467" s="414" t="n">
        <v>0</v>
      </c>
      <c r="C467" s="415" t="n">
        <v>0</v>
      </c>
      <c r="D467" s="415" t="s">
        <v>141</v>
      </c>
      <c r="E467" s="443" t="s">
        <v>1038</v>
      </c>
      <c r="F467" s="443" t="s">
        <v>1161</v>
      </c>
      <c r="G467" s="443" t="s">
        <v>1097</v>
      </c>
      <c r="H467" s="444" t="n">
        <v>20</v>
      </c>
      <c r="I467" s="445" t="n">
        <v>1300</v>
      </c>
      <c r="J467" s="446" t="n">
        <v>26000</v>
      </c>
      <c r="K467" s="447" t="n">
        <v>26000</v>
      </c>
      <c r="L467" s="447" t="n">
        <v>26531.2060295791</v>
      </c>
      <c r="M467" s="448" t="n">
        <v>0.6664</v>
      </c>
      <c r="N467" s="448" t="n">
        <v>0.714</v>
      </c>
      <c r="O467" s="449" t="n">
        <v>14.28</v>
      </c>
      <c r="P467" s="449" t="n">
        <v>18564</v>
      </c>
      <c r="Q467" s="448" t="n">
        <v>0.6664</v>
      </c>
      <c r="R467" s="448" t="n">
        <v>0.714</v>
      </c>
      <c r="S467" s="449" t="n">
        <v>14.28</v>
      </c>
      <c r="T467" s="449" t="n">
        <v>18564</v>
      </c>
      <c r="U467" s="450" t="n">
        <v>26661.087053846</v>
      </c>
      <c r="V467" s="450" t="n">
        <v>19036.0161564461</v>
      </c>
      <c r="W467" s="450" t="n">
        <v>7756.98462392499</v>
      </c>
      <c r="X467" s="450" t="n">
        <v>26793.0007803711</v>
      </c>
      <c r="Y467" s="450" t="n">
        <v>19130.2025571849</v>
      </c>
      <c r="Z467" s="448" t="n">
        <v>0.0476000000000001</v>
      </c>
      <c r="AA467" s="448" t="n">
        <v>0.0476000000000001</v>
      </c>
      <c r="AB467" s="448" t="n">
        <v>0</v>
      </c>
      <c r="AC467" s="448" t="n">
        <v>0</v>
      </c>
      <c r="AD467" s="508"/>
      <c r="AF467" s="79"/>
      <c r="AG467" s="509"/>
      <c r="AT467" s="430"/>
      <c r="AU467" s="430"/>
      <c r="AV467" s="430"/>
      <c r="AW467" s="430"/>
      <c r="AY467" s="91"/>
      <c r="AZ467" s="364"/>
      <c r="BA467" s="510"/>
      <c r="BB467" s="360"/>
      <c r="CG467" s="505" t="n">
        <v>449</v>
      </c>
    </row>
    <row r="468" s="1" customFormat="true" ht="21.95" hidden="false" customHeight="true" outlineLevel="0" collapsed="false">
      <c r="A468" s="414" t="n">
        <v>0</v>
      </c>
      <c r="B468" s="414" t="n">
        <v>0</v>
      </c>
      <c r="C468" s="415" t="n">
        <v>0</v>
      </c>
      <c r="D468" s="415" t="s">
        <v>141</v>
      </c>
      <c r="E468" s="443" t="s">
        <v>1040</v>
      </c>
      <c r="F468" s="443" t="s">
        <v>2434</v>
      </c>
      <c r="G468" s="443" t="s">
        <v>1097</v>
      </c>
      <c r="H468" s="444" t="n">
        <v>20</v>
      </c>
      <c r="I468" s="445" t="n">
        <v>130</v>
      </c>
      <c r="J468" s="446" t="n">
        <v>2600</v>
      </c>
      <c r="K468" s="447" t="n">
        <v>2600</v>
      </c>
      <c r="L468" s="447" t="n">
        <v>2653.12060295791</v>
      </c>
      <c r="M468" s="448" t="n">
        <v>0.6664</v>
      </c>
      <c r="N468" s="448" t="n">
        <v>0.714</v>
      </c>
      <c r="O468" s="449" t="n">
        <v>14.28</v>
      </c>
      <c r="P468" s="449" t="n">
        <v>1856.4</v>
      </c>
      <c r="Q468" s="448" t="n">
        <v>0.6664</v>
      </c>
      <c r="R468" s="448" t="n">
        <v>0.714</v>
      </c>
      <c r="S468" s="449" t="n">
        <v>14.28</v>
      </c>
      <c r="T468" s="449" t="n">
        <v>1856.4</v>
      </c>
      <c r="U468" s="450" t="n">
        <v>2666.1087053846</v>
      </c>
      <c r="V468" s="450" t="n">
        <v>1903.60161564461</v>
      </c>
      <c r="W468" s="450" t="n">
        <v>775.698462392499</v>
      </c>
      <c r="X468" s="450" t="n">
        <v>2679.30007803711</v>
      </c>
      <c r="Y468" s="450" t="n">
        <v>1913.02025571849</v>
      </c>
      <c r="Z468" s="448" t="n">
        <v>0.0476000000000001</v>
      </c>
      <c r="AA468" s="448" t="n">
        <v>0.0476000000000001</v>
      </c>
      <c r="AB468" s="448" t="n">
        <v>0</v>
      </c>
      <c r="AC468" s="448" t="n">
        <v>0</v>
      </c>
      <c r="AD468" s="508"/>
      <c r="AF468" s="79"/>
      <c r="AG468" s="509"/>
      <c r="AT468" s="430"/>
      <c r="AU468" s="430"/>
      <c r="AV468" s="430"/>
      <c r="AW468" s="430"/>
      <c r="AY468" s="91"/>
      <c r="AZ468" s="364"/>
      <c r="BA468" s="510"/>
      <c r="BB468" s="360"/>
      <c r="CG468" s="505" t="n">
        <v>450</v>
      </c>
    </row>
    <row r="469" s="1" customFormat="true" ht="21.95" hidden="false" customHeight="true" outlineLevel="0" collapsed="false">
      <c r="A469" s="414" t="n">
        <v>0</v>
      </c>
      <c r="B469" s="414" t="n">
        <v>0</v>
      </c>
      <c r="C469" s="415" t="n">
        <v>0</v>
      </c>
      <c r="D469" s="415" t="s">
        <v>141</v>
      </c>
      <c r="E469" s="443" t="s">
        <v>1042</v>
      </c>
      <c r="F469" s="443" t="s">
        <v>1164</v>
      </c>
      <c r="G469" s="443" t="s">
        <v>1097</v>
      </c>
      <c r="H469" s="444" t="n">
        <v>20</v>
      </c>
      <c r="I469" s="445" t="n">
        <v>250</v>
      </c>
      <c r="J469" s="446" t="n">
        <v>5000</v>
      </c>
      <c r="K469" s="447" t="n">
        <v>5000</v>
      </c>
      <c r="L469" s="447" t="n">
        <v>5102.15500568828</v>
      </c>
      <c r="M469" s="448" t="n">
        <v>0.6664</v>
      </c>
      <c r="N469" s="448" t="n">
        <v>0.714</v>
      </c>
      <c r="O469" s="449" t="n">
        <v>14.28</v>
      </c>
      <c r="P469" s="449" t="n">
        <v>3570</v>
      </c>
      <c r="Q469" s="448" t="n">
        <v>0.6664</v>
      </c>
      <c r="R469" s="448" t="n">
        <v>0.714</v>
      </c>
      <c r="S469" s="449" t="n">
        <v>14.28</v>
      </c>
      <c r="T469" s="449" t="n">
        <v>3570</v>
      </c>
      <c r="U469" s="450" t="n">
        <v>5127.13212573963</v>
      </c>
      <c r="V469" s="450" t="n">
        <v>3660.77233777809</v>
      </c>
      <c r="W469" s="450" t="n">
        <v>1491.72781229327</v>
      </c>
      <c r="X469" s="450" t="n">
        <v>5152.50015007136</v>
      </c>
      <c r="Y469" s="450" t="n">
        <v>3678.88510715095</v>
      </c>
      <c r="Z469" s="448" t="n">
        <v>0.0476000000000001</v>
      </c>
      <c r="AA469" s="448" t="n">
        <v>0.0476000000000001</v>
      </c>
      <c r="AB469" s="448" t="n">
        <v>0</v>
      </c>
      <c r="AC469" s="448" t="n">
        <v>0</v>
      </c>
      <c r="AD469" s="508"/>
      <c r="AF469" s="79"/>
      <c r="AG469" s="509"/>
      <c r="AT469" s="430"/>
      <c r="AU469" s="430"/>
      <c r="AV469" s="430"/>
      <c r="AW469" s="430"/>
      <c r="AY469" s="91"/>
      <c r="AZ469" s="364"/>
      <c r="BA469" s="510"/>
      <c r="BB469" s="360"/>
      <c r="CG469" s="505" t="n">
        <v>451</v>
      </c>
    </row>
    <row r="470" s="1" customFormat="true" ht="21.95" hidden="false" customHeight="true" outlineLevel="0" collapsed="false">
      <c r="A470" s="414" t="n">
        <v>0</v>
      </c>
      <c r="B470" s="414" t="n">
        <v>0</v>
      </c>
      <c r="C470" s="415" t="n">
        <v>0</v>
      </c>
      <c r="D470" s="415" t="s">
        <v>141</v>
      </c>
      <c r="E470" s="443" t="s">
        <v>1044</v>
      </c>
      <c r="F470" s="443" t="s">
        <v>2435</v>
      </c>
      <c r="G470" s="443" t="s">
        <v>1097</v>
      </c>
      <c r="H470" s="444" t="n">
        <v>19</v>
      </c>
      <c r="I470" s="445" t="n">
        <v>249.91</v>
      </c>
      <c r="J470" s="446" t="n">
        <v>4748.29</v>
      </c>
      <c r="K470" s="447" t="n">
        <v>4748.29</v>
      </c>
      <c r="L470" s="447" t="n">
        <v>4845.30231839192</v>
      </c>
      <c r="M470" s="448" t="n">
        <v>0.6664</v>
      </c>
      <c r="N470" s="448" t="n">
        <v>0.714</v>
      </c>
      <c r="O470" s="449" t="n">
        <v>13.566</v>
      </c>
      <c r="P470" s="449" t="n">
        <v>3390.27906</v>
      </c>
      <c r="Q470" s="448" t="n">
        <v>0.6664</v>
      </c>
      <c r="R470" s="448" t="n">
        <v>0.714</v>
      </c>
      <c r="S470" s="449" t="n">
        <v>13.566</v>
      </c>
      <c r="T470" s="449" t="n">
        <v>3390.27906</v>
      </c>
      <c r="U470" s="450" t="n">
        <v>4869.02204026564</v>
      </c>
      <c r="V470" s="450" t="n">
        <v>3476.48173674967</v>
      </c>
      <c r="W470" s="450" t="n">
        <v>1416.6312507668</v>
      </c>
      <c r="X470" s="450" t="n">
        <v>4893.11298751647</v>
      </c>
      <c r="Y470" s="450" t="n">
        <v>3493.68267308676</v>
      </c>
      <c r="Z470" s="448" t="n">
        <v>0.0476000000000001</v>
      </c>
      <c r="AA470" s="448" t="n">
        <v>0.0476000000000001</v>
      </c>
      <c r="AB470" s="448" t="n">
        <v>0</v>
      </c>
      <c r="AC470" s="448" t="n">
        <v>0</v>
      </c>
      <c r="AD470" s="508"/>
      <c r="AF470" s="79"/>
      <c r="AG470" s="509"/>
      <c r="AT470" s="430"/>
      <c r="AU470" s="430"/>
      <c r="AV470" s="430"/>
      <c r="AW470" s="430"/>
      <c r="AY470" s="91"/>
      <c r="AZ470" s="364"/>
      <c r="BA470" s="510"/>
      <c r="BB470" s="360"/>
      <c r="CG470" s="505" t="n">
        <v>452</v>
      </c>
    </row>
    <row r="471" s="1" customFormat="true" ht="21.95" hidden="false" customHeight="true" outlineLevel="0" collapsed="false">
      <c r="A471" s="414" t="n">
        <v>0</v>
      </c>
      <c r="B471" s="414" t="n">
        <v>0</v>
      </c>
      <c r="C471" s="415" t="n">
        <v>0</v>
      </c>
      <c r="D471" s="415" t="s">
        <v>141</v>
      </c>
      <c r="E471" s="443" t="s">
        <v>1046</v>
      </c>
      <c r="F471" s="443" t="s">
        <v>1205</v>
      </c>
      <c r="G471" s="443" t="s">
        <v>1097</v>
      </c>
      <c r="H471" s="444" t="n">
        <v>20</v>
      </c>
      <c r="I471" s="445" t="n">
        <v>130</v>
      </c>
      <c r="J471" s="446" t="n">
        <v>2600</v>
      </c>
      <c r="K471" s="447" t="n">
        <v>2600</v>
      </c>
      <c r="L471" s="447" t="n">
        <v>2653.12060295791</v>
      </c>
      <c r="M471" s="448" t="n">
        <v>0.6664</v>
      </c>
      <c r="N471" s="448" t="n">
        <v>0.714</v>
      </c>
      <c r="O471" s="449" t="n">
        <v>14.28</v>
      </c>
      <c r="P471" s="449" t="n">
        <v>1856.4</v>
      </c>
      <c r="Q471" s="448" t="n">
        <v>0.6664</v>
      </c>
      <c r="R471" s="448" t="n">
        <v>0.714</v>
      </c>
      <c r="S471" s="449" t="n">
        <v>14.28</v>
      </c>
      <c r="T471" s="449" t="n">
        <v>1856.4</v>
      </c>
      <c r="U471" s="450" t="n">
        <v>2666.1087053846</v>
      </c>
      <c r="V471" s="450" t="n">
        <v>1903.60161564461</v>
      </c>
      <c r="W471" s="450" t="n">
        <v>775.698462392499</v>
      </c>
      <c r="X471" s="450" t="n">
        <v>2679.30007803711</v>
      </c>
      <c r="Y471" s="450" t="n">
        <v>1913.02025571849</v>
      </c>
      <c r="Z471" s="448" t="n">
        <v>0.0476000000000001</v>
      </c>
      <c r="AA471" s="448" t="n">
        <v>0.0476000000000001</v>
      </c>
      <c r="AB471" s="448" t="n">
        <v>0</v>
      </c>
      <c r="AC471" s="448" t="n">
        <v>0</v>
      </c>
      <c r="AD471" s="508"/>
      <c r="AF471" s="79"/>
      <c r="AG471" s="509"/>
      <c r="AT471" s="430"/>
      <c r="AU471" s="430"/>
      <c r="AV471" s="430"/>
      <c r="AW471" s="430"/>
      <c r="AY471" s="91"/>
      <c r="AZ471" s="364"/>
      <c r="BA471" s="510"/>
      <c r="BB471" s="360"/>
      <c r="CG471" s="505" t="n">
        <v>453</v>
      </c>
    </row>
    <row r="472" s="1" customFormat="true" ht="21.95" hidden="false" customHeight="true" outlineLevel="0" collapsed="false">
      <c r="A472" s="414" t="n">
        <v>0</v>
      </c>
      <c r="B472" s="414" t="n">
        <v>0</v>
      </c>
      <c r="C472" s="415" t="n">
        <v>0</v>
      </c>
      <c r="D472" s="415" t="s">
        <v>141</v>
      </c>
      <c r="E472" s="443" t="s">
        <v>1048</v>
      </c>
      <c r="F472" s="443" t="s">
        <v>2436</v>
      </c>
      <c r="G472" s="443" t="s">
        <v>1097</v>
      </c>
      <c r="H472" s="444" t="n">
        <v>19</v>
      </c>
      <c r="I472" s="445" t="n">
        <v>360</v>
      </c>
      <c r="J472" s="446" t="n">
        <v>6840</v>
      </c>
      <c r="K472" s="447" t="n">
        <v>6840</v>
      </c>
      <c r="L472" s="447" t="n">
        <v>6979.74804778157</v>
      </c>
      <c r="M472" s="448" t="n">
        <v>0.6664</v>
      </c>
      <c r="N472" s="448" t="n">
        <v>0.714</v>
      </c>
      <c r="O472" s="449" t="n">
        <v>13.566</v>
      </c>
      <c r="P472" s="449" t="n">
        <v>4883.76</v>
      </c>
      <c r="Q472" s="448" t="n">
        <v>0.6664</v>
      </c>
      <c r="R472" s="448" t="n">
        <v>0.714</v>
      </c>
      <c r="S472" s="449" t="n">
        <v>13.566</v>
      </c>
      <c r="T472" s="449" t="n">
        <v>4883.76</v>
      </c>
      <c r="U472" s="450" t="n">
        <v>7013.91674801181</v>
      </c>
      <c r="V472" s="450" t="n">
        <v>5007.93655808043</v>
      </c>
      <c r="W472" s="450" t="n">
        <v>2040.68364721719</v>
      </c>
      <c r="X472" s="450" t="n">
        <v>7048.62020529762</v>
      </c>
      <c r="Y472" s="450" t="n">
        <v>5032.7148265825</v>
      </c>
      <c r="Z472" s="448" t="n">
        <v>0.0476000000000001</v>
      </c>
      <c r="AA472" s="448" t="n">
        <v>0.0476000000000001</v>
      </c>
      <c r="AB472" s="448" t="n">
        <v>0</v>
      </c>
      <c r="AC472" s="448" t="n">
        <v>0</v>
      </c>
      <c r="AD472" s="508"/>
      <c r="AF472" s="79"/>
      <c r="AG472" s="509"/>
      <c r="AT472" s="430"/>
      <c r="AU472" s="430"/>
      <c r="AV472" s="430"/>
      <c r="AW472" s="430"/>
      <c r="AY472" s="91"/>
      <c r="AZ472" s="364"/>
      <c r="BA472" s="510"/>
      <c r="BB472" s="360"/>
      <c r="CG472" s="505" t="n">
        <v>454</v>
      </c>
    </row>
    <row r="473" s="1" customFormat="true" ht="21.95" hidden="false" customHeight="true" outlineLevel="0" collapsed="false">
      <c r="A473" s="414" t="n">
        <v>0</v>
      </c>
      <c r="B473" s="414" t="n">
        <v>0</v>
      </c>
      <c r="C473" s="415" t="n">
        <v>0</v>
      </c>
      <c r="D473" s="415" t="s">
        <v>141</v>
      </c>
      <c r="E473" s="443" t="s">
        <v>1050</v>
      </c>
      <c r="F473" s="443" t="s">
        <v>2437</v>
      </c>
      <c r="G473" s="443" t="s">
        <v>1097</v>
      </c>
      <c r="H473" s="444" t="n">
        <v>20</v>
      </c>
      <c r="I473" s="445" t="n">
        <v>269.1643</v>
      </c>
      <c r="J473" s="446" t="n">
        <v>5383.29</v>
      </c>
      <c r="K473" s="447" t="n">
        <v>5383.29</v>
      </c>
      <c r="L473" s="447" t="n">
        <v>5493.27600411433</v>
      </c>
      <c r="M473" s="448" t="n">
        <v>0.6664</v>
      </c>
      <c r="N473" s="448" t="n">
        <v>0.714</v>
      </c>
      <c r="O473" s="449" t="n">
        <v>14.28</v>
      </c>
      <c r="P473" s="449" t="n">
        <v>3843.66906</v>
      </c>
      <c r="Q473" s="448" t="n">
        <v>0.6664</v>
      </c>
      <c r="R473" s="448" t="n">
        <v>0.714</v>
      </c>
      <c r="S473" s="449" t="n">
        <v>14.28</v>
      </c>
      <c r="T473" s="449" t="n">
        <v>3843.66906</v>
      </c>
      <c r="U473" s="450" t="n">
        <v>5520.16782023457</v>
      </c>
      <c r="V473" s="450" t="n">
        <v>3941.39982364749</v>
      </c>
      <c r="W473" s="450" t="n">
        <v>1606.08068292804</v>
      </c>
      <c r="X473" s="450" t="n">
        <v>5547.48050657553</v>
      </c>
      <c r="Y473" s="450" t="n">
        <v>3960.90108169493</v>
      </c>
      <c r="Z473" s="448" t="n">
        <v>0.0476000000000001</v>
      </c>
      <c r="AA473" s="448" t="n">
        <v>0.0476000000000001</v>
      </c>
      <c r="AB473" s="448" t="n">
        <v>0</v>
      </c>
      <c r="AC473" s="448" t="n">
        <v>0</v>
      </c>
      <c r="AD473" s="508"/>
      <c r="AF473" s="79"/>
      <c r="AG473" s="509"/>
      <c r="AT473" s="430"/>
      <c r="AU473" s="430"/>
      <c r="AV473" s="430"/>
      <c r="AW473" s="430"/>
      <c r="AY473" s="91"/>
      <c r="AZ473" s="364"/>
      <c r="BA473" s="510"/>
      <c r="BB473" s="360"/>
      <c r="CG473" s="505" t="n">
        <v>455</v>
      </c>
    </row>
    <row r="474" s="1" customFormat="true" ht="21.95" hidden="false" customHeight="true" outlineLevel="0" collapsed="false">
      <c r="A474" s="414" t="n">
        <v>0</v>
      </c>
      <c r="B474" s="414" t="n">
        <v>0</v>
      </c>
      <c r="C474" s="415" t="n">
        <v>0</v>
      </c>
      <c r="D474" s="415" t="s">
        <v>141</v>
      </c>
      <c r="E474" s="443" t="s">
        <v>1052</v>
      </c>
      <c r="F474" s="443" t="s">
        <v>1211</v>
      </c>
      <c r="G474" s="443" t="s">
        <v>1097</v>
      </c>
      <c r="H474" s="444" t="n">
        <v>21</v>
      </c>
      <c r="I474" s="445" t="n">
        <v>3800</v>
      </c>
      <c r="J474" s="446" t="n">
        <v>79800</v>
      </c>
      <c r="K474" s="447" t="n">
        <v>79800</v>
      </c>
      <c r="L474" s="447" t="n">
        <v>81971.6868342124</v>
      </c>
      <c r="M474" s="448" t="n">
        <v>0.6664</v>
      </c>
      <c r="N474" s="448" t="n">
        <v>0.714</v>
      </c>
      <c r="O474" s="449" t="n">
        <v>14.994</v>
      </c>
      <c r="P474" s="449" t="n">
        <v>56977.2</v>
      </c>
      <c r="Q474" s="448" t="n">
        <v>0.6664</v>
      </c>
      <c r="R474" s="474" t="n">
        <v>0.619047619047619</v>
      </c>
      <c r="S474" s="449" t="n">
        <v>13</v>
      </c>
      <c r="T474" s="449" t="n">
        <v>49400</v>
      </c>
      <c r="U474" s="450" t="n">
        <v>81829.0287268044</v>
      </c>
      <c r="V474" s="450" t="n">
        <v>50656.0654023075</v>
      </c>
      <c r="W474" s="450" t="n">
        <v>31712.2555900107</v>
      </c>
      <c r="X474" s="450" t="n">
        <v>82368.3209923182</v>
      </c>
      <c r="Y474" s="450" t="n">
        <v>58810.9811885152</v>
      </c>
      <c r="Z474" s="448" t="n">
        <v>0.0476000000000001</v>
      </c>
      <c r="AA474" s="448" t="n">
        <v>-0.0473523809523809</v>
      </c>
      <c r="AB474" s="448" t="n">
        <v>-0.094952380952381</v>
      </c>
      <c r="AC474" s="448" t="n">
        <v>-0.094952380952381</v>
      </c>
      <c r="AD474" s="508"/>
      <c r="AF474" s="79"/>
      <c r="AG474" s="509"/>
      <c r="AT474" s="430"/>
      <c r="AU474" s="430"/>
      <c r="AV474" s="430"/>
      <c r="AW474" s="430"/>
      <c r="AY474" s="91"/>
      <c r="AZ474" s="364"/>
      <c r="BA474" s="510"/>
      <c r="BB474" s="360"/>
      <c r="CG474" s="505" t="n">
        <v>456</v>
      </c>
    </row>
    <row r="475" s="1" customFormat="true" ht="21.95" hidden="false" customHeight="true" outlineLevel="0" collapsed="false">
      <c r="A475" s="414" t="n">
        <v>0</v>
      </c>
      <c r="B475" s="414" t="n">
        <v>0</v>
      </c>
      <c r="C475" s="415" t="n">
        <v>0</v>
      </c>
      <c r="D475" s="415" t="s">
        <v>141</v>
      </c>
      <c r="E475" s="443" t="s">
        <v>1054</v>
      </c>
      <c r="F475" s="443" t="s">
        <v>1247</v>
      </c>
      <c r="G475" s="443" t="s">
        <v>1097</v>
      </c>
      <c r="H475" s="444" t="n">
        <v>21</v>
      </c>
      <c r="I475" s="445" t="n">
        <v>1288</v>
      </c>
      <c r="J475" s="446" t="n">
        <v>27048</v>
      </c>
      <c r="K475" s="447" t="n">
        <v>27048</v>
      </c>
      <c r="L475" s="447" t="n">
        <v>27600.6177187713</v>
      </c>
      <c r="M475" s="448" t="n">
        <v>0.6664</v>
      </c>
      <c r="N475" s="448" t="n">
        <v>0.714</v>
      </c>
      <c r="O475" s="449" t="n">
        <v>14.994</v>
      </c>
      <c r="P475" s="449" t="n">
        <v>19312.272</v>
      </c>
      <c r="Q475" s="448" t="n">
        <v>0.6664</v>
      </c>
      <c r="R475" s="448" t="n">
        <v>0.714</v>
      </c>
      <c r="S475" s="449" t="n">
        <v>14.994</v>
      </c>
      <c r="T475" s="449" t="n">
        <v>19312.272</v>
      </c>
      <c r="U475" s="450" t="n">
        <v>27735.7339474011</v>
      </c>
      <c r="V475" s="450" t="n">
        <v>19803.3140384444</v>
      </c>
      <c r="W475" s="450" t="n">
        <v>8069.65077338166</v>
      </c>
      <c r="X475" s="450" t="n">
        <v>27872.964811826</v>
      </c>
      <c r="Y475" s="450" t="n">
        <v>19901.2968756438</v>
      </c>
      <c r="Z475" s="448" t="n">
        <v>0.0476000000000001</v>
      </c>
      <c r="AA475" s="448" t="n">
        <v>0.0476000000000001</v>
      </c>
      <c r="AB475" s="448" t="n">
        <v>0</v>
      </c>
      <c r="AC475" s="448" t="n">
        <v>0</v>
      </c>
      <c r="AD475" s="508"/>
      <c r="AF475" s="79"/>
      <c r="AG475" s="509"/>
      <c r="AT475" s="430"/>
      <c r="AU475" s="430"/>
      <c r="AV475" s="430"/>
      <c r="AW475" s="430"/>
      <c r="AY475" s="91"/>
      <c r="AZ475" s="364"/>
      <c r="BA475" s="510"/>
      <c r="BB475" s="360"/>
      <c r="CG475" s="505" t="n">
        <v>457</v>
      </c>
    </row>
    <row r="476" s="1" customFormat="true" ht="21.95" hidden="false" customHeight="true" outlineLevel="0" collapsed="false">
      <c r="A476" s="414" t="n">
        <v>0</v>
      </c>
      <c r="B476" s="414" t="n">
        <v>0</v>
      </c>
      <c r="C476" s="415" t="n">
        <v>0</v>
      </c>
      <c r="D476" s="415" t="s">
        <v>141</v>
      </c>
      <c r="E476" s="469" t="s">
        <v>1056</v>
      </c>
      <c r="F476" s="469" t="s">
        <v>2224</v>
      </c>
      <c r="G476" s="469"/>
      <c r="H476" s="470"/>
      <c r="I476" s="471"/>
      <c r="J476" s="472" t="n">
        <v>80690.72</v>
      </c>
      <c r="K476" s="473" t="n">
        <v>80690.72</v>
      </c>
      <c r="L476" s="473" t="n">
        <v>86455.0283640501</v>
      </c>
      <c r="M476" s="448" t="n">
        <v>0</v>
      </c>
      <c r="N476" s="448" t="n">
        <v>0</v>
      </c>
      <c r="O476" s="449" t="n">
        <v>0</v>
      </c>
      <c r="P476" s="449" t="n">
        <v>0</v>
      </c>
      <c r="Q476" s="448" t="n">
        <v>0</v>
      </c>
      <c r="R476" s="448" t="n">
        <v>0</v>
      </c>
      <c r="S476" s="449" t="n">
        <v>0</v>
      </c>
      <c r="T476" s="449" t="n">
        <v>0</v>
      </c>
      <c r="U476" s="449"/>
      <c r="V476" s="449"/>
      <c r="W476" s="449"/>
      <c r="X476" s="449"/>
      <c r="Y476" s="449" t="n">
        <v>0</v>
      </c>
      <c r="Z476" s="448" t="n">
        <v>0</v>
      </c>
      <c r="AA476" s="448" t="n">
        <v>0</v>
      </c>
      <c r="AB476" s="448" t="n">
        <v>0</v>
      </c>
      <c r="AC476" s="448" t="n">
        <v>0</v>
      </c>
      <c r="AD476" s="508"/>
      <c r="AF476" s="79"/>
      <c r="AG476" s="509"/>
      <c r="AT476" s="430"/>
      <c r="AU476" s="430"/>
      <c r="AV476" s="430"/>
      <c r="AW476" s="430"/>
      <c r="AY476" s="91"/>
      <c r="AZ476" s="364"/>
      <c r="BA476" s="510"/>
      <c r="BB476" s="360"/>
      <c r="CG476" s="505" t="n">
        <v>458</v>
      </c>
    </row>
    <row r="477" s="1" customFormat="true" ht="21.95" hidden="false" customHeight="true" outlineLevel="0" collapsed="false">
      <c r="A477" s="414" t="n">
        <v>0</v>
      </c>
      <c r="B477" s="414" t="n">
        <v>0</v>
      </c>
      <c r="C477" s="415" t="n">
        <v>0</v>
      </c>
      <c r="D477" s="415" t="s">
        <v>141</v>
      </c>
      <c r="E477" s="443" t="s">
        <v>1057</v>
      </c>
      <c r="F477" s="443" t="s">
        <v>2438</v>
      </c>
      <c r="G477" s="443" t="s">
        <v>1096</v>
      </c>
      <c r="H477" s="444" t="n">
        <v>4</v>
      </c>
      <c r="I477" s="445" t="n">
        <v>350</v>
      </c>
      <c r="J477" s="446" t="n">
        <v>1400</v>
      </c>
      <c r="K477" s="447" t="n">
        <v>1400</v>
      </c>
      <c r="L477" s="447" t="n">
        <v>1428.60340159272</v>
      </c>
      <c r="M477" s="448" t="n">
        <v>0.6664</v>
      </c>
      <c r="N477" s="448" t="n">
        <v>0.714</v>
      </c>
      <c r="O477" s="449" t="n">
        <v>2.856</v>
      </c>
      <c r="P477" s="449" t="n">
        <v>999.6</v>
      </c>
      <c r="Q477" s="448" t="n">
        <v>0.6664</v>
      </c>
      <c r="R477" s="448" t="n">
        <v>0.714</v>
      </c>
      <c r="S477" s="449" t="n">
        <v>2.856</v>
      </c>
      <c r="T477" s="449" t="n">
        <v>999.6</v>
      </c>
      <c r="U477" s="450" t="n">
        <v>1435.5969952071</v>
      </c>
      <c r="V477" s="450" t="n">
        <v>1025.01625457787</v>
      </c>
      <c r="W477" s="450" t="n">
        <v>417.683787442115</v>
      </c>
      <c r="X477" s="450" t="n">
        <v>1442.70004201998</v>
      </c>
      <c r="Y477" s="450" t="n">
        <v>1030.08783000227</v>
      </c>
      <c r="Z477" s="448" t="n">
        <v>0.0476000000000001</v>
      </c>
      <c r="AA477" s="448" t="n">
        <v>0.0476000000000001</v>
      </c>
      <c r="AB477" s="448" t="n">
        <v>0</v>
      </c>
      <c r="AC477" s="448" t="n">
        <v>0</v>
      </c>
      <c r="AD477" s="508"/>
      <c r="AF477" s="79"/>
      <c r="AG477" s="509"/>
      <c r="AT477" s="430"/>
      <c r="AU477" s="430"/>
      <c r="AV477" s="430"/>
      <c r="AW477" s="430"/>
      <c r="AY477" s="91"/>
      <c r="AZ477" s="364"/>
      <c r="BA477" s="510"/>
      <c r="BB477" s="360"/>
      <c r="CG477" s="505" t="n">
        <v>459</v>
      </c>
    </row>
    <row r="478" s="1" customFormat="true" ht="21.95" hidden="false" customHeight="true" outlineLevel="0" collapsed="false">
      <c r="A478" s="414" t="n">
        <v>0</v>
      </c>
      <c r="B478" s="414" t="n">
        <v>0</v>
      </c>
      <c r="C478" s="415" t="n">
        <v>0</v>
      </c>
      <c r="D478" s="415" t="s">
        <v>141</v>
      </c>
      <c r="E478" s="443" t="s">
        <v>1059</v>
      </c>
      <c r="F478" s="443" t="s">
        <v>1183</v>
      </c>
      <c r="G478" s="443" t="s">
        <v>1095</v>
      </c>
      <c r="H478" s="444" t="n">
        <v>1</v>
      </c>
      <c r="I478" s="445" t="n">
        <v>1205.2</v>
      </c>
      <c r="J478" s="446" t="n">
        <v>1205.2</v>
      </c>
      <c r="K478" s="447" t="n">
        <v>1205.2</v>
      </c>
      <c r="L478" s="447" t="n">
        <v>1229.8234425711</v>
      </c>
      <c r="M478" s="448" t="n">
        <v>0.6664</v>
      </c>
      <c r="N478" s="448" t="n">
        <v>0.714</v>
      </c>
      <c r="O478" s="449" t="n">
        <v>0.714</v>
      </c>
      <c r="P478" s="449" t="n">
        <v>860.5128</v>
      </c>
      <c r="Q478" s="448" t="n">
        <v>0.6664</v>
      </c>
      <c r="R478" s="448" t="n">
        <v>0.714</v>
      </c>
      <c r="S478" s="449" t="n">
        <v>0.714</v>
      </c>
      <c r="T478" s="449" t="n">
        <v>860.5128</v>
      </c>
      <c r="U478" s="450" t="n">
        <v>1235.84392758828</v>
      </c>
      <c r="V478" s="450" t="n">
        <v>882.392564298031</v>
      </c>
      <c r="W478" s="450" t="n">
        <v>359.566071875169</v>
      </c>
      <c r="X478" s="450" t="n">
        <v>1241.9586361732</v>
      </c>
      <c r="Y478" s="450" t="n">
        <v>886.758466227665</v>
      </c>
      <c r="Z478" s="448" t="n">
        <v>0.0476000000000001</v>
      </c>
      <c r="AA478" s="448" t="n">
        <v>0.0476000000000001</v>
      </c>
      <c r="AB478" s="448" t="n">
        <v>0</v>
      </c>
      <c r="AC478" s="448" t="n">
        <v>0</v>
      </c>
      <c r="AD478" s="508"/>
      <c r="AF478" s="79"/>
      <c r="AG478" s="509"/>
      <c r="AT478" s="430"/>
      <c r="AU478" s="430"/>
      <c r="AV478" s="430"/>
      <c r="AW478" s="430"/>
      <c r="AY478" s="91"/>
      <c r="AZ478" s="364"/>
      <c r="BA478" s="510"/>
      <c r="BB478" s="360"/>
      <c r="CG478" s="505" t="n">
        <v>460</v>
      </c>
    </row>
    <row r="479" s="1" customFormat="true" ht="21.95" hidden="false" customHeight="true" outlineLevel="0" collapsed="false">
      <c r="A479" s="414" t="n">
        <v>0</v>
      </c>
      <c r="B479" s="414" t="n">
        <v>0</v>
      </c>
      <c r="C479" s="415" t="n">
        <v>0</v>
      </c>
      <c r="D479" s="415" t="s">
        <v>141</v>
      </c>
      <c r="E479" s="443" t="s">
        <v>1061</v>
      </c>
      <c r="F479" s="443" t="s">
        <v>2439</v>
      </c>
      <c r="G479" s="443" t="s">
        <v>1095</v>
      </c>
      <c r="H479" s="444" t="n">
        <v>1</v>
      </c>
      <c r="I479" s="445" t="n">
        <v>6000</v>
      </c>
      <c r="J479" s="446" t="n">
        <v>6000</v>
      </c>
      <c r="K479" s="447" t="n">
        <v>6000</v>
      </c>
      <c r="L479" s="447" t="n">
        <v>6122.58600682594</v>
      </c>
      <c r="M479" s="448" t="n">
        <v>0.6664</v>
      </c>
      <c r="N479" s="448" t="n">
        <v>0.714</v>
      </c>
      <c r="O479" s="449" t="n">
        <v>0.714</v>
      </c>
      <c r="P479" s="449" t="n">
        <v>4284</v>
      </c>
      <c r="Q479" s="448" t="n">
        <v>0.6664</v>
      </c>
      <c r="R479" s="448" t="n">
        <v>0.714</v>
      </c>
      <c r="S479" s="449" t="n">
        <v>0.714</v>
      </c>
      <c r="T479" s="449" t="n">
        <v>4284</v>
      </c>
      <c r="U479" s="450" t="n">
        <v>6152.55855088755</v>
      </c>
      <c r="V479" s="450" t="n">
        <v>4392.92680533371</v>
      </c>
      <c r="W479" s="450" t="n">
        <v>1790.07337475192</v>
      </c>
      <c r="X479" s="450" t="n">
        <v>6183.00018008563</v>
      </c>
      <c r="Y479" s="450" t="n">
        <v>4414.66212858114</v>
      </c>
      <c r="Z479" s="448" t="n">
        <v>0.0476000000000001</v>
      </c>
      <c r="AA479" s="448" t="n">
        <v>0.0476000000000001</v>
      </c>
      <c r="AB479" s="448" t="n">
        <v>0</v>
      </c>
      <c r="AC479" s="448" t="n">
        <v>0</v>
      </c>
      <c r="AD479" s="508"/>
      <c r="AF479" s="79"/>
      <c r="AG479" s="509"/>
      <c r="AT479" s="430"/>
      <c r="AU479" s="430"/>
      <c r="AV479" s="430"/>
      <c r="AW479" s="430"/>
      <c r="AY479" s="91"/>
      <c r="AZ479" s="364"/>
      <c r="BA479" s="510"/>
      <c r="BB479" s="360"/>
      <c r="CG479" s="505" t="n">
        <v>461</v>
      </c>
    </row>
    <row r="480" s="1" customFormat="true" ht="21.95" hidden="false" customHeight="true" outlineLevel="0" collapsed="false">
      <c r="A480" s="414" t="n">
        <v>0</v>
      </c>
      <c r="B480" s="414" t="n">
        <v>0</v>
      </c>
      <c r="C480" s="415" t="n">
        <v>0</v>
      </c>
      <c r="D480" s="415" t="s">
        <v>141</v>
      </c>
      <c r="E480" s="443" t="s">
        <v>1063</v>
      </c>
      <c r="F480" s="443" t="s">
        <v>1190</v>
      </c>
      <c r="G480" s="443" t="s">
        <v>1096</v>
      </c>
      <c r="H480" s="444" t="n">
        <v>1000</v>
      </c>
      <c r="I480" s="445" t="n">
        <v>0.25</v>
      </c>
      <c r="J480" s="446" t="n">
        <v>250</v>
      </c>
      <c r="K480" s="447" t="n">
        <v>250</v>
      </c>
      <c r="L480" s="447" t="n">
        <v>255.107750284414</v>
      </c>
      <c r="M480" s="448" t="n">
        <v>0.6664</v>
      </c>
      <c r="N480" s="448" t="n">
        <v>0.714</v>
      </c>
      <c r="O480" s="449" t="n">
        <v>714</v>
      </c>
      <c r="P480" s="449" t="n">
        <v>178.5</v>
      </c>
      <c r="Q480" s="448" t="n">
        <v>0.6664</v>
      </c>
      <c r="R480" s="448" t="n">
        <v>0.714</v>
      </c>
      <c r="S480" s="449" t="n">
        <v>714</v>
      </c>
      <c r="T480" s="449" t="n">
        <v>178.5</v>
      </c>
      <c r="U480" s="450" t="n">
        <v>256.356606286981</v>
      </c>
      <c r="V480" s="450" t="n">
        <v>183.038616888905</v>
      </c>
      <c r="W480" s="450" t="n">
        <v>74.5863906146633</v>
      </c>
      <c r="X480" s="450" t="n">
        <v>257.625007503568</v>
      </c>
      <c r="Y480" s="450" t="n">
        <v>183.944255357547</v>
      </c>
      <c r="Z480" s="448" t="n">
        <v>0.0476000000000001</v>
      </c>
      <c r="AA480" s="448" t="n">
        <v>0.0476000000000001</v>
      </c>
      <c r="AB480" s="448" t="n">
        <v>0</v>
      </c>
      <c r="AC480" s="448" t="n">
        <v>0</v>
      </c>
      <c r="AD480" s="508"/>
      <c r="AF480" s="79"/>
      <c r="AG480" s="509"/>
      <c r="AT480" s="430"/>
      <c r="AU480" s="430"/>
      <c r="AV480" s="430"/>
      <c r="AW480" s="430"/>
      <c r="AY480" s="91"/>
      <c r="AZ480" s="364"/>
      <c r="BA480" s="510"/>
      <c r="BB480" s="360"/>
      <c r="CG480" s="505" t="n">
        <v>462</v>
      </c>
    </row>
    <row r="481" s="1" customFormat="true" ht="21.95" hidden="false" customHeight="true" outlineLevel="0" collapsed="false">
      <c r="A481" s="414" t="n">
        <v>0</v>
      </c>
      <c r="B481" s="414" t="n">
        <v>0</v>
      </c>
      <c r="C481" s="415" t="n">
        <v>0</v>
      </c>
      <c r="D481" s="415" t="s">
        <v>141</v>
      </c>
      <c r="E481" s="443" t="s">
        <v>1065</v>
      </c>
      <c r="F481" s="443" t="s">
        <v>1193</v>
      </c>
      <c r="G481" s="443" t="s">
        <v>1095</v>
      </c>
      <c r="H481" s="444" t="n">
        <v>1</v>
      </c>
      <c r="I481" s="445" t="n">
        <v>350</v>
      </c>
      <c r="J481" s="446" t="n">
        <v>350</v>
      </c>
      <c r="K481" s="447" t="n">
        <v>350</v>
      </c>
      <c r="L481" s="447" t="n">
        <v>357.15085039818</v>
      </c>
      <c r="M481" s="448" t="n">
        <v>0.6664</v>
      </c>
      <c r="N481" s="448" t="n">
        <v>0.714</v>
      </c>
      <c r="O481" s="449" t="n">
        <v>0.714</v>
      </c>
      <c r="P481" s="449" t="n">
        <v>249.9</v>
      </c>
      <c r="Q481" s="448" t="n">
        <v>0.6664</v>
      </c>
      <c r="R481" s="448" t="n">
        <v>0.714</v>
      </c>
      <c r="S481" s="449" t="n">
        <v>0.714</v>
      </c>
      <c r="T481" s="449" t="n">
        <v>249.9</v>
      </c>
      <c r="U481" s="450" t="n">
        <v>358.899248801774</v>
      </c>
      <c r="V481" s="450" t="n">
        <v>256.254063644466</v>
      </c>
      <c r="W481" s="450" t="n">
        <v>104.420946860529</v>
      </c>
      <c r="X481" s="450" t="n">
        <v>360.675010504995</v>
      </c>
      <c r="Y481" s="450" t="n">
        <v>257.521957500567</v>
      </c>
      <c r="Z481" s="448" t="n">
        <v>0.0476000000000001</v>
      </c>
      <c r="AA481" s="448" t="n">
        <v>0.0476000000000001</v>
      </c>
      <c r="AB481" s="448" t="n">
        <v>0</v>
      </c>
      <c r="AC481" s="448" t="n">
        <v>0</v>
      </c>
      <c r="AD481" s="508"/>
      <c r="AF481" s="79"/>
      <c r="AG481" s="509"/>
      <c r="AT481" s="430"/>
      <c r="AU481" s="430"/>
      <c r="AV481" s="430"/>
      <c r="AW481" s="430"/>
      <c r="AY481" s="91"/>
      <c r="AZ481" s="364"/>
      <c r="BA481" s="510"/>
      <c r="BB481" s="360"/>
      <c r="CG481" s="505" t="n">
        <v>463</v>
      </c>
    </row>
    <row r="482" s="1" customFormat="true" ht="21.95" hidden="false" customHeight="true" outlineLevel="0" collapsed="false">
      <c r="A482" s="414" t="n">
        <v>0</v>
      </c>
      <c r="B482" s="414" t="n">
        <v>0</v>
      </c>
      <c r="C482" s="415" t="n">
        <v>0</v>
      </c>
      <c r="D482" s="415" t="s">
        <v>141</v>
      </c>
      <c r="E482" s="443" t="s">
        <v>1067</v>
      </c>
      <c r="F482" s="443" t="s">
        <v>2440</v>
      </c>
      <c r="G482" s="443" t="s">
        <v>1095</v>
      </c>
      <c r="H482" s="444" t="n">
        <v>1</v>
      </c>
      <c r="I482" s="445" t="n">
        <v>8000</v>
      </c>
      <c r="J482" s="446" t="n">
        <v>8000</v>
      </c>
      <c r="K482" s="447" t="n">
        <v>8000</v>
      </c>
      <c r="L482" s="447" t="n">
        <v>8000</v>
      </c>
      <c r="M482" s="448" t="n">
        <v>1</v>
      </c>
      <c r="N482" s="448" t="n">
        <v>1</v>
      </c>
      <c r="O482" s="449" t="n">
        <v>1</v>
      </c>
      <c r="P482" s="449" t="n">
        <v>8000</v>
      </c>
      <c r="Q482" s="448" t="n">
        <v>1</v>
      </c>
      <c r="R482" s="448" t="n">
        <v>1</v>
      </c>
      <c r="S482" s="449" t="n">
        <v>1</v>
      </c>
      <c r="T482" s="449" t="n">
        <v>8000</v>
      </c>
      <c r="U482" s="450" t="n">
        <v>8000</v>
      </c>
      <c r="V482" s="450" t="n">
        <v>8000</v>
      </c>
      <c r="W482" s="450" t="n">
        <v>0</v>
      </c>
      <c r="X482" s="450" t="n">
        <v>8000</v>
      </c>
      <c r="Y482" s="450" t="n">
        <v>8000</v>
      </c>
      <c r="Z482" s="448" t="n">
        <v>0</v>
      </c>
      <c r="AA482" s="448" t="n">
        <v>0</v>
      </c>
      <c r="AB482" s="448" t="n">
        <v>0</v>
      </c>
      <c r="AC482" s="448" t="n">
        <v>0</v>
      </c>
      <c r="AD482" s="508"/>
      <c r="AF482" s="79"/>
      <c r="AG482" s="509"/>
      <c r="AT482" s="430"/>
      <c r="AU482" s="430"/>
      <c r="AV482" s="430"/>
      <c r="AW482" s="430"/>
      <c r="AY482" s="91"/>
      <c r="AZ482" s="364"/>
      <c r="BA482" s="510"/>
      <c r="BB482" s="360"/>
      <c r="CG482" s="505" t="n">
        <v>464</v>
      </c>
    </row>
    <row r="483" s="1" customFormat="true" ht="21.95" hidden="false" customHeight="true" outlineLevel="0" collapsed="false">
      <c r="A483" s="414" t="n">
        <v>0</v>
      </c>
      <c r="B483" s="414" t="n">
        <v>0</v>
      </c>
      <c r="C483" s="415" t="n">
        <v>0</v>
      </c>
      <c r="D483" s="415" t="s">
        <v>141</v>
      </c>
      <c r="E483" s="443" t="s">
        <v>1069</v>
      </c>
      <c r="F483" s="443" t="s">
        <v>1177</v>
      </c>
      <c r="G483" s="443" t="s">
        <v>1095</v>
      </c>
      <c r="H483" s="444" t="n">
        <v>1</v>
      </c>
      <c r="I483" s="445" t="n">
        <v>5000</v>
      </c>
      <c r="J483" s="446" t="n">
        <v>5000</v>
      </c>
      <c r="K483" s="447" t="n">
        <v>5000</v>
      </c>
      <c r="L483" s="447" t="n">
        <v>5000</v>
      </c>
      <c r="M483" s="448" t="n">
        <v>1</v>
      </c>
      <c r="N483" s="448" t="n">
        <v>1</v>
      </c>
      <c r="O483" s="449" t="n">
        <v>1</v>
      </c>
      <c r="P483" s="449" t="n">
        <v>5000</v>
      </c>
      <c r="Q483" s="448" t="n">
        <v>1</v>
      </c>
      <c r="R483" s="448" t="n">
        <v>1</v>
      </c>
      <c r="S483" s="449" t="n">
        <v>1</v>
      </c>
      <c r="T483" s="449" t="n">
        <v>5000</v>
      </c>
      <c r="U483" s="450" t="n">
        <v>5000</v>
      </c>
      <c r="V483" s="450" t="n">
        <v>5000</v>
      </c>
      <c r="W483" s="450" t="n">
        <v>0</v>
      </c>
      <c r="X483" s="450" t="n">
        <v>5000</v>
      </c>
      <c r="Y483" s="450" t="n">
        <v>5000</v>
      </c>
      <c r="Z483" s="448" t="n">
        <v>0</v>
      </c>
      <c r="AA483" s="448" t="n">
        <v>0</v>
      </c>
      <c r="AB483" s="448" t="n">
        <v>0</v>
      </c>
      <c r="AC483" s="448" t="n">
        <v>0</v>
      </c>
      <c r="AD483" s="508"/>
      <c r="AF483" s="79"/>
      <c r="AG483" s="509"/>
      <c r="AT483" s="430"/>
      <c r="AU483" s="430"/>
      <c r="AV483" s="430"/>
      <c r="AW483" s="430"/>
      <c r="AY483" s="91"/>
      <c r="AZ483" s="364"/>
      <c r="BA483" s="510"/>
      <c r="BB483" s="360"/>
      <c r="CG483" s="505" t="n">
        <v>465</v>
      </c>
    </row>
    <row r="484" s="1" customFormat="true" ht="21.95" hidden="false" customHeight="true" outlineLevel="0" collapsed="false">
      <c r="A484" s="414" t="n">
        <v>0</v>
      </c>
      <c r="B484" s="414" t="n">
        <v>0</v>
      </c>
      <c r="C484" s="415" t="n">
        <v>0</v>
      </c>
      <c r="D484" s="415" t="s">
        <v>141</v>
      </c>
      <c r="E484" s="443" t="s">
        <v>1071</v>
      </c>
      <c r="F484" s="443" t="s">
        <v>2441</v>
      </c>
      <c r="G484" s="443" t="s">
        <v>1097</v>
      </c>
      <c r="H484" s="444" t="n">
        <v>3</v>
      </c>
      <c r="I484" s="445" t="n">
        <v>2000</v>
      </c>
      <c r="J484" s="446" t="n">
        <v>6000</v>
      </c>
      <c r="K484" s="447" t="n">
        <v>6000</v>
      </c>
      <c r="L484" s="447" t="n">
        <v>6428.6224014893</v>
      </c>
      <c r="M484" s="448" t="n">
        <v>0</v>
      </c>
      <c r="N484" s="448" t="n">
        <v>0</v>
      </c>
      <c r="O484" s="449" t="n">
        <v>0</v>
      </c>
      <c r="P484" s="449" t="n">
        <v>0</v>
      </c>
      <c r="Q484" s="448" t="n">
        <v>0</v>
      </c>
      <c r="R484" s="448" t="n">
        <v>0</v>
      </c>
      <c r="S484" s="449" t="n">
        <v>0</v>
      </c>
      <c r="T484" s="449" t="n">
        <v>0</v>
      </c>
      <c r="U484" s="450" t="n">
        <v>6319.59041840174</v>
      </c>
      <c r="V484" s="450" t="n">
        <v>0</v>
      </c>
      <c r="W484" s="450" t="n">
        <v>6428.91933264009</v>
      </c>
      <c r="X484" s="450" t="n">
        <v>6428.91933264009</v>
      </c>
      <c r="Y484" s="450" t="n">
        <v>0</v>
      </c>
      <c r="Z484" s="448" t="n">
        <v>0</v>
      </c>
      <c r="AA484" s="448" t="n">
        <v>0</v>
      </c>
      <c r="AB484" s="448" t="n">
        <v>0</v>
      </c>
      <c r="AC484" s="448" t="n">
        <v>0</v>
      </c>
      <c r="AD484" s="508"/>
      <c r="AF484" s="79"/>
      <c r="AG484" s="509"/>
      <c r="AT484" s="430"/>
      <c r="AU484" s="430"/>
      <c r="AV484" s="430"/>
      <c r="AW484" s="430"/>
      <c r="AY484" s="91"/>
      <c r="AZ484" s="364"/>
      <c r="BA484" s="510"/>
      <c r="BB484" s="360"/>
      <c r="CG484" s="505" t="n">
        <v>466</v>
      </c>
    </row>
    <row r="485" s="1" customFormat="true" ht="21.95" hidden="false" customHeight="true" outlineLevel="0" collapsed="false">
      <c r="A485" s="414" t="n">
        <v>0</v>
      </c>
      <c r="B485" s="414" t="n">
        <v>0</v>
      </c>
      <c r="C485" s="415" t="n">
        <v>0</v>
      </c>
      <c r="D485" s="415" t="s">
        <v>141</v>
      </c>
      <c r="E485" s="443" t="s">
        <v>1073</v>
      </c>
      <c r="F485" s="443" t="s">
        <v>1238</v>
      </c>
      <c r="G485" s="443" t="s">
        <v>1096</v>
      </c>
      <c r="H485" s="444" t="n">
        <v>22</v>
      </c>
      <c r="I485" s="445" t="n">
        <v>517.39</v>
      </c>
      <c r="J485" s="446" t="n">
        <v>11382.58</v>
      </c>
      <c r="K485" s="447" t="n">
        <v>11382.58</v>
      </c>
      <c r="L485" s="447" t="n">
        <v>12195.718129124</v>
      </c>
      <c r="M485" s="448" t="n">
        <v>0</v>
      </c>
      <c r="N485" s="448" t="n">
        <v>0</v>
      </c>
      <c r="O485" s="449" t="n">
        <v>0</v>
      </c>
      <c r="P485" s="449" t="n">
        <v>0</v>
      </c>
      <c r="Q485" s="448" t="n">
        <v>0</v>
      </c>
      <c r="R485" s="448" t="n">
        <v>0</v>
      </c>
      <c r="S485" s="449" t="n">
        <v>0</v>
      </c>
      <c r="T485" s="449" t="n">
        <v>0</v>
      </c>
      <c r="U485" s="450" t="n">
        <v>11988.8739174485</v>
      </c>
      <c r="V485" s="450" t="n">
        <v>0</v>
      </c>
      <c r="W485" s="450" t="n">
        <v>12196.2814362204</v>
      </c>
      <c r="X485" s="450" t="n">
        <v>12196.2814362204</v>
      </c>
      <c r="Y485" s="450" t="n">
        <v>0</v>
      </c>
      <c r="Z485" s="448" t="n">
        <v>0</v>
      </c>
      <c r="AA485" s="448" t="n">
        <v>0</v>
      </c>
      <c r="AB485" s="448" t="n">
        <v>0</v>
      </c>
      <c r="AC485" s="448" t="n">
        <v>0</v>
      </c>
      <c r="AD485" s="508"/>
      <c r="AF485" s="79"/>
      <c r="AG485" s="509"/>
      <c r="AT485" s="430"/>
      <c r="AU485" s="430"/>
      <c r="AV485" s="430"/>
      <c r="AW485" s="430"/>
      <c r="AY485" s="91"/>
      <c r="AZ485" s="364"/>
      <c r="BA485" s="510"/>
      <c r="BB485" s="360"/>
      <c r="CG485" s="505" t="n">
        <v>467</v>
      </c>
    </row>
    <row r="486" s="1" customFormat="true" ht="21.95" hidden="false" customHeight="true" outlineLevel="0" collapsed="false">
      <c r="A486" s="414" t="n">
        <v>0</v>
      </c>
      <c r="B486" s="414" t="n">
        <v>0</v>
      </c>
      <c r="C486" s="415" t="n">
        <v>0</v>
      </c>
      <c r="D486" s="415" t="s">
        <v>141</v>
      </c>
      <c r="E486" s="443" t="s">
        <v>1075</v>
      </c>
      <c r="F486" s="443" t="s">
        <v>1282</v>
      </c>
      <c r="G486" s="443" t="s">
        <v>1095</v>
      </c>
      <c r="H486" s="444" t="n">
        <v>1</v>
      </c>
      <c r="I486" s="445" t="n">
        <v>10000</v>
      </c>
      <c r="J486" s="446" t="n">
        <v>10000</v>
      </c>
      <c r="K486" s="447" t="n">
        <v>10000</v>
      </c>
      <c r="L486" s="447" t="n">
        <v>10714.3706691488</v>
      </c>
      <c r="M486" s="448" t="n">
        <v>0</v>
      </c>
      <c r="N486" s="448" t="n">
        <v>0</v>
      </c>
      <c r="O486" s="449" t="n">
        <v>0</v>
      </c>
      <c r="P486" s="449" t="n">
        <v>0</v>
      </c>
      <c r="Q486" s="448" t="n">
        <v>0</v>
      </c>
      <c r="R486" s="448" t="n">
        <v>0</v>
      </c>
      <c r="S486" s="449" t="n">
        <v>0</v>
      </c>
      <c r="T486" s="449" t="n">
        <v>0</v>
      </c>
      <c r="U486" s="450" t="n">
        <v>10532.6506973362</v>
      </c>
      <c r="V486" s="450" t="n">
        <v>0</v>
      </c>
      <c r="W486" s="450" t="n">
        <v>10714.8655544002</v>
      </c>
      <c r="X486" s="450" t="n">
        <v>10714.8655544002</v>
      </c>
      <c r="Y486" s="450" t="n">
        <v>0</v>
      </c>
      <c r="Z486" s="448" t="n">
        <v>0</v>
      </c>
      <c r="AA486" s="448" t="n">
        <v>0</v>
      </c>
      <c r="AB486" s="448" t="n">
        <v>0</v>
      </c>
      <c r="AC486" s="448" t="n">
        <v>0</v>
      </c>
      <c r="AD486" s="508"/>
      <c r="AF486" s="79"/>
      <c r="AG486" s="509"/>
      <c r="AT486" s="430"/>
      <c r="AU486" s="430"/>
      <c r="AV486" s="430"/>
      <c r="AW486" s="430"/>
      <c r="AY486" s="91"/>
      <c r="AZ486" s="364"/>
      <c r="BA486" s="510"/>
      <c r="BB486" s="360"/>
      <c r="CG486" s="505" t="n">
        <v>468</v>
      </c>
    </row>
    <row r="487" s="1" customFormat="true" ht="21.95" hidden="false" customHeight="true" outlineLevel="0" collapsed="false">
      <c r="A487" s="414" t="n">
        <v>0</v>
      </c>
      <c r="B487" s="414" t="n">
        <v>0</v>
      </c>
      <c r="C487" s="415" t="n">
        <v>0</v>
      </c>
      <c r="D487" s="415" t="s">
        <v>141</v>
      </c>
      <c r="E487" s="443" t="s">
        <v>1077</v>
      </c>
      <c r="F487" s="443" t="s">
        <v>2442</v>
      </c>
      <c r="G487" s="443" t="s">
        <v>1095</v>
      </c>
      <c r="H487" s="444" t="n">
        <v>1</v>
      </c>
      <c r="I487" s="445" t="n">
        <v>5000</v>
      </c>
      <c r="J487" s="446" t="n">
        <v>5000</v>
      </c>
      <c r="K487" s="447" t="n">
        <v>5000</v>
      </c>
      <c r="L487" s="447" t="n">
        <v>5102.15500568828</v>
      </c>
      <c r="M487" s="448" t="n">
        <v>0.6664</v>
      </c>
      <c r="N487" s="448" t="n">
        <v>0.714</v>
      </c>
      <c r="O487" s="449" t="n">
        <v>0.714</v>
      </c>
      <c r="P487" s="449" t="n">
        <v>3570</v>
      </c>
      <c r="Q487" s="448" t="n">
        <v>0.6664</v>
      </c>
      <c r="R487" s="448" t="n">
        <v>0.714</v>
      </c>
      <c r="S487" s="449" t="n">
        <v>0.714</v>
      </c>
      <c r="T487" s="449" t="n">
        <v>3570</v>
      </c>
      <c r="U487" s="450" t="n">
        <v>5127.13212573963</v>
      </c>
      <c r="V487" s="450" t="n">
        <v>3660.77233777809</v>
      </c>
      <c r="W487" s="450" t="n">
        <v>1491.72781229327</v>
      </c>
      <c r="X487" s="450" t="n">
        <v>5152.50015007136</v>
      </c>
      <c r="Y487" s="450" t="n">
        <v>3678.88510715095</v>
      </c>
      <c r="Z487" s="448" t="n">
        <v>0.0476000000000001</v>
      </c>
      <c r="AA487" s="448" t="n">
        <v>0.0476000000000001</v>
      </c>
      <c r="AB487" s="448" t="n">
        <v>0</v>
      </c>
      <c r="AC487" s="448" t="n">
        <v>0</v>
      </c>
      <c r="AD487" s="508"/>
      <c r="AF487" s="79"/>
      <c r="AG487" s="509"/>
      <c r="AT487" s="430"/>
      <c r="AU487" s="430"/>
      <c r="AV487" s="430"/>
      <c r="AW487" s="430"/>
      <c r="AY487" s="91"/>
      <c r="AZ487" s="364"/>
      <c r="BA487" s="510"/>
      <c r="BB487" s="360"/>
      <c r="CG487" s="505" t="n">
        <v>469</v>
      </c>
    </row>
    <row r="488" s="1" customFormat="true" ht="21.95" hidden="false" customHeight="true" outlineLevel="0" collapsed="false">
      <c r="A488" s="414" t="n">
        <v>0</v>
      </c>
      <c r="B488" s="414" t="n">
        <v>0</v>
      </c>
      <c r="C488" s="415" t="n">
        <v>0</v>
      </c>
      <c r="D488" s="415" t="s">
        <v>141</v>
      </c>
      <c r="E488" s="475" t="s">
        <v>1079</v>
      </c>
      <c r="F488" s="475" t="s">
        <v>2443</v>
      </c>
      <c r="G488" s="476" t="s">
        <v>1095</v>
      </c>
      <c r="H488" s="476" t="n">
        <v>1</v>
      </c>
      <c r="I488" s="476" t="n">
        <v>26102.9442</v>
      </c>
      <c r="J488" s="477" t="n">
        <v>26102.94</v>
      </c>
      <c r="K488" s="477" t="n">
        <v>26102.94</v>
      </c>
      <c r="L488" s="477" t="n">
        <v>27953.3700580722</v>
      </c>
      <c r="M488" s="478" t="n">
        <v>0.3687</v>
      </c>
      <c r="N488" s="478" t="n">
        <v>0.4577</v>
      </c>
      <c r="O488" s="477" t="n">
        <v>0.4577</v>
      </c>
      <c r="P488" s="477" t="n">
        <v>11947.315638</v>
      </c>
      <c r="Q488" s="478" t="n">
        <v>0.3687</v>
      </c>
      <c r="R488" s="511" t="n">
        <v>0.00766197217631424</v>
      </c>
      <c r="S488" s="477" t="n">
        <v>0.00766197217631424</v>
      </c>
      <c r="T488" s="477" t="n">
        <v>200</v>
      </c>
      <c r="U488" s="450" t="n">
        <v>27253.4717807084</v>
      </c>
      <c r="V488" s="450" t="n">
        <v>208.815342491753</v>
      </c>
      <c r="W488" s="450" t="n">
        <v>27512.5289945978</v>
      </c>
      <c r="X488" s="450" t="n">
        <v>27721.3443370895</v>
      </c>
      <c r="Y488" s="450" t="n">
        <v>12688.0593030859</v>
      </c>
      <c r="Z488" s="478" t="n">
        <v>0.0890000000000001</v>
      </c>
      <c r="AA488" s="478" t="n">
        <v>-0.361038027823686</v>
      </c>
      <c r="AB488" s="478" t="n">
        <v>-0.450038027823686</v>
      </c>
      <c r="AC488" s="478" t="n">
        <v>-0.450038027823686</v>
      </c>
      <c r="AD488" s="479"/>
      <c r="AF488" s="79"/>
      <c r="AG488" s="509"/>
      <c r="AT488" s="430"/>
      <c r="AU488" s="430"/>
      <c r="AV488" s="430"/>
      <c r="AW488" s="430"/>
      <c r="AY488" s="91"/>
      <c r="AZ488" s="364"/>
      <c r="BA488" s="510"/>
      <c r="BB488" s="360"/>
      <c r="CG488" s="505" t="n">
        <v>470</v>
      </c>
    </row>
    <row r="489" s="1" customFormat="true" ht="21.95" hidden="false" customHeight="true" outlineLevel="0" collapsed="false">
      <c r="A489" s="414" t="n">
        <v>0</v>
      </c>
      <c r="B489" s="414" t="n">
        <v>0</v>
      </c>
      <c r="C489" s="415" t="s">
        <v>212</v>
      </c>
      <c r="D489" s="415" t="s">
        <v>212</v>
      </c>
      <c r="E489" s="416" t="s">
        <v>212</v>
      </c>
      <c r="F489" s="416" t="s">
        <v>2444</v>
      </c>
      <c r="G489" s="417"/>
      <c r="H489" s="417"/>
      <c r="I489" s="417"/>
      <c r="J489" s="418" t="n">
        <v>1280837.94</v>
      </c>
      <c r="K489" s="418" t="n">
        <v>1280837.94</v>
      </c>
      <c r="L489" s="418" t="n">
        <v>1314745.47270973</v>
      </c>
      <c r="M489" s="419" t="n">
        <v>0.6667</v>
      </c>
      <c r="N489" s="419" t="n">
        <v>0.7137</v>
      </c>
      <c r="O489" s="418" t="n">
        <v>0</v>
      </c>
      <c r="P489" s="418" t="n">
        <v>914134.037778</v>
      </c>
      <c r="Q489" s="419" t="n">
        <v>0.58966461799924</v>
      </c>
      <c r="R489" s="419" t="n">
        <v>0.629423059799072</v>
      </c>
      <c r="S489" s="418" t="n">
        <v>0</v>
      </c>
      <c r="T489" s="418" t="n">
        <v>806188.93530154</v>
      </c>
      <c r="U489" s="418" t="n">
        <v>1319387.5812819</v>
      </c>
      <c r="V489" s="418" t="n">
        <v>830452.968471351</v>
      </c>
      <c r="W489" s="418"/>
      <c r="X489" s="418" t="n">
        <v>1327846.15008352</v>
      </c>
      <c r="Y489" s="418" t="n">
        <v>947683.79731461</v>
      </c>
      <c r="Z489" s="419" t="n">
        <v>0.0469999999999999</v>
      </c>
      <c r="AA489" s="419" t="n">
        <v>0.0397584417998325</v>
      </c>
      <c r="AB489" s="419" t="n">
        <v>-0.0842769402009278</v>
      </c>
      <c r="AC489" s="419" t="n">
        <v>-0.00724155820016748</v>
      </c>
      <c r="AD489" s="420"/>
      <c r="AE489" s="421"/>
      <c r="AF489" s="422"/>
      <c r="AG489" s="423"/>
      <c r="AH489" s="421"/>
      <c r="AI489" s="424"/>
      <c r="AJ489" s="425"/>
      <c r="AK489" s="424"/>
      <c r="AL489" s="425"/>
      <c r="AM489" s="421"/>
      <c r="AN489" s="426"/>
      <c r="AO489" s="427"/>
      <c r="AP489" s="427"/>
      <c r="AQ489" s="427"/>
      <c r="AR489" s="428"/>
      <c r="AS489" s="429"/>
      <c r="AT489" s="430"/>
      <c r="AU489" s="430"/>
      <c r="AV489" s="430"/>
      <c r="AW489" s="430"/>
      <c r="AX489" s="421"/>
      <c r="AY489" s="431"/>
      <c r="AZ489" s="432"/>
      <c r="BA489" s="433"/>
      <c r="BB489" s="414"/>
      <c r="BC489" s="421"/>
      <c r="BD489" s="421"/>
      <c r="BE489" s="421"/>
      <c r="BF489" s="421"/>
      <c r="BG489" s="421"/>
      <c r="BH489" s="421"/>
      <c r="BI489" s="421"/>
      <c r="BJ489" s="421"/>
      <c r="BK489" s="421"/>
      <c r="BL489" s="421"/>
      <c r="BM489" s="421"/>
      <c r="BN489" s="434"/>
      <c r="BO489" s="435"/>
      <c r="BP489" s="436"/>
      <c r="BQ489" s="437"/>
      <c r="BR489" s="437"/>
      <c r="BS489" s="438"/>
      <c r="BT489" s="439"/>
      <c r="BU489" s="437"/>
      <c r="BV489" s="437"/>
      <c r="BW489" s="440"/>
      <c r="CG489" s="505" t="n">
        <v>471</v>
      </c>
    </row>
    <row r="490" s="1" customFormat="true" ht="21.95" hidden="false" customHeight="true" outlineLevel="0" collapsed="false">
      <c r="A490" s="414" t="n">
        <v>0</v>
      </c>
      <c r="B490" s="414" t="n">
        <v>0</v>
      </c>
      <c r="C490" s="415" t="n">
        <v>0</v>
      </c>
      <c r="D490" s="415" t="s">
        <v>212</v>
      </c>
      <c r="E490" s="443" t="s">
        <v>215</v>
      </c>
      <c r="F490" s="443" t="s">
        <v>2445</v>
      </c>
      <c r="G490" s="443" t="s">
        <v>1095</v>
      </c>
      <c r="H490" s="444" t="n">
        <v>1</v>
      </c>
      <c r="I490" s="445" t="n">
        <v>1280837.9355</v>
      </c>
      <c r="J490" s="446" t="n">
        <v>1280837.94</v>
      </c>
      <c r="K490" s="447" t="n">
        <v>1280837.94</v>
      </c>
      <c r="L490" s="447" t="n">
        <v>1314745.47270973</v>
      </c>
      <c r="M490" s="448" t="n">
        <v>0.6667</v>
      </c>
      <c r="N490" s="448" t="n">
        <v>0.7137</v>
      </c>
      <c r="O490" s="449" t="n">
        <v>0.7137</v>
      </c>
      <c r="P490" s="449" t="n">
        <v>914134.037778</v>
      </c>
      <c r="Q490" s="448" t="n">
        <v>0.58966461799924</v>
      </c>
      <c r="R490" s="474" t="n">
        <v>0.629423059799072</v>
      </c>
      <c r="S490" s="449" t="n">
        <v>0.629423059799072</v>
      </c>
      <c r="T490" s="449" t="n">
        <v>806188.93530154</v>
      </c>
      <c r="U490" s="450" t="n">
        <v>1319387.5812819</v>
      </c>
      <c r="V490" s="450" t="n">
        <v>830452.968471351</v>
      </c>
      <c r="W490" s="450" t="n">
        <v>497393.181612172</v>
      </c>
      <c r="X490" s="450" t="n">
        <v>1327846.15008352</v>
      </c>
      <c r="Y490" s="450" t="n">
        <v>947683.79731461</v>
      </c>
      <c r="Z490" s="448" t="n">
        <v>0.0469999999999999</v>
      </c>
      <c r="AA490" s="448" t="n">
        <v>0.0397584417998325</v>
      </c>
      <c r="AB490" s="448" t="n">
        <v>-0.0842769402009278</v>
      </c>
      <c r="AC490" s="448" t="n">
        <v>-0.00724155820016748</v>
      </c>
      <c r="AD490" s="508"/>
      <c r="AF490" s="79"/>
      <c r="AG490" s="509"/>
      <c r="AT490" s="430"/>
      <c r="AU490" s="430"/>
      <c r="AV490" s="430"/>
      <c r="AW490" s="430"/>
      <c r="AY490" s="91"/>
      <c r="AZ490" s="364"/>
      <c r="BA490" s="510"/>
      <c r="BB490" s="360"/>
      <c r="CG490" s="505" t="n">
        <v>472</v>
      </c>
    </row>
    <row r="491" s="1" customFormat="true" ht="30.75" hidden="false" customHeight="true" outlineLevel="0" collapsed="false">
      <c r="A491" s="414"/>
      <c r="B491" s="414"/>
      <c r="C491" s="415"/>
      <c r="D491" s="415"/>
      <c r="E491" s="416" t="s">
        <v>894</v>
      </c>
      <c r="F491" s="416"/>
      <c r="G491" s="417"/>
      <c r="H491" s="417"/>
      <c r="I491" s="417"/>
      <c r="J491" s="418" t="n">
        <v>3294021.45</v>
      </c>
      <c r="K491" s="418" t="n">
        <v>3294021.45</v>
      </c>
      <c r="L491" s="418" t="n">
        <v>3370539.82205569</v>
      </c>
      <c r="M491" s="419" t="n">
        <v>0.639984297893689</v>
      </c>
      <c r="N491" s="419" t="n">
        <v>0.689770434014326</v>
      </c>
      <c r="O491" s="418"/>
      <c r="P491" s="418" t="n">
        <v>2272118.605219</v>
      </c>
      <c r="Q491" s="419" t="n">
        <v>0.631529850502133</v>
      </c>
      <c r="R491" s="419" t="n">
        <v>0.674826096831136</v>
      </c>
      <c r="S491" s="418"/>
      <c r="T491" s="418" t="n">
        <v>2222891.63798154</v>
      </c>
      <c r="U491" s="418" t="n">
        <v>3386719.88173048</v>
      </c>
      <c r="V491" s="418" t="n">
        <v>2282951.98772499</v>
      </c>
      <c r="W491" s="418" t="n">
        <v>1122863.07857179</v>
      </c>
      <c r="X491" s="418" t="n">
        <v>3405815.06629678</v>
      </c>
      <c r="Y491" s="418" t="n">
        <v>2346349.00010265</v>
      </c>
      <c r="Z491" s="419"/>
      <c r="AA491" s="419" t="n">
        <v>0.0432962463290035</v>
      </c>
      <c r="AB491" s="419" t="n">
        <v>-0.0149443371831899</v>
      </c>
      <c r="AC491" s="419"/>
      <c r="AD491" s="420"/>
      <c r="AF491" s="79"/>
      <c r="AG491" s="509"/>
      <c r="AI491" s="424"/>
      <c r="AJ491" s="425"/>
      <c r="AK491" s="424"/>
      <c r="AL491" s="425"/>
      <c r="AN491" s="426"/>
      <c r="AO491" s="427"/>
      <c r="AP491" s="427"/>
      <c r="AQ491" s="427"/>
      <c r="AR491" s="428"/>
      <c r="AS491" s="361"/>
      <c r="AT491" s="430"/>
      <c r="AU491" s="430"/>
      <c r="AV491" s="430"/>
      <c r="AW491" s="430"/>
      <c r="AY491" s="431"/>
      <c r="AZ491" s="364"/>
      <c r="BA491" s="510"/>
      <c r="BB491" s="414"/>
      <c r="BN491" s="512"/>
      <c r="BO491" s="513"/>
      <c r="BP491" s="514"/>
      <c r="BQ491" s="515"/>
      <c r="BR491" s="515"/>
      <c r="BS491" s="516"/>
      <c r="BT491" s="517"/>
      <c r="BU491" s="515"/>
      <c r="BV491" s="515"/>
      <c r="BW491" s="516"/>
      <c r="CG491" s="4"/>
    </row>
    <row r="492" s="1" customFormat="true" ht="30.75" hidden="false" customHeight="true" outlineLevel="0" collapsed="false">
      <c r="A492" s="414"/>
      <c r="B492" s="414"/>
      <c r="C492" s="415"/>
      <c r="D492" s="415"/>
      <c r="E492" s="518" t="s">
        <v>1083</v>
      </c>
      <c r="F492" s="518"/>
      <c r="G492" s="519"/>
      <c r="H492" s="519"/>
      <c r="I492" s="519"/>
      <c r="J492" s="520" t="n">
        <v>9819757.51</v>
      </c>
      <c r="K492" s="520" t="n">
        <v>9819757.51</v>
      </c>
      <c r="L492" s="520" t="n">
        <v>10080667.7021584</v>
      </c>
      <c r="M492" s="419" t="n">
        <v>0.536465736720417</v>
      </c>
      <c r="N492" s="419" t="n">
        <v>0.589358299278614</v>
      </c>
      <c r="O492" s="418"/>
      <c r="P492" s="418" t="n">
        <v>5787355.585422</v>
      </c>
      <c r="Q492" s="419" t="n">
        <v>0.589664619800704</v>
      </c>
      <c r="R492" s="419" t="n">
        <v>0.628065327213341</v>
      </c>
      <c r="S492" s="418"/>
      <c r="T492" s="418" t="n">
        <v>6167449.21367381</v>
      </c>
      <c r="U492" s="418" t="n">
        <v>10115939.6059869</v>
      </c>
      <c r="V492" s="418" t="n">
        <v>6298178.80716388</v>
      </c>
      <c r="W492" s="418" t="n">
        <v>3883808.06064269</v>
      </c>
      <c r="X492" s="418" t="n">
        <v>10181986.8678066</v>
      </c>
      <c r="Y492" s="418" t="n">
        <v>5921260.34593959</v>
      </c>
      <c r="Z492" s="419"/>
      <c r="AA492" s="419" t="n">
        <v>0.038400707412637</v>
      </c>
      <c r="AB492" s="419"/>
      <c r="AC492" s="419"/>
      <c r="AD492" s="420"/>
      <c r="AF492" s="79"/>
      <c r="AG492" s="509"/>
      <c r="AI492" s="424"/>
      <c r="AJ492" s="425"/>
      <c r="AK492" s="424"/>
      <c r="AL492" s="425"/>
      <c r="AN492" s="426"/>
      <c r="AO492" s="427"/>
      <c r="AP492" s="427"/>
      <c r="AQ492" s="427"/>
      <c r="AR492" s="428"/>
      <c r="AS492" s="361"/>
      <c r="AT492" s="430"/>
      <c r="AU492" s="430"/>
      <c r="AV492" s="430"/>
      <c r="AW492" s="430"/>
      <c r="AY492" s="431"/>
      <c r="AZ492" s="364"/>
      <c r="BA492" s="510"/>
      <c r="BB492" s="414"/>
      <c r="BN492" s="512"/>
      <c r="BO492" s="513"/>
      <c r="BP492" s="514"/>
      <c r="BQ492" s="515"/>
      <c r="BR492" s="515"/>
      <c r="BS492" s="516"/>
      <c r="BT492" s="517"/>
      <c r="BU492" s="515"/>
      <c r="BV492" s="515"/>
      <c r="BW492" s="516"/>
      <c r="CG492" s="4"/>
    </row>
    <row r="493" customFormat="false" ht="12.75" hidden="false" customHeight="false" outlineLevel="0" collapsed="false">
      <c r="K493" s="370"/>
      <c r="L493" s="370"/>
    </row>
    <row r="494" customFormat="false" ht="24" hidden="false" customHeight="true" outlineLevel="0" collapsed="false">
      <c r="P494" s="521" t="n">
        <v>47149643.8279889</v>
      </c>
      <c r="R494" s="522" t="n">
        <v>0.627861665118883</v>
      </c>
      <c r="T494" s="521" t="n">
        <v>50246270.4182927</v>
      </c>
      <c r="U494" s="521"/>
      <c r="V494" s="521"/>
      <c r="W494" s="521"/>
      <c r="X494" s="521"/>
      <c r="Y494" s="521"/>
    </row>
    <row r="495" customFormat="false" ht="18" hidden="false" customHeight="false" outlineLevel="0" collapsed="false">
      <c r="N495" s="523"/>
      <c r="P495" s="524"/>
    </row>
    <row r="496" customFormat="false" ht="12.75" hidden="false" customHeight="false" outlineLevel="0" collapsed="false">
      <c r="T496" s="523"/>
      <c r="U496" s="523"/>
      <c r="V496" s="523"/>
      <c r="W496" s="523"/>
      <c r="X496" s="523"/>
      <c r="Y496" s="523"/>
    </row>
  </sheetData>
  <autoFilter ref="D13:AD492"/>
  <mergeCells count="41">
    <mergeCell ref="BN7:BW7"/>
    <mergeCell ref="AN8:AR8"/>
    <mergeCell ref="BN8:BN11"/>
    <mergeCell ref="BP8:BS8"/>
    <mergeCell ref="BT8:BW8"/>
    <mergeCell ref="BP9:BP11"/>
    <mergeCell ref="BQ9:BQ11"/>
    <mergeCell ref="BR9:BR11"/>
    <mergeCell ref="BS9:BS11"/>
    <mergeCell ref="BT9:BT11"/>
    <mergeCell ref="BU9:BU11"/>
    <mergeCell ref="BV9:BV11"/>
    <mergeCell ref="BW9:BW11"/>
    <mergeCell ref="E10:K10"/>
    <mergeCell ref="M10:T10"/>
    <mergeCell ref="U10:X10"/>
    <mergeCell ref="Z10:AA10"/>
    <mergeCell ref="AB10:AD10"/>
    <mergeCell ref="AI10:AJ11"/>
    <mergeCell ref="AK10:AL11"/>
    <mergeCell ref="AO10:AO12"/>
    <mergeCell ref="AP10:AP12"/>
    <mergeCell ref="AQ10:AQ12"/>
    <mergeCell ref="AR10:AR12"/>
    <mergeCell ref="E11:E12"/>
    <mergeCell ref="F11:F12"/>
    <mergeCell ref="G11:G12"/>
    <mergeCell ref="H11:H12"/>
    <mergeCell ref="I11:I12"/>
    <mergeCell ref="J11:J12"/>
    <mergeCell ref="K11:K12"/>
    <mergeCell ref="L11:L12"/>
    <mergeCell ref="M11:P11"/>
    <mergeCell ref="Q11:T11"/>
    <mergeCell ref="U11:X11"/>
    <mergeCell ref="Z11:Z12"/>
    <mergeCell ref="AA11:AA12"/>
    <mergeCell ref="AB11:AB12"/>
    <mergeCell ref="AC11:AC12"/>
    <mergeCell ref="AD11:AD12"/>
    <mergeCell ref="AT11:BA11"/>
  </mergeCells>
  <conditionalFormatting sqref="AD491">
    <cfRule type="containsText" priority="2" operator="containsText" aboveAverage="0" equalAverage="0" bottom="0" percent="0" rank="0" text="Não Iniciada" dxfId="22">
      <formula>NOT(ISERROR(SEARCH("Não Iniciada",AD491)))</formula>
    </cfRule>
    <cfRule type="containsText" priority="3" operator="containsText" aboveAverage="0" equalAverage="0" bottom="0" percent="0" rank="0" text="Adiantada" dxfId="23">
      <formula>NOT(ISERROR(SEARCH("Adiantada",AD491)))</formula>
    </cfRule>
    <cfRule type="containsText" priority="4" operator="containsText" aboveAverage="0" equalAverage="0" bottom="0" percent="0" rank="0" text="Atrasada" dxfId="24">
      <formula>NOT(ISERROR(SEARCH("Atrasada",AD491)))</formula>
    </cfRule>
  </conditionalFormatting>
  <conditionalFormatting sqref="AD492">
    <cfRule type="containsText" priority="5" operator="containsText" aboveAverage="0" equalAverage="0" bottom="0" percent="0" rank="0" text="Não Iniciada" dxfId="25">
      <formula>NOT(ISERROR(SEARCH("Não Iniciada",AD492)))</formula>
    </cfRule>
    <cfRule type="containsText" priority="6" operator="containsText" aboveAverage="0" equalAverage="0" bottom="0" percent="0" rank="0" text="Adiantada" dxfId="26">
      <formula>NOT(ISERROR(SEARCH("Adiantada",AD492)))</formula>
    </cfRule>
    <cfRule type="containsText" priority="7" operator="containsText" aboveAverage="0" equalAverage="0" bottom="0" percent="0" rank="0" text="Atrasada" dxfId="27">
      <formula>NOT(ISERROR(SEARCH("Atrasada",AD492)))</formula>
    </cfRule>
  </conditionalFormatting>
  <conditionalFormatting sqref="AD389">
    <cfRule type="containsText" priority="8" operator="containsText" aboveAverage="0" equalAverage="0" bottom="0" percent="0" rank="0" text="Não Iniciada" dxfId="28">
      <formula>NOT(ISERROR(SEARCH("Não Iniciada",AD389)))</formula>
    </cfRule>
    <cfRule type="containsText" priority="9" operator="containsText" aboveAverage="0" equalAverage="0" bottom="0" percent="0" rank="0" text="Adiantada" dxfId="29">
      <formula>NOT(ISERROR(SEARCH("Adiantada",AD389)))</formula>
    </cfRule>
    <cfRule type="containsText" priority="10" operator="containsText" aboveAverage="0" equalAverage="0" bottom="0" percent="0" rank="0" text="Atrasada" dxfId="30">
      <formula>NOT(ISERROR(SEARCH("Atrasada",AD389)))</formula>
    </cfRule>
  </conditionalFormatting>
  <conditionalFormatting sqref="AD398">
    <cfRule type="containsText" priority="11" operator="containsText" aboveAverage="0" equalAverage="0" bottom="0" percent="0" rank="0" text="Não Iniciada" dxfId="31">
      <formula>NOT(ISERROR(SEARCH("Não Iniciada",AD398)))</formula>
    </cfRule>
    <cfRule type="containsText" priority="12" operator="containsText" aboveAverage="0" equalAverage="0" bottom="0" percent="0" rank="0" text="Adiantada" dxfId="32">
      <formula>NOT(ISERROR(SEARCH("Adiantada",AD398)))</formula>
    </cfRule>
    <cfRule type="containsText" priority="13" operator="containsText" aboveAverage="0" equalAverage="0" bottom="0" percent="0" rank="0" text="Atrasada" dxfId="33">
      <formula>NOT(ISERROR(SEARCH("Atrasada",AD398)))</formula>
    </cfRule>
  </conditionalFormatting>
  <conditionalFormatting sqref="AD437">
    <cfRule type="containsText" priority="14" operator="containsText" aboveAverage="0" equalAverage="0" bottom="0" percent="0" rank="0" text="Não Iniciada" dxfId="34">
      <formula>NOT(ISERROR(SEARCH("Não Iniciada",AD437)))</formula>
    </cfRule>
    <cfRule type="containsText" priority="15" operator="containsText" aboveAverage="0" equalAverage="0" bottom="0" percent="0" rank="0" text="Adiantada" dxfId="35">
      <formula>NOT(ISERROR(SEARCH("Adiantada",AD437)))</formula>
    </cfRule>
    <cfRule type="containsText" priority="16" operator="containsText" aboveAverage="0" equalAverage="0" bottom="0" percent="0" rank="0" text="Atrasada" dxfId="36">
      <formula>NOT(ISERROR(SEARCH("Atrasada",AD437)))</formula>
    </cfRule>
  </conditionalFormatting>
  <conditionalFormatting sqref="AD463">
    <cfRule type="containsText" priority="17" operator="containsText" aboveAverage="0" equalAverage="0" bottom="0" percent="0" rank="0" text="Não Iniciada" dxfId="37">
      <formula>NOT(ISERROR(SEARCH("Não Iniciada",AD463)))</formula>
    </cfRule>
    <cfRule type="containsText" priority="18" operator="containsText" aboveAverage="0" equalAverage="0" bottom="0" percent="0" rank="0" text="Adiantada" dxfId="38">
      <formula>NOT(ISERROR(SEARCH("Adiantada",AD463)))</formula>
    </cfRule>
    <cfRule type="containsText" priority="19" operator="containsText" aboveAverage="0" equalAverage="0" bottom="0" percent="0" rank="0" text="Atrasada" dxfId="39">
      <formula>NOT(ISERROR(SEARCH("Atrasada",AD463)))</formula>
    </cfRule>
  </conditionalFormatting>
  <conditionalFormatting sqref="AD387">
    <cfRule type="containsText" priority="20" operator="containsText" aboveAverage="0" equalAverage="0" bottom="0" percent="0" rank="0" text="Não Iniciada" dxfId="40">
      <formula>NOT(ISERROR(SEARCH("Não Iniciada",AD387)))</formula>
    </cfRule>
    <cfRule type="containsText" priority="21" operator="containsText" aboveAverage="0" equalAverage="0" bottom="0" percent="0" rank="0" text="Adiantada" dxfId="41">
      <formula>NOT(ISERROR(SEARCH("Adiantada",AD387)))</formula>
    </cfRule>
    <cfRule type="containsText" priority="22" operator="containsText" aboveAverage="0" equalAverage="0" bottom="0" percent="0" rank="0" text="Atrasada" dxfId="42">
      <formula>NOT(ISERROR(SEARCH("Atrasada",AD387)))</formula>
    </cfRule>
  </conditionalFormatting>
  <conditionalFormatting sqref="AD14:AD24 AD26:AD32 AD34:AD51 AD53:AD54 AD56:AD88 AD90:AD94 AD96:AD112 AD114:AD120 AD122:AD185 AD187 AD226:AD230 AD234:AD264 AD269 AD271:AD275 AD279:AD288 AD292:AD306 AD308:AD311 AD313:AD336 AD338:AD365 AD367:AD386 AD189:AD222 AD224 AD232 AD266 AD277 AD290">
    <cfRule type="containsText" priority="23" operator="containsText" aboveAverage="0" equalAverage="0" bottom="0" percent="0" rank="0" text="Não Iniciada" dxfId="43">
      <formula>NOT(ISERROR(SEARCH("Não Iniciada",AD14)))</formula>
    </cfRule>
    <cfRule type="containsText" priority="24" operator="containsText" aboveAverage="0" equalAverage="0" bottom="0" percent="0" rank="0" text="Adiantada" dxfId="44">
      <formula>NOT(ISERROR(SEARCH("Adiantada",AD14)))</formula>
    </cfRule>
    <cfRule type="containsText" priority="25" operator="containsText" aboveAverage="0" equalAverage="0" bottom="0" percent="0" rank="0" text="Atrasada" dxfId="45">
      <formula>NOT(ISERROR(SEARCH("Atrasada",AD14)))</formula>
    </cfRule>
  </conditionalFormatting>
  <conditionalFormatting sqref="AD13">
    <cfRule type="containsText" priority="26" operator="containsText" aboveAverage="0" equalAverage="0" bottom="0" percent="0" rank="0" text="Não Iniciada" dxfId="46">
      <formula>NOT(ISERROR(SEARCH("Não Iniciada",AD13)))</formula>
    </cfRule>
    <cfRule type="containsText" priority="27" operator="containsText" aboveAverage="0" equalAverage="0" bottom="0" percent="0" rank="0" text="Adiantada" dxfId="47">
      <formula>NOT(ISERROR(SEARCH("Adiantada",AD13)))</formula>
    </cfRule>
    <cfRule type="containsText" priority="28" operator="containsText" aboveAverage="0" equalAverage="0" bottom="0" percent="0" rank="0" text="Atrasada" dxfId="48">
      <formula>NOT(ISERROR(SEARCH("Atrasada",AD13)))</formula>
    </cfRule>
  </conditionalFormatting>
  <conditionalFormatting sqref="AD186">
    <cfRule type="containsText" priority="29" operator="containsText" aboveAverage="0" equalAverage="0" bottom="0" percent="0" rank="0" text="Não Iniciada" dxfId="49">
      <formula>NOT(ISERROR(SEARCH("Não Iniciada",AD186)))</formula>
    </cfRule>
    <cfRule type="containsText" priority="30" operator="containsText" aboveAverage="0" equalAverage="0" bottom="0" percent="0" rank="0" text="Adiantada" dxfId="50">
      <formula>NOT(ISERROR(SEARCH("Adiantada",AD186)))</formula>
    </cfRule>
    <cfRule type="containsText" priority="31" operator="containsText" aboveAverage="0" equalAverage="0" bottom="0" percent="0" rank="0" text="Atrasada" dxfId="51">
      <formula>NOT(ISERROR(SEARCH("Atrasada",AD186)))</formula>
    </cfRule>
  </conditionalFormatting>
  <conditionalFormatting sqref="AD225">
    <cfRule type="containsText" priority="32" operator="containsText" aboveAverage="0" equalAverage="0" bottom="0" percent="0" rank="0" text="Não Iniciada" dxfId="52">
      <formula>NOT(ISERROR(SEARCH("Não Iniciada",AD225)))</formula>
    </cfRule>
    <cfRule type="containsText" priority="33" operator="containsText" aboveAverage="0" equalAverage="0" bottom="0" percent="0" rank="0" text="Adiantada" dxfId="53">
      <formula>NOT(ISERROR(SEARCH("Adiantada",AD225)))</formula>
    </cfRule>
    <cfRule type="containsText" priority="34" operator="containsText" aboveAverage="0" equalAverage="0" bottom="0" percent="0" rank="0" text="Atrasada" dxfId="54">
      <formula>NOT(ISERROR(SEARCH("Atrasada",AD225)))</formula>
    </cfRule>
  </conditionalFormatting>
  <conditionalFormatting sqref="AD233">
    <cfRule type="containsText" priority="35" operator="containsText" aboveAverage="0" equalAverage="0" bottom="0" percent="0" rank="0" text="Não Iniciada" dxfId="55">
      <formula>NOT(ISERROR(SEARCH("Não Iniciada",AD233)))</formula>
    </cfRule>
    <cfRule type="containsText" priority="36" operator="containsText" aboveAverage="0" equalAverage="0" bottom="0" percent="0" rank="0" text="Adiantada" dxfId="56">
      <formula>NOT(ISERROR(SEARCH("Adiantada",AD233)))</formula>
    </cfRule>
    <cfRule type="containsText" priority="37" operator="containsText" aboveAverage="0" equalAverage="0" bottom="0" percent="0" rank="0" text="Atrasada" dxfId="57">
      <formula>NOT(ISERROR(SEARCH("Atrasada",AD233)))</formula>
    </cfRule>
  </conditionalFormatting>
  <conditionalFormatting sqref="AD267">
    <cfRule type="containsText" priority="38" operator="containsText" aboveAverage="0" equalAverage="0" bottom="0" percent="0" rank="0" text="Não Iniciada" dxfId="58">
      <formula>NOT(ISERROR(SEARCH("Não Iniciada",AD267)))</formula>
    </cfRule>
    <cfRule type="containsText" priority="39" operator="containsText" aboveAverage="0" equalAverage="0" bottom="0" percent="0" rank="0" text="Adiantada" dxfId="59">
      <formula>NOT(ISERROR(SEARCH("Adiantada",AD267)))</formula>
    </cfRule>
    <cfRule type="containsText" priority="40" operator="containsText" aboveAverage="0" equalAverage="0" bottom="0" percent="0" rank="0" text="Atrasada" dxfId="60">
      <formula>NOT(ISERROR(SEARCH("Atrasada",AD267)))</formula>
    </cfRule>
  </conditionalFormatting>
  <conditionalFormatting sqref="AD270">
    <cfRule type="containsText" priority="41" operator="containsText" aboveAverage="0" equalAverage="0" bottom="0" percent="0" rank="0" text="Não Iniciada" dxfId="61">
      <formula>NOT(ISERROR(SEARCH("Não Iniciada",AD270)))</formula>
    </cfRule>
    <cfRule type="containsText" priority="42" operator="containsText" aboveAverage="0" equalAverage="0" bottom="0" percent="0" rank="0" text="Adiantada" dxfId="62">
      <formula>NOT(ISERROR(SEARCH("Adiantada",AD270)))</formula>
    </cfRule>
    <cfRule type="containsText" priority="43" operator="containsText" aboveAverage="0" equalAverage="0" bottom="0" percent="0" rank="0" text="Atrasada" dxfId="63">
      <formula>NOT(ISERROR(SEARCH("Atrasada",AD270)))</formula>
    </cfRule>
  </conditionalFormatting>
  <conditionalFormatting sqref="AD278">
    <cfRule type="containsText" priority="44" operator="containsText" aboveAverage="0" equalAverage="0" bottom="0" percent="0" rank="0" text="Não Iniciada" dxfId="64">
      <formula>NOT(ISERROR(SEARCH("Não Iniciada",AD278)))</formula>
    </cfRule>
    <cfRule type="containsText" priority="45" operator="containsText" aboveAverage="0" equalAverage="0" bottom="0" percent="0" rank="0" text="Adiantada" dxfId="65">
      <formula>NOT(ISERROR(SEARCH("Adiantada",AD278)))</formula>
    </cfRule>
    <cfRule type="containsText" priority="46" operator="containsText" aboveAverage="0" equalAverage="0" bottom="0" percent="0" rank="0" text="Atrasada" dxfId="66">
      <formula>NOT(ISERROR(SEARCH("Atrasada",AD278)))</formula>
    </cfRule>
  </conditionalFormatting>
  <conditionalFormatting sqref="AD291">
    <cfRule type="containsText" priority="47" operator="containsText" aboveAverage="0" equalAverage="0" bottom="0" percent="0" rank="0" text="Não Iniciada" dxfId="67">
      <formula>NOT(ISERROR(SEARCH("Não Iniciada",AD291)))</formula>
    </cfRule>
    <cfRule type="containsText" priority="48" operator="containsText" aboveAverage="0" equalAverage="0" bottom="0" percent="0" rank="0" text="Adiantada" dxfId="68">
      <formula>NOT(ISERROR(SEARCH("Adiantada",AD291)))</formula>
    </cfRule>
    <cfRule type="containsText" priority="49" operator="containsText" aboveAverage="0" equalAverage="0" bottom="0" percent="0" rank="0" text="Atrasada" dxfId="69">
      <formula>NOT(ISERROR(SEARCH("Atrasada",AD291)))</formula>
    </cfRule>
  </conditionalFormatting>
  <conditionalFormatting sqref="AD409">
    <cfRule type="containsText" priority="50" operator="containsText" aboveAverage="0" equalAverage="0" bottom="0" percent="0" rank="0" text="Não Iniciada" dxfId="70">
      <formula>NOT(ISERROR(SEARCH("Não Iniciada",AD409)))</formula>
    </cfRule>
    <cfRule type="containsText" priority="51" operator="containsText" aboveAverage="0" equalAverage="0" bottom="0" percent="0" rank="0" text="Adiantada" dxfId="71">
      <formula>NOT(ISERROR(SEARCH("Adiantada",AD409)))</formula>
    </cfRule>
    <cfRule type="containsText" priority="52" operator="containsText" aboveAverage="0" equalAverage="0" bottom="0" percent="0" rank="0" text="Atrasada" dxfId="72">
      <formula>NOT(ISERROR(SEARCH("Atrasada",AD409)))</formula>
    </cfRule>
  </conditionalFormatting>
  <conditionalFormatting sqref="AD488">
    <cfRule type="containsText" priority="53" operator="containsText" aboveAverage="0" equalAverage="0" bottom="0" percent="0" rank="0" text="Não Iniciada" dxfId="73">
      <formula>NOT(ISERROR(SEARCH("Não Iniciada",AD488)))</formula>
    </cfRule>
    <cfRule type="containsText" priority="54" operator="containsText" aboveAverage="0" equalAverage="0" bottom="0" percent="0" rank="0" text="Adiantada" dxfId="74">
      <formula>NOT(ISERROR(SEARCH("Adiantada",AD488)))</formula>
    </cfRule>
    <cfRule type="containsText" priority="55" operator="containsText" aboveAverage="0" equalAverage="0" bottom="0" percent="0" rank="0" text="Atrasada" dxfId="75">
      <formula>NOT(ISERROR(SEARCH("Atrasada",AD488)))</formula>
    </cfRule>
  </conditionalFormatting>
  <conditionalFormatting sqref="AD25">
    <cfRule type="containsText" priority="56" operator="containsText" aboveAverage="0" equalAverage="0" bottom="0" percent="0" rank="0" text="Não Iniciada" dxfId="76">
      <formula>NOT(ISERROR(SEARCH("Não Iniciada",AD25)))</formula>
    </cfRule>
    <cfRule type="containsText" priority="57" operator="containsText" aboveAverage="0" equalAverage="0" bottom="0" percent="0" rank="0" text="Adiantada" dxfId="77">
      <formula>NOT(ISERROR(SEARCH("Adiantada",AD25)))</formula>
    </cfRule>
    <cfRule type="containsText" priority="58" operator="containsText" aboveAverage="0" equalAverage="0" bottom="0" percent="0" rank="0" text="Atrasada" dxfId="78">
      <formula>NOT(ISERROR(SEARCH("Atrasada",AD25)))</formula>
    </cfRule>
  </conditionalFormatting>
  <conditionalFormatting sqref="AD33">
    <cfRule type="containsText" priority="59" operator="containsText" aboveAverage="0" equalAverage="0" bottom="0" percent="0" rank="0" text="Não Iniciada" dxfId="79">
      <formula>NOT(ISERROR(SEARCH("Não Iniciada",AD33)))</formula>
    </cfRule>
    <cfRule type="containsText" priority="60" operator="containsText" aboveAverage="0" equalAverage="0" bottom="0" percent="0" rank="0" text="Adiantada" dxfId="80">
      <formula>NOT(ISERROR(SEARCH("Adiantada",AD33)))</formula>
    </cfRule>
    <cfRule type="containsText" priority="61" operator="containsText" aboveAverage="0" equalAverage="0" bottom="0" percent="0" rank="0" text="Atrasada" dxfId="81">
      <formula>NOT(ISERROR(SEARCH("Atrasada",AD33)))</formula>
    </cfRule>
  </conditionalFormatting>
  <conditionalFormatting sqref="AD52">
    <cfRule type="containsText" priority="62" operator="containsText" aboveAverage="0" equalAverage="0" bottom="0" percent="0" rank="0" text="Não Iniciada" dxfId="82">
      <formula>NOT(ISERROR(SEARCH("Não Iniciada",AD52)))</formula>
    </cfRule>
    <cfRule type="containsText" priority="63" operator="containsText" aboveAverage="0" equalAverage="0" bottom="0" percent="0" rank="0" text="Adiantada" dxfId="83">
      <formula>NOT(ISERROR(SEARCH("Adiantada",AD52)))</formula>
    </cfRule>
    <cfRule type="containsText" priority="64" operator="containsText" aboveAverage="0" equalAverage="0" bottom="0" percent="0" rank="0" text="Atrasada" dxfId="84">
      <formula>NOT(ISERROR(SEARCH("Atrasada",AD52)))</formula>
    </cfRule>
  </conditionalFormatting>
  <conditionalFormatting sqref="AD55">
    <cfRule type="containsText" priority="65" operator="containsText" aboveAverage="0" equalAverage="0" bottom="0" percent="0" rank="0" text="Não Iniciada" dxfId="85">
      <formula>NOT(ISERROR(SEARCH("Não Iniciada",AD55)))</formula>
    </cfRule>
    <cfRule type="containsText" priority="66" operator="containsText" aboveAverage="0" equalAverage="0" bottom="0" percent="0" rank="0" text="Adiantada" dxfId="86">
      <formula>NOT(ISERROR(SEARCH("Adiantada",AD55)))</formula>
    </cfRule>
    <cfRule type="containsText" priority="67" operator="containsText" aboveAverage="0" equalAverage="0" bottom="0" percent="0" rank="0" text="Atrasada" dxfId="87">
      <formula>NOT(ISERROR(SEARCH("Atrasada",AD55)))</formula>
    </cfRule>
  </conditionalFormatting>
  <conditionalFormatting sqref="AD89">
    <cfRule type="containsText" priority="68" operator="containsText" aboveAverage="0" equalAverage="0" bottom="0" percent="0" rank="0" text="Não Iniciada" dxfId="88">
      <formula>NOT(ISERROR(SEARCH("Não Iniciada",AD89)))</formula>
    </cfRule>
    <cfRule type="containsText" priority="69" operator="containsText" aboveAverage="0" equalAverage="0" bottom="0" percent="0" rank="0" text="Adiantada" dxfId="89">
      <formula>NOT(ISERROR(SEARCH("Adiantada",AD89)))</formula>
    </cfRule>
    <cfRule type="containsText" priority="70" operator="containsText" aboveAverage="0" equalAverage="0" bottom="0" percent="0" rank="0" text="Atrasada" dxfId="90">
      <formula>NOT(ISERROR(SEARCH("Atrasada",AD89)))</formula>
    </cfRule>
  </conditionalFormatting>
  <conditionalFormatting sqref="AD95">
    <cfRule type="containsText" priority="71" operator="containsText" aboveAverage="0" equalAverage="0" bottom="0" percent="0" rank="0" text="Não Iniciada" dxfId="91">
      <formula>NOT(ISERROR(SEARCH("Não Iniciada",AD95)))</formula>
    </cfRule>
    <cfRule type="containsText" priority="72" operator="containsText" aboveAverage="0" equalAverage="0" bottom="0" percent="0" rank="0" text="Adiantada" dxfId="92">
      <formula>NOT(ISERROR(SEARCH("Adiantada",AD95)))</formula>
    </cfRule>
    <cfRule type="containsText" priority="73" operator="containsText" aboveAverage="0" equalAverage="0" bottom="0" percent="0" rank="0" text="Atrasada" dxfId="93">
      <formula>NOT(ISERROR(SEARCH("Atrasada",AD95)))</formula>
    </cfRule>
  </conditionalFormatting>
  <conditionalFormatting sqref="AD113">
    <cfRule type="containsText" priority="74" operator="containsText" aboveAverage="0" equalAverage="0" bottom="0" percent="0" rank="0" text="Não Iniciada" dxfId="94">
      <formula>NOT(ISERROR(SEARCH("Não Iniciada",AD113)))</formula>
    </cfRule>
    <cfRule type="containsText" priority="75" operator="containsText" aboveAverage="0" equalAverage="0" bottom="0" percent="0" rank="0" text="Adiantada" dxfId="95">
      <formula>NOT(ISERROR(SEARCH("Adiantada",AD113)))</formula>
    </cfRule>
    <cfRule type="containsText" priority="76" operator="containsText" aboveAverage="0" equalAverage="0" bottom="0" percent="0" rank="0" text="Atrasada" dxfId="96">
      <formula>NOT(ISERROR(SEARCH("Atrasada",AD113)))</formula>
    </cfRule>
  </conditionalFormatting>
  <conditionalFormatting sqref="AD121">
    <cfRule type="containsText" priority="77" operator="containsText" aboveAverage="0" equalAverage="0" bottom="0" percent="0" rank="0" text="Não Iniciada" dxfId="97">
      <formula>NOT(ISERROR(SEARCH("Não Iniciada",AD121)))</formula>
    </cfRule>
    <cfRule type="containsText" priority="78" operator="containsText" aboveAverage="0" equalAverage="0" bottom="0" percent="0" rank="0" text="Adiantada" dxfId="98">
      <formula>NOT(ISERROR(SEARCH("Adiantada",AD121)))</formula>
    </cfRule>
    <cfRule type="containsText" priority="79" operator="containsText" aboveAverage="0" equalAverage="0" bottom="0" percent="0" rank="0" text="Atrasada" dxfId="99">
      <formula>NOT(ISERROR(SEARCH("Atrasada",AD121)))</formula>
    </cfRule>
  </conditionalFormatting>
  <conditionalFormatting sqref="AD188">
    <cfRule type="containsText" priority="80" operator="containsText" aboveAverage="0" equalAverage="0" bottom="0" percent="0" rank="0" text="Não Iniciada" dxfId="100">
      <formula>NOT(ISERROR(SEARCH("Não Iniciada",AD188)))</formula>
    </cfRule>
    <cfRule type="containsText" priority="81" operator="containsText" aboveAverage="0" equalAverage="0" bottom="0" percent="0" rank="0" text="Adiantada" dxfId="101">
      <formula>NOT(ISERROR(SEARCH("Adiantada",AD188)))</formula>
    </cfRule>
    <cfRule type="containsText" priority="82" operator="containsText" aboveAverage="0" equalAverage="0" bottom="0" percent="0" rank="0" text="Atrasada" dxfId="102">
      <formula>NOT(ISERROR(SEARCH("Atrasada",AD188)))</formula>
    </cfRule>
  </conditionalFormatting>
  <conditionalFormatting sqref="AD223">
    <cfRule type="containsText" priority="83" operator="containsText" aboveAverage="0" equalAverage="0" bottom="0" percent="0" rank="0" text="Não Iniciada" dxfId="103">
      <formula>NOT(ISERROR(SEARCH("Não Iniciada",AD223)))</formula>
    </cfRule>
    <cfRule type="containsText" priority="84" operator="containsText" aboveAverage="0" equalAverage="0" bottom="0" percent="0" rank="0" text="Adiantada" dxfId="104">
      <formula>NOT(ISERROR(SEARCH("Adiantada",AD223)))</formula>
    </cfRule>
    <cfRule type="containsText" priority="85" operator="containsText" aboveAverage="0" equalAverage="0" bottom="0" percent="0" rank="0" text="Atrasada" dxfId="105">
      <formula>NOT(ISERROR(SEARCH("Atrasada",AD223)))</formula>
    </cfRule>
  </conditionalFormatting>
  <conditionalFormatting sqref="AD231">
    <cfRule type="containsText" priority="86" operator="containsText" aboveAverage="0" equalAverage="0" bottom="0" percent="0" rank="0" text="Não Iniciada" dxfId="106">
      <formula>NOT(ISERROR(SEARCH("Não Iniciada",AD231)))</formula>
    </cfRule>
    <cfRule type="containsText" priority="87" operator="containsText" aboveAverage="0" equalAverage="0" bottom="0" percent="0" rank="0" text="Adiantada" dxfId="107">
      <formula>NOT(ISERROR(SEARCH("Adiantada",AD231)))</formula>
    </cfRule>
    <cfRule type="containsText" priority="88" operator="containsText" aboveAverage="0" equalAverage="0" bottom="0" percent="0" rank="0" text="Atrasada" dxfId="108">
      <formula>NOT(ISERROR(SEARCH("Atrasada",AD231)))</formula>
    </cfRule>
  </conditionalFormatting>
  <conditionalFormatting sqref="AD265">
    <cfRule type="containsText" priority="89" operator="containsText" aboveAverage="0" equalAverage="0" bottom="0" percent="0" rank="0" text="Não Iniciada" dxfId="109">
      <formula>NOT(ISERROR(SEARCH("Não Iniciada",AD265)))</formula>
    </cfRule>
    <cfRule type="containsText" priority="90" operator="containsText" aboveAverage="0" equalAverage="0" bottom="0" percent="0" rank="0" text="Adiantada" dxfId="110">
      <formula>NOT(ISERROR(SEARCH("Adiantada",AD265)))</formula>
    </cfRule>
    <cfRule type="containsText" priority="91" operator="containsText" aboveAverage="0" equalAverage="0" bottom="0" percent="0" rank="0" text="Atrasada" dxfId="111">
      <formula>NOT(ISERROR(SEARCH("Atrasada",AD265)))</formula>
    </cfRule>
  </conditionalFormatting>
  <conditionalFormatting sqref="AD268">
    <cfRule type="containsText" priority="92" operator="containsText" aboveAverage="0" equalAverage="0" bottom="0" percent="0" rank="0" text="Não Iniciada" dxfId="112">
      <formula>NOT(ISERROR(SEARCH("Não Iniciada",AD268)))</formula>
    </cfRule>
    <cfRule type="containsText" priority="93" operator="containsText" aboveAverage="0" equalAverage="0" bottom="0" percent="0" rank="0" text="Adiantada" dxfId="113">
      <formula>NOT(ISERROR(SEARCH("Adiantada",AD268)))</formula>
    </cfRule>
    <cfRule type="containsText" priority="94" operator="containsText" aboveAverage="0" equalAverage="0" bottom="0" percent="0" rank="0" text="Atrasada" dxfId="114">
      <formula>NOT(ISERROR(SEARCH("Atrasada",AD268)))</formula>
    </cfRule>
  </conditionalFormatting>
  <conditionalFormatting sqref="AD276">
    <cfRule type="containsText" priority="95" operator="containsText" aboveAverage="0" equalAverage="0" bottom="0" percent="0" rank="0" text="Não Iniciada" dxfId="115">
      <formula>NOT(ISERROR(SEARCH("Não Iniciada",AD276)))</formula>
    </cfRule>
    <cfRule type="containsText" priority="96" operator="containsText" aboveAverage="0" equalAverage="0" bottom="0" percent="0" rank="0" text="Adiantada" dxfId="116">
      <formula>NOT(ISERROR(SEARCH("Adiantada",AD276)))</formula>
    </cfRule>
    <cfRule type="containsText" priority="97" operator="containsText" aboveAverage="0" equalAverage="0" bottom="0" percent="0" rank="0" text="Atrasada" dxfId="117">
      <formula>NOT(ISERROR(SEARCH("Atrasada",AD276)))</formula>
    </cfRule>
  </conditionalFormatting>
  <conditionalFormatting sqref="AD289">
    <cfRule type="containsText" priority="98" operator="containsText" aboveAverage="0" equalAverage="0" bottom="0" percent="0" rank="0" text="Não Iniciada" dxfId="118">
      <formula>NOT(ISERROR(SEARCH("Não Iniciada",AD289)))</formula>
    </cfRule>
    <cfRule type="containsText" priority="99" operator="containsText" aboveAverage="0" equalAverage="0" bottom="0" percent="0" rank="0" text="Adiantada" dxfId="119">
      <formula>NOT(ISERROR(SEARCH("Adiantada",AD289)))</formula>
    </cfRule>
    <cfRule type="containsText" priority="100" operator="containsText" aboveAverage="0" equalAverage="0" bottom="0" percent="0" rank="0" text="Atrasada" dxfId="120">
      <formula>NOT(ISERROR(SEARCH("Atrasada",AD289)))</formula>
    </cfRule>
  </conditionalFormatting>
  <conditionalFormatting sqref="AD307">
    <cfRule type="containsText" priority="101" operator="containsText" aboveAverage="0" equalAverage="0" bottom="0" percent="0" rank="0" text="Não Iniciada" dxfId="121">
      <formula>NOT(ISERROR(SEARCH("Não Iniciada",AD307)))</formula>
    </cfRule>
    <cfRule type="containsText" priority="102" operator="containsText" aboveAverage="0" equalAverage="0" bottom="0" percent="0" rank="0" text="Adiantada" dxfId="122">
      <formula>NOT(ISERROR(SEARCH("Adiantada",AD307)))</formula>
    </cfRule>
    <cfRule type="containsText" priority="103" operator="containsText" aboveAverage="0" equalAverage="0" bottom="0" percent="0" rank="0" text="Atrasada" dxfId="123">
      <formula>NOT(ISERROR(SEARCH("Atrasada",AD307)))</formula>
    </cfRule>
  </conditionalFormatting>
  <conditionalFormatting sqref="AD312">
    <cfRule type="containsText" priority="104" operator="containsText" aboveAverage="0" equalAverage="0" bottom="0" percent="0" rank="0" text="Não Iniciada" dxfId="124">
      <formula>NOT(ISERROR(SEARCH("Não Iniciada",AD312)))</formula>
    </cfRule>
    <cfRule type="containsText" priority="105" operator="containsText" aboveAverage="0" equalAverage="0" bottom="0" percent="0" rank="0" text="Adiantada" dxfId="125">
      <formula>NOT(ISERROR(SEARCH("Adiantada",AD312)))</formula>
    </cfRule>
    <cfRule type="containsText" priority="106" operator="containsText" aboveAverage="0" equalAverage="0" bottom="0" percent="0" rank="0" text="Atrasada" dxfId="126">
      <formula>NOT(ISERROR(SEARCH("Atrasada",AD312)))</formula>
    </cfRule>
  </conditionalFormatting>
  <conditionalFormatting sqref="AD337">
    <cfRule type="containsText" priority="107" operator="containsText" aboveAverage="0" equalAverage="0" bottom="0" percent="0" rank="0" text="Não Iniciada" dxfId="127">
      <formula>NOT(ISERROR(SEARCH("Não Iniciada",AD337)))</formula>
    </cfRule>
    <cfRule type="containsText" priority="108" operator="containsText" aboveAverage="0" equalAverage="0" bottom="0" percent="0" rank="0" text="Adiantada" dxfId="128">
      <formula>NOT(ISERROR(SEARCH("Adiantada",AD337)))</formula>
    </cfRule>
    <cfRule type="containsText" priority="109" operator="containsText" aboveAverage="0" equalAverage="0" bottom="0" percent="0" rank="0" text="Atrasada" dxfId="129">
      <formula>NOT(ISERROR(SEARCH("Atrasada",AD337)))</formula>
    </cfRule>
  </conditionalFormatting>
  <conditionalFormatting sqref="AD366">
    <cfRule type="containsText" priority="110" operator="containsText" aboveAverage="0" equalAverage="0" bottom="0" percent="0" rank="0" text="Não Iniciada" dxfId="130">
      <formula>NOT(ISERROR(SEARCH("Não Iniciada",AD366)))</formula>
    </cfRule>
    <cfRule type="containsText" priority="111" operator="containsText" aboveAverage="0" equalAverage="0" bottom="0" percent="0" rank="0" text="Adiantada" dxfId="131">
      <formula>NOT(ISERROR(SEARCH("Adiantada",AD366)))</formula>
    </cfRule>
    <cfRule type="containsText" priority="112" operator="containsText" aboveAverage="0" equalAverage="0" bottom="0" percent="0" rank="0" text="Atrasada" dxfId="132">
      <formula>NOT(ISERROR(SEARCH("Atrasada",AD366)))</formula>
    </cfRule>
  </conditionalFormatting>
  <conditionalFormatting sqref="AD399">
    <cfRule type="containsText" priority="113" operator="containsText" aboveAverage="0" equalAverage="0" bottom="0" percent="0" rank="0" text="Não Iniciada" dxfId="133">
      <formula>NOT(ISERROR(SEARCH("Não Iniciada",AD399)))</formula>
    </cfRule>
    <cfRule type="containsText" priority="114" operator="containsText" aboveAverage="0" equalAverage="0" bottom="0" percent="0" rank="0" text="Adiantada" dxfId="134">
      <formula>NOT(ISERROR(SEARCH("Adiantada",AD399)))</formula>
    </cfRule>
    <cfRule type="containsText" priority="115" operator="containsText" aboveAverage="0" equalAverage="0" bottom="0" percent="0" rank="0" text="Atrasada" dxfId="135">
      <formula>NOT(ISERROR(SEARCH("Atrasada",AD399)))</formula>
    </cfRule>
  </conditionalFormatting>
  <conditionalFormatting sqref="AD410">
    <cfRule type="containsText" priority="116" operator="containsText" aboveAverage="0" equalAverage="0" bottom="0" percent="0" rank="0" text="Não Iniciada" dxfId="136">
      <formula>NOT(ISERROR(SEARCH("Não Iniciada",AD410)))</formula>
    </cfRule>
    <cfRule type="containsText" priority="117" operator="containsText" aboveAverage="0" equalAverage="0" bottom="0" percent="0" rank="0" text="Adiantada" dxfId="137">
      <formula>NOT(ISERROR(SEARCH("Adiantada",AD410)))</formula>
    </cfRule>
    <cfRule type="containsText" priority="118" operator="containsText" aboveAverage="0" equalAverage="0" bottom="0" percent="0" rank="0" text="Atrasada" dxfId="138">
      <formula>NOT(ISERROR(SEARCH("Atrasada",AD410)))</formula>
    </cfRule>
  </conditionalFormatting>
  <conditionalFormatting sqref="AD438">
    <cfRule type="containsText" priority="119" operator="containsText" aboveAverage="0" equalAverage="0" bottom="0" percent="0" rank="0" text="Não Iniciada" dxfId="139">
      <formula>NOT(ISERROR(SEARCH("Não Iniciada",AD438)))</formula>
    </cfRule>
    <cfRule type="containsText" priority="120" operator="containsText" aboveAverage="0" equalAverage="0" bottom="0" percent="0" rank="0" text="Adiantada" dxfId="140">
      <formula>NOT(ISERROR(SEARCH("Adiantada",AD438)))</formula>
    </cfRule>
    <cfRule type="containsText" priority="121" operator="containsText" aboveAverage="0" equalAverage="0" bottom="0" percent="0" rank="0" text="Atrasada" dxfId="141">
      <formula>NOT(ISERROR(SEARCH("Atrasada",AD438)))</formula>
    </cfRule>
  </conditionalFormatting>
  <conditionalFormatting sqref="AD464">
    <cfRule type="containsText" priority="122" operator="containsText" aboveAverage="0" equalAverage="0" bottom="0" percent="0" rank="0" text="Não Iniciada" dxfId="142">
      <formula>NOT(ISERROR(SEARCH("Não Iniciada",AD464)))</formula>
    </cfRule>
    <cfRule type="containsText" priority="123" operator="containsText" aboveAverage="0" equalAverage="0" bottom="0" percent="0" rank="0" text="Adiantada" dxfId="143">
      <formula>NOT(ISERROR(SEARCH("Adiantada",AD464)))</formula>
    </cfRule>
    <cfRule type="containsText" priority="124" operator="containsText" aboveAverage="0" equalAverage="0" bottom="0" percent="0" rank="0" text="Atrasada" dxfId="144">
      <formula>NOT(ISERROR(SEARCH("Atrasada",AD464)))</formula>
    </cfRule>
  </conditionalFormatting>
  <conditionalFormatting sqref="AD489">
    <cfRule type="containsText" priority="125" operator="containsText" aboveAverage="0" equalAverage="0" bottom="0" percent="0" rank="0" text="Não Iniciada" dxfId="145">
      <formula>NOT(ISERROR(SEARCH("Não Iniciada",AD489)))</formula>
    </cfRule>
    <cfRule type="containsText" priority="126" operator="containsText" aboveAverage="0" equalAverage="0" bottom="0" percent="0" rank="0" text="Adiantada" dxfId="146">
      <formula>NOT(ISERROR(SEARCH("Adiantada",AD489)))</formula>
    </cfRule>
    <cfRule type="containsText" priority="127" operator="containsText" aboveAverage="0" equalAverage="0" bottom="0" percent="0" rank="0" text="Atrasada" dxfId="147">
      <formula>NOT(ISERROR(SEARCH("Atrasada",AD489)))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I80"/>
  <sheetViews>
    <sheetView showFormulas="false" showGridLines="false" showRowColHeaders="true" showZeros="true" rightToLeft="false" tabSelected="false" showOutlineSymbols="true" defaultGridColor="true" view="normal" topLeftCell="A2" colorId="64" zoomScale="130" zoomScaleNormal="130" zoomScalePageLayoutView="100" workbookViewId="0">
      <pane xSplit="3" ySplit="8" topLeftCell="D10" activePane="bottomRight" state="frozen"/>
      <selection pane="topLeft" activeCell="A2" activeCellId="0" sqref="A2"/>
      <selection pane="topRight" activeCell="D2" activeCellId="0" sqref="D2"/>
      <selection pane="bottomLeft" activeCell="A10" activeCellId="0" sqref="A10"/>
      <selection pane="bottomRight" activeCell="B486" activeCellId="0" sqref="B486"/>
    </sheetView>
  </sheetViews>
  <sheetFormatPr defaultColWidth="6.2890625" defaultRowHeight="12.75" zeroHeight="false" outlineLevelRow="0" outlineLevelCol="0"/>
  <cols>
    <col collapsed="false" customWidth="true" hidden="false" outlineLevel="0" max="1" min="1" style="525" width="4.29"/>
    <col collapsed="false" customWidth="true" hidden="false" outlineLevel="0" max="2" min="2" style="525" width="18.71"/>
    <col collapsed="false" customWidth="true" hidden="false" outlineLevel="0" max="3" min="3" style="525" width="36.71"/>
    <col collapsed="false" customWidth="true" hidden="false" outlineLevel="0" max="5" min="4" style="525" width="40.71"/>
    <col collapsed="false" customWidth="true" hidden="false" outlineLevel="0" max="7" min="6" style="525" width="18.71"/>
    <col collapsed="false" customWidth="true" hidden="false" outlineLevel="0" max="8" min="8" style="525" width="28.57"/>
    <col collapsed="false" customWidth="true" hidden="false" outlineLevel="0" max="9" min="9" style="526" width="30.86"/>
    <col collapsed="false" customWidth="false" hidden="false" outlineLevel="0" max="256" min="10" style="525" width="6.28"/>
    <col collapsed="false" customWidth="true" hidden="false" outlineLevel="0" max="257" min="257" style="525" width="4.29"/>
    <col collapsed="false" customWidth="true" hidden="false" outlineLevel="0" max="258" min="258" style="525" width="18.71"/>
    <col collapsed="false" customWidth="true" hidden="false" outlineLevel="0" max="259" min="259" style="525" width="36.71"/>
    <col collapsed="false" customWidth="true" hidden="false" outlineLevel="0" max="261" min="260" style="525" width="40.71"/>
    <col collapsed="false" customWidth="true" hidden="false" outlineLevel="0" max="264" min="262" style="525" width="18.71"/>
    <col collapsed="false" customWidth="false" hidden="false" outlineLevel="0" max="512" min="265" style="525" width="6.28"/>
    <col collapsed="false" customWidth="true" hidden="false" outlineLevel="0" max="513" min="513" style="525" width="4.29"/>
    <col collapsed="false" customWidth="true" hidden="false" outlineLevel="0" max="514" min="514" style="525" width="18.71"/>
    <col collapsed="false" customWidth="true" hidden="false" outlineLevel="0" max="515" min="515" style="525" width="36.71"/>
    <col collapsed="false" customWidth="true" hidden="false" outlineLevel="0" max="517" min="516" style="525" width="40.71"/>
    <col collapsed="false" customWidth="true" hidden="false" outlineLevel="0" max="520" min="518" style="525" width="18.71"/>
    <col collapsed="false" customWidth="false" hidden="false" outlineLevel="0" max="768" min="521" style="525" width="6.28"/>
    <col collapsed="false" customWidth="true" hidden="false" outlineLevel="0" max="769" min="769" style="525" width="4.29"/>
    <col collapsed="false" customWidth="true" hidden="false" outlineLevel="0" max="770" min="770" style="525" width="18.71"/>
    <col collapsed="false" customWidth="true" hidden="false" outlineLevel="0" max="771" min="771" style="525" width="36.71"/>
    <col collapsed="false" customWidth="true" hidden="false" outlineLevel="0" max="773" min="772" style="525" width="40.71"/>
    <col collapsed="false" customWidth="true" hidden="false" outlineLevel="0" max="776" min="774" style="525" width="18.71"/>
    <col collapsed="false" customWidth="false" hidden="false" outlineLevel="0" max="1024" min="777" style="525" width="6.28"/>
  </cols>
  <sheetData>
    <row r="1" s="527" customFormat="true" ht="13.5" hidden="false" customHeight="false" outlineLevel="0" collapsed="false">
      <c r="B1" s="528"/>
      <c r="C1" s="528"/>
      <c r="D1" s="528"/>
      <c r="E1" s="528"/>
      <c r="F1" s="528"/>
      <c r="G1" s="528"/>
      <c r="H1" s="528"/>
      <c r="I1" s="529"/>
    </row>
    <row r="2" s="527" customFormat="true" ht="26.25" hidden="false" customHeight="true" outlineLevel="0" collapsed="false">
      <c r="B2" s="530"/>
      <c r="C2" s="531" t="s">
        <v>2561</v>
      </c>
      <c r="D2" s="531"/>
      <c r="E2" s="531"/>
      <c r="F2" s="531"/>
      <c r="G2" s="531"/>
      <c r="H2" s="532"/>
      <c r="I2" s="529"/>
    </row>
    <row r="3" s="527" customFormat="true" ht="20.1" hidden="false" customHeight="true" outlineLevel="0" collapsed="false">
      <c r="B3" s="533"/>
      <c r="C3" s="534" t="s">
        <v>2562</v>
      </c>
      <c r="D3" s="534"/>
      <c r="E3" s="534"/>
      <c r="F3" s="534"/>
      <c r="G3" s="534"/>
      <c r="H3" s="535"/>
      <c r="I3" s="529"/>
    </row>
    <row r="4" s="527" customFormat="true" ht="20.1" hidden="false" customHeight="true" outlineLevel="0" collapsed="false">
      <c r="B4" s="533"/>
      <c r="C4" s="534"/>
      <c r="D4" s="534"/>
      <c r="E4" s="534"/>
      <c r="F4" s="534"/>
      <c r="G4" s="534"/>
      <c r="H4" s="536"/>
      <c r="I4" s="529"/>
    </row>
    <row r="5" s="527" customFormat="true" ht="13.15" hidden="false" customHeight="true" outlineLevel="0" collapsed="false">
      <c r="B5" s="537" t="s">
        <v>2563</v>
      </c>
      <c r="C5" s="538" t="n">
        <v>43956.5625</v>
      </c>
      <c r="D5" s="539" t="s">
        <v>2564</v>
      </c>
      <c r="E5" s="539"/>
      <c r="F5" s="540" t="s">
        <v>2565</v>
      </c>
      <c r="G5" s="541" t="n">
        <v>43956.6458333333</v>
      </c>
      <c r="H5" s="541" t="n">
        <v>43956</v>
      </c>
      <c r="I5" s="529"/>
    </row>
    <row r="6" s="527" customFormat="true" ht="13.15" hidden="false" customHeight="true" outlineLevel="0" collapsed="false">
      <c r="B6" s="537"/>
      <c r="C6" s="538"/>
      <c r="D6" s="539"/>
      <c r="E6" s="539"/>
      <c r="F6" s="540"/>
      <c r="G6" s="541"/>
      <c r="H6" s="541"/>
      <c r="I6" s="529"/>
    </row>
    <row r="7" s="542" customFormat="true" ht="10.5" hidden="false" customHeight="true" outlineLevel="0" collapsed="false">
      <c r="B7" s="543"/>
      <c r="C7" s="543"/>
      <c r="D7" s="543"/>
      <c r="E7" s="543"/>
      <c r="F7" s="543"/>
      <c r="G7" s="543"/>
      <c r="H7" s="543"/>
      <c r="I7" s="544"/>
    </row>
    <row r="8" s="545" customFormat="true" ht="18" hidden="false" customHeight="false" outlineLevel="0" collapsed="false">
      <c r="B8" s="546" t="s">
        <v>2566</v>
      </c>
      <c r="C8" s="547" t="s">
        <v>2567</v>
      </c>
      <c r="D8" s="547" t="s">
        <v>2568</v>
      </c>
      <c r="E8" s="548" t="s">
        <v>2569</v>
      </c>
      <c r="F8" s="548"/>
      <c r="G8" s="548"/>
      <c r="H8" s="548"/>
      <c r="I8" s="549"/>
    </row>
    <row r="9" s="545" customFormat="true" ht="16.5" hidden="false" customHeight="false" outlineLevel="0" collapsed="false">
      <c r="B9" s="546"/>
      <c r="C9" s="547"/>
      <c r="D9" s="547"/>
      <c r="E9" s="550" t="s">
        <v>2570</v>
      </c>
      <c r="F9" s="551" t="s">
        <v>2571</v>
      </c>
      <c r="G9" s="551" t="s">
        <v>2572</v>
      </c>
      <c r="H9" s="552" t="s">
        <v>2545</v>
      </c>
      <c r="I9" s="549"/>
    </row>
    <row r="10" s="553" customFormat="true" ht="30" hidden="false" customHeight="true" outlineLevel="0" collapsed="false">
      <c r="B10" s="554" t="n">
        <v>2</v>
      </c>
      <c r="C10" s="555" t="s">
        <v>2573</v>
      </c>
      <c r="D10" s="555" t="s">
        <v>2574</v>
      </c>
      <c r="E10" s="555" t="s">
        <v>2575</v>
      </c>
      <c r="F10" s="556" t="s">
        <v>2576</v>
      </c>
      <c r="G10" s="557" t="n">
        <v>44105</v>
      </c>
      <c r="H10" s="558" t="s">
        <v>2577</v>
      </c>
      <c r="I10" s="559"/>
    </row>
    <row r="11" s="553" customFormat="true" ht="30" hidden="false" customHeight="true" outlineLevel="0" collapsed="false">
      <c r="B11" s="554"/>
      <c r="C11" s="555"/>
      <c r="D11" s="555"/>
      <c r="E11" s="555"/>
      <c r="F11" s="556"/>
      <c r="G11" s="557"/>
      <c r="H11" s="558"/>
      <c r="I11" s="559"/>
    </row>
    <row r="12" s="553" customFormat="true" ht="30" hidden="false" customHeight="true" outlineLevel="0" collapsed="false">
      <c r="B12" s="554"/>
      <c r="C12" s="555"/>
      <c r="D12" s="555"/>
      <c r="E12" s="555"/>
      <c r="F12" s="556"/>
      <c r="G12" s="557"/>
      <c r="H12" s="558"/>
      <c r="I12" s="559"/>
    </row>
    <row r="13" s="553" customFormat="true" ht="105" hidden="false" customHeight="true" outlineLevel="0" collapsed="false">
      <c r="B13" s="554"/>
      <c r="C13" s="555"/>
      <c r="D13" s="555"/>
      <c r="E13" s="555"/>
      <c r="F13" s="556"/>
      <c r="G13" s="557"/>
      <c r="H13" s="558"/>
      <c r="I13" s="559"/>
    </row>
    <row r="14" s="553" customFormat="true" ht="30" hidden="false" customHeight="true" outlineLevel="0" collapsed="false">
      <c r="B14" s="554" t="n">
        <v>3</v>
      </c>
      <c r="C14" s="555" t="s">
        <v>2578</v>
      </c>
      <c r="D14" s="555" t="s">
        <v>2579</v>
      </c>
      <c r="E14" s="555" t="s">
        <v>2580</v>
      </c>
      <c r="F14" s="556" t="s">
        <v>2581</v>
      </c>
      <c r="G14" s="557" t="n">
        <v>44165</v>
      </c>
      <c r="H14" s="558" t="s">
        <v>2582</v>
      </c>
      <c r="I14" s="559"/>
    </row>
    <row r="15" s="560" customFormat="true" ht="30" hidden="false" customHeight="true" outlineLevel="0" collapsed="false">
      <c r="B15" s="554"/>
      <c r="C15" s="555"/>
      <c r="D15" s="555"/>
      <c r="E15" s="555"/>
      <c r="F15" s="556"/>
      <c r="G15" s="557"/>
      <c r="H15" s="558"/>
      <c r="I15" s="561"/>
    </row>
    <row r="16" s="553" customFormat="true" ht="30" hidden="false" customHeight="true" outlineLevel="0" collapsed="false">
      <c r="B16" s="554"/>
      <c r="C16" s="555"/>
      <c r="D16" s="555"/>
      <c r="E16" s="555"/>
      <c r="F16" s="556"/>
      <c r="G16" s="557"/>
      <c r="H16" s="558"/>
      <c r="I16" s="559"/>
    </row>
    <row r="17" s="560" customFormat="true" ht="30" hidden="false" customHeight="true" outlineLevel="0" collapsed="false">
      <c r="B17" s="554"/>
      <c r="C17" s="555"/>
      <c r="D17" s="555"/>
      <c r="E17" s="555"/>
      <c r="F17" s="556"/>
      <c r="G17" s="557"/>
      <c r="H17" s="558"/>
      <c r="I17" s="561"/>
    </row>
    <row r="18" s="560" customFormat="true" ht="30" hidden="false" customHeight="true" outlineLevel="0" collapsed="false">
      <c r="B18" s="554" t="n">
        <v>4</v>
      </c>
      <c r="C18" s="562" t="s">
        <v>2583</v>
      </c>
      <c r="D18" s="562" t="s">
        <v>2584</v>
      </c>
      <c r="E18" s="562" t="s">
        <v>2585</v>
      </c>
      <c r="F18" s="556" t="s">
        <v>2581</v>
      </c>
      <c r="G18" s="557" t="n">
        <v>44135</v>
      </c>
      <c r="H18" s="558" t="s">
        <v>2577</v>
      </c>
      <c r="I18" s="561"/>
    </row>
    <row r="19" s="560" customFormat="true" ht="30" hidden="false" customHeight="true" outlineLevel="0" collapsed="false">
      <c r="B19" s="554"/>
      <c r="C19" s="562"/>
      <c r="D19" s="562"/>
      <c r="E19" s="562"/>
      <c r="F19" s="556"/>
      <c r="G19" s="557"/>
      <c r="H19" s="558"/>
      <c r="I19" s="561"/>
    </row>
    <row r="20" s="560" customFormat="true" ht="30" hidden="false" customHeight="true" outlineLevel="0" collapsed="false">
      <c r="B20" s="554"/>
      <c r="C20" s="562"/>
      <c r="D20" s="562"/>
      <c r="E20" s="562"/>
      <c r="F20" s="556"/>
      <c r="G20" s="557"/>
      <c r="H20" s="558"/>
      <c r="I20" s="561"/>
    </row>
    <row r="21" s="560" customFormat="true" ht="30" hidden="false" customHeight="true" outlineLevel="0" collapsed="false">
      <c r="B21" s="563" t="n">
        <v>5</v>
      </c>
      <c r="C21" s="564" t="s">
        <v>2586</v>
      </c>
      <c r="D21" s="562" t="s">
        <v>2587</v>
      </c>
      <c r="E21" s="562" t="s">
        <v>2588</v>
      </c>
      <c r="F21" s="556" t="s">
        <v>2581</v>
      </c>
      <c r="G21" s="557" t="n">
        <v>44135</v>
      </c>
      <c r="H21" s="558" t="s">
        <v>2577</v>
      </c>
      <c r="I21" s="561"/>
    </row>
    <row r="22" s="560" customFormat="true" ht="30" hidden="false" customHeight="true" outlineLevel="0" collapsed="false">
      <c r="B22" s="563"/>
      <c r="C22" s="564"/>
      <c r="D22" s="564"/>
      <c r="E22" s="564"/>
      <c r="F22" s="556"/>
      <c r="G22" s="557"/>
      <c r="H22" s="558"/>
      <c r="I22" s="561"/>
    </row>
    <row r="23" s="560" customFormat="true" ht="30" hidden="false" customHeight="true" outlineLevel="0" collapsed="false">
      <c r="B23" s="563"/>
      <c r="C23" s="564"/>
      <c r="D23" s="564"/>
      <c r="E23" s="564"/>
      <c r="F23" s="556"/>
      <c r="G23" s="557"/>
      <c r="H23" s="558"/>
      <c r="I23" s="561"/>
    </row>
    <row r="24" s="560" customFormat="true" ht="30" hidden="false" customHeight="true" outlineLevel="0" collapsed="false">
      <c r="B24" s="554" t="n">
        <v>6</v>
      </c>
      <c r="C24" s="562" t="s">
        <v>2589</v>
      </c>
      <c r="D24" s="562" t="s">
        <v>2590</v>
      </c>
      <c r="E24" s="562" t="s">
        <v>2591</v>
      </c>
      <c r="F24" s="556" t="s">
        <v>2576</v>
      </c>
      <c r="G24" s="557" t="n">
        <v>44136</v>
      </c>
      <c r="H24" s="558" t="s">
        <v>2577</v>
      </c>
      <c r="I24" s="561"/>
    </row>
    <row r="25" s="560" customFormat="true" ht="30" hidden="false" customHeight="true" outlineLevel="0" collapsed="false">
      <c r="B25" s="554"/>
      <c r="C25" s="562"/>
      <c r="D25" s="562"/>
      <c r="E25" s="562"/>
      <c r="F25" s="556"/>
      <c r="G25" s="557"/>
      <c r="H25" s="558"/>
      <c r="I25" s="561"/>
    </row>
    <row r="26" s="560" customFormat="true" ht="30" hidden="false" customHeight="true" outlineLevel="0" collapsed="false">
      <c r="B26" s="554"/>
      <c r="C26" s="562"/>
      <c r="D26" s="562"/>
      <c r="E26" s="562"/>
      <c r="F26" s="556"/>
      <c r="G26" s="557"/>
      <c r="H26" s="558"/>
      <c r="I26" s="561"/>
    </row>
    <row r="27" s="560" customFormat="true" ht="30" hidden="false" customHeight="true" outlineLevel="0" collapsed="false">
      <c r="B27" s="563" t="n">
        <v>7</v>
      </c>
      <c r="C27" s="564" t="s">
        <v>2592</v>
      </c>
      <c r="D27" s="564" t="s">
        <v>2593</v>
      </c>
      <c r="E27" s="562" t="s">
        <v>2594</v>
      </c>
      <c r="F27" s="556" t="s">
        <v>2576</v>
      </c>
      <c r="G27" s="565" t="n">
        <v>44136</v>
      </c>
      <c r="H27" s="566" t="s">
        <v>2577</v>
      </c>
      <c r="I27" s="561"/>
    </row>
    <row r="28" s="560" customFormat="true" ht="30" hidden="false" customHeight="true" outlineLevel="0" collapsed="false">
      <c r="B28" s="563"/>
      <c r="C28" s="564"/>
      <c r="D28" s="564"/>
      <c r="E28" s="564"/>
      <c r="F28" s="556"/>
      <c r="G28" s="565"/>
      <c r="H28" s="566"/>
      <c r="I28" s="561"/>
    </row>
    <row r="29" s="560" customFormat="true" ht="30" hidden="false" customHeight="true" outlineLevel="0" collapsed="false">
      <c r="B29" s="563"/>
      <c r="C29" s="564"/>
      <c r="D29" s="564"/>
      <c r="E29" s="564"/>
      <c r="F29" s="556"/>
      <c r="G29" s="565"/>
      <c r="H29" s="566"/>
      <c r="I29" s="561"/>
    </row>
    <row r="30" s="560" customFormat="true" ht="30" hidden="false" customHeight="true" outlineLevel="0" collapsed="false">
      <c r="B30" s="554" t="n">
        <v>8</v>
      </c>
      <c r="C30" s="562" t="s">
        <v>2595</v>
      </c>
      <c r="D30" s="562" t="s">
        <v>2596</v>
      </c>
      <c r="E30" s="562" t="s">
        <v>2597</v>
      </c>
      <c r="F30" s="556" t="s">
        <v>2576</v>
      </c>
      <c r="G30" s="557" t="n">
        <v>44136</v>
      </c>
      <c r="H30" s="558" t="s">
        <v>2577</v>
      </c>
      <c r="I30" s="561"/>
    </row>
    <row r="31" s="560" customFormat="true" ht="30" hidden="false" customHeight="true" outlineLevel="0" collapsed="false">
      <c r="B31" s="554"/>
      <c r="C31" s="562"/>
      <c r="D31" s="562"/>
      <c r="E31" s="562"/>
      <c r="F31" s="556"/>
      <c r="G31" s="557"/>
      <c r="H31" s="558"/>
      <c r="I31" s="561"/>
    </row>
    <row r="32" s="560" customFormat="true" ht="30" hidden="false" customHeight="true" outlineLevel="0" collapsed="false">
      <c r="B32" s="554"/>
      <c r="C32" s="562"/>
      <c r="D32" s="562"/>
      <c r="E32" s="562"/>
      <c r="F32" s="556"/>
      <c r="G32" s="557"/>
      <c r="H32" s="558"/>
      <c r="I32" s="561"/>
    </row>
    <row r="33" s="560" customFormat="true" ht="30" hidden="false" customHeight="true" outlineLevel="0" collapsed="false">
      <c r="B33" s="554" t="n">
        <v>9</v>
      </c>
      <c r="C33" s="562" t="s">
        <v>2598</v>
      </c>
      <c r="D33" s="562" t="s">
        <v>2599</v>
      </c>
      <c r="E33" s="562" t="s">
        <v>2600</v>
      </c>
      <c r="F33" s="556" t="s">
        <v>2601</v>
      </c>
      <c r="G33" s="557" t="n">
        <v>44165</v>
      </c>
      <c r="H33" s="558" t="s">
        <v>2602</v>
      </c>
      <c r="I33" s="561"/>
    </row>
    <row r="34" s="560" customFormat="true" ht="67.5" hidden="false" customHeight="true" outlineLevel="0" collapsed="false">
      <c r="B34" s="554"/>
      <c r="C34" s="562"/>
      <c r="D34" s="562"/>
      <c r="E34" s="562"/>
      <c r="F34" s="556"/>
      <c r="G34" s="557"/>
      <c r="H34" s="558"/>
      <c r="I34" s="561"/>
    </row>
    <row r="35" s="560" customFormat="true" ht="72.75" hidden="false" customHeight="true" outlineLevel="0" collapsed="false">
      <c r="B35" s="554"/>
      <c r="C35" s="562"/>
      <c r="D35" s="562"/>
      <c r="E35" s="562"/>
      <c r="F35" s="556"/>
      <c r="G35" s="557"/>
      <c r="H35" s="558"/>
      <c r="I35" s="561"/>
    </row>
    <row r="36" s="560" customFormat="true" ht="30" hidden="false" customHeight="true" outlineLevel="0" collapsed="false">
      <c r="B36" s="554"/>
      <c r="C36" s="562" t="s">
        <v>2589</v>
      </c>
      <c r="D36" s="562" t="s">
        <v>2603</v>
      </c>
      <c r="E36" s="562" t="s">
        <v>2604</v>
      </c>
      <c r="F36" s="556" t="s">
        <v>2601</v>
      </c>
      <c r="G36" s="557" t="n">
        <v>44165</v>
      </c>
      <c r="H36" s="558" t="s">
        <v>2602</v>
      </c>
      <c r="I36" s="561"/>
    </row>
    <row r="37" s="560" customFormat="true" ht="30" hidden="false" customHeight="true" outlineLevel="0" collapsed="false">
      <c r="B37" s="554"/>
      <c r="C37" s="562"/>
      <c r="D37" s="562"/>
      <c r="E37" s="562"/>
      <c r="F37" s="556"/>
      <c r="G37" s="557"/>
      <c r="H37" s="558"/>
      <c r="I37" s="561"/>
    </row>
    <row r="38" s="560" customFormat="true" ht="30" hidden="false" customHeight="true" outlineLevel="0" collapsed="false">
      <c r="B38" s="554"/>
      <c r="C38" s="562"/>
      <c r="D38" s="562"/>
      <c r="E38" s="562"/>
      <c r="F38" s="556"/>
      <c r="G38" s="557"/>
      <c r="H38" s="558"/>
      <c r="I38" s="561"/>
    </row>
    <row r="39" s="560" customFormat="true" ht="30" hidden="false" customHeight="true" outlineLevel="0" collapsed="false">
      <c r="B39" s="554"/>
      <c r="C39" s="562" t="s">
        <v>2605</v>
      </c>
      <c r="D39" s="562" t="s">
        <v>2606</v>
      </c>
      <c r="E39" s="562" t="s">
        <v>2607</v>
      </c>
      <c r="F39" s="556" t="s">
        <v>2601</v>
      </c>
      <c r="G39" s="557" t="n">
        <v>44165</v>
      </c>
      <c r="H39" s="558" t="s">
        <v>2602</v>
      </c>
      <c r="I39" s="561"/>
    </row>
    <row r="40" s="560" customFormat="true" ht="30" hidden="false" customHeight="true" outlineLevel="0" collapsed="false">
      <c r="B40" s="554"/>
      <c r="C40" s="562"/>
      <c r="D40" s="562"/>
      <c r="E40" s="562"/>
      <c r="F40" s="556"/>
      <c r="G40" s="557"/>
      <c r="H40" s="558"/>
      <c r="I40" s="561"/>
    </row>
    <row r="41" s="560" customFormat="true" ht="30" hidden="false" customHeight="true" outlineLevel="0" collapsed="false">
      <c r="B41" s="554"/>
      <c r="C41" s="562"/>
      <c r="D41" s="562"/>
      <c r="E41" s="562"/>
      <c r="F41" s="556"/>
      <c r="G41" s="557"/>
      <c r="H41" s="558"/>
      <c r="I41" s="561"/>
    </row>
    <row r="42" s="560" customFormat="true" ht="30" hidden="false" customHeight="true" outlineLevel="0" collapsed="false">
      <c r="B42" s="554"/>
      <c r="C42" s="562" t="s">
        <v>2608</v>
      </c>
      <c r="D42" s="562" t="s">
        <v>2609</v>
      </c>
      <c r="E42" s="562" t="s">
        <v>2610</v>
      </c>
      <c r="F42" s="556" t="s">
        <v>2601</v>
      </c>
      <c r="G42" s="557" t="n">
        <v>44165</v>
      </c>
      <c r="H42" s="558"/>
      <c r="I42" s="561"/>
    </row>
    <row r="43" s="560" customFormat="true" ht="30" hidden="false" customHeight="true" outlineLevel="0" collapsed="false">
      <c r="B43" s="554"/>
      <c r="C43" s="562"/>
      <c r="D43" s="562"/>
      <c r="E43" s="562"/>
      <c r="F43" s="556"/>
      <c r="G43" s="557"/>
      <c r="H43" s="558"/>
      <c r="I43" s="561"/>
    </row>
    <row r="44" s="560" customFormat="true" ht="30" hidden="false" customHeight="true" outlineLevel="0" collapsed="false">
      <c r="B44" s="554"/>
      <c r="C44" s="562"/>
      <c r="D44" s="562"/>
      <c r="E44" s="562"/>
      <c r="F44" s="556"/>
      <c r="G44" s="557"/>
      <c r="H44" s="558"/>
      <c r="I44" s="561"/>
    </row>
    <row r="45" s="560" customFormat="true" ht="30" hidden="false" customHeight="true" outlineLevel="0" collapsed="false">
      <c r="B45" s="554"/>
      <c r="C45" s="562"/>
      <c r="D45" s="562"/>
      <c r="E45" s="562"/>
      <c r="F45" s="556"/>
      <c r="G45" s="557"/>
      <c r="H45" s="558"/>
      <c r="I45" s="561"/>
    </row>
    <row r="46" s="560" customFormat="true" ht="30" hidden="false" customHeight="true" outlineLevel="0" collapsed="false">
      <c r="B46" s="554"/>
      <c r="C46" s="562"/>
      <c r="D46" s="562"/>
      <c r="E46" s="562"/>
      <c r="F46" s="556"/>
      <c r="G46" s="557"/>
      <c r="H46" s="558"/>
      <c r="I46" s="561"/>
    </row>
    <row r="47" s="560" customFormat="true" ht="30" hidden="false" customHeight="true" outlineLevel="0" collapsed="false">
      <c r="B47" s="554"/>
      <c r="C47" s="562"/>
      <c r="D47" s="562"/>
      <c r="E47" s="562"/>
      <c r="F47" s="556"/>
      <c r="G47" s="557"/>
      <c r="H47" s="558"/>
      <c r="I47" s="561"/>
    </row>
    <row r="48" s="560" customFormat="true" ht="30" hidden="false" customHeight="true" outlineLevel="0" collapsed="false">
      <c r="B48" s="554"/>
      <c r="C48" s="562"/>
      <c r="D48" s="562"/>
      <c r="E48" s="562"/>
      <c r="F48" s="556"/>
      <c r="G48" s="557"/>
      <c r="H48" s="558"/>
      <c r="I48" s="561"/>
    </row>
    <row r="49" s="560" customFormat="true" ht="30" hidden="false" customHeight="true" outlineLevel="0" collapsed="false">
      <c r="B49" s="554"/>
      <c r="C49" s="562"/>
      <c r="D49" s="562"/>
      <c r="E49" s="562"/>
      <c r="F49" s="556"/>
      <c r="G49" s="557"/>
      <c r="H49" s="558"/>
      <c r="I49" s="561"/>
    </row>
    <row r="50" s="560" customFormat="true" ht="30" hidden="false" customHeight="true" outlineLevel="0" collapsed="false">
      <c r="B50" s="554"/>
      <c r="C50" s="562"/>
      <c r="D50" s="562"/>
      <c r="E50" s="562"/>
      <c r="F50" s="556"/>
      <c r="G50" s="557"/>
      <c r="H50" s="558"/>
      <c r="I50" s="561"/>
    </row>
    <row r="51" s="560" customFormat="true" ht="84" hidden="false" customHeight="true" outlineLevel="0" collapsed="false">
      <c r="B51" s="567"/>
      <c r="C51" s="568"/>
      <c r="D51" s="568"/>
      <c r="E51" s="569"/>
      <c r="F51" s="570"/>
      <c r="G51" s="571"/>
      <c r="H51" s="572"/>
      <c r="I51" s="561"/>
    </row>
    <row r="52" s="560" customFormat="true" ht="53.25" hidden="false" customHeight="true" outlineLevel="0" collapsed="false">
      <c r="B52" s="567"/>
      <c r="C52" s="573"/>
      <c r="D52" s="573"/>
      <c r="E52" s="574"/>
      <c r="F52" s="575"/>
      <c r="G52" s="576"/>
      <c r="H52" s="577"/>
      <c r="I52" s="561"/>
    </row>
    <row r="53" s="560" customFormat="true" ht="53.25" hidden="false" customHeight="true" outlineLevel="0" collapsed="false">
      <c r="B53" s="567"/>
      <c r="C53" s="573"/>
      <c r="D53" s="573"/>
      <c r="E53" s="574"/>
      <c r="F53" s="578"/>
      <c r="G53" s="579"/>
      <c r="H53" s="577"/>
      <c r="I53" s="561"/>
    </row>
    <row r="54" s="560" customFormat="true" ht="53.25" hidden="false" customHeight="true" outlineLevel="0" collapsed="false">
      <c r="B54" s="567"/>
      <c r="C54" s="573"/>
      <c r="D54" s="573"/>
      <c r="E54" s="574"/>
      <c r="F54" s="580"/>
      <c r="G54" s="581"/>
      <c r="H54" s="577"/>
      <c r="I54" s="561"/>
    </row>
    <row r="55" s="560" customFormat="true" ht="53.25" hidden="false" customHeight="true" outlineLevel="0" collapsed="false">
      <c r="B55" s="567"/>
      <c r="C55" s="573"/>
      <c r="D55" s="573"/>
      <c r="E55" s="574"/>
      <c r="F55" s="580"/>
      <c r="G55" s="581"/>
      <c r="H55" s="577"/>
      <c r="I55" s="561"/>
    </row>
    <row r="56" s="560" customFormat="true" ht="30" hidden="false" customHeight="true" outlineLevel="0" collapsed="false">
      <c r="B56" s="582"/>
      <c r="C56" s="583"/>
      <c r="D56" s="583"/>
      <c r="E56" s="574"/>
      <c r="F56" s="584"/>
      <c r="G56" s="585"/>
      <c r="H56" s="586"/>
      <c r="I56" s="561"/>
    </row>
    <row r="57" s="542" customFormat="true" ht="10.5" hidden="false" customHeight="true" outlineLevel="0" collapsed="false">
      <c r="B57" s="543"/>
      <c r="C57" s="543"/>
      <c r="D57" s="543"/>
      <c r="E57" s="587"/>
      <c r="F57" s="543"/>
      <c r="G57" s="543"/>
      <c r="H57" s="543"/>
      <c r="I57" s="544"/>
    </row>
    <row r="58" s="545" customFormat="true" ht="15.75" hidden="false" customHeight="false" outlineLevel="0" collapsed="false">
      <c r="B58" s="588" t="s">
        <v>2611</v>
      </c>
      <c r="C58" s="588"/>
      <c r="D58" s="588"/>
      <c r="E58" s="588"/>
      <c r="F58" s="588"/>
      <c r="G58" s="588"/>
      <c r="H58" s="588"/>
      <c r="I58" s="549"/>
    </row>
    <row r="59" s="545" customFormat="true" ht="16.5" hidden="false" customHeight="false" outlineLevel="0" collapsed="false">
      <c r="B59" s="588"/>
      <c r="C59" s="588"/>
      <c r="D59" s="588"/>
      <c r="E59" s="588"/>
      <c r="F59" s="588"/>
      <c r="G59" s="588"/>
      <c r="H59" s="588"/>
      <c r="I59" s="549"/>
    </row>
    <row r="60" customFormat="false" ht="13.5" hidden="false" customHeight="false" outlineLevel="0" collapsed="false">
      <c r="B60" s="589"/>
      <c r="C60" s="589"/>
      <c r="D60" s="589"/>
      <c r="E60" s="589"/>
      <c r="F60" s="589"/>
      <c r="G60" s="589"/>
      <c r="H60" s="589"/>
    </row>
    <row r="61" customFormat="false" ht="30" hidden="false" customHeight="true" outlineLevel="0" collapsed="false">
      <c r="B61" s="590"/>
      <c r="C61" s="591"/>
      <c r="D61" s="591"/>
      <c r="E61" s="591"/>
      <c r="F61" s="591"/>
      <c r="G61" s="591"/>
      <c r="H61" s="592"/>
    </row>
    <row r="62" s="526" customFormat="true" ht="30" hidden="false" customHeight="true" outlineLevel="0" collapsed="false">
      <c r="B62" s="593"/>
      <c r="C62" s="594"/>
      <c r="D62" s="594"/>
      <c r="E62" s="594"/>
      <c r="F62" s="594"/>
      <c r="G62" s="594"/>
      <c r="H62" s="595"/>
    </row>
    <row r="63" s="526" customFormat="true" ht="30" hidden="false" customHeight="true" outlineLevel="0" collapsed="false">
      <c r="B63" s="593"/>
      <c r="C63" s="594"/>
      <c r="D63" s="594"/>
      <c r="E63" s="594"/>
      <c r="F63" s="594"/>
      <c r="G63" s="594"/>
      <c r="H63" s="595"/>
    </row>
    <row r="64" s="526" customFormat="true" ht="30" hidden="false" customHeight="true" outlineLevel="0" collapsed="false">
      <c r="B64" s="593"/>
      <c r="C64" s="594"/>
      <c r="D64" s="594"/>
      <c r="E64" s="594"/>
      <c r="F64" s="594"/>
      <c r="G64" s="594"/>
      <c r="H64" s="595"/>
    </row>
    <row r="65" s="526" customFormat="true" ht="30" hidden="false" customHeight="true" outlineLevel="0" collapsed="false">
      <c r="B65" s="593"/>
      <c r="C65" s="594"/>
      <c r="D65" s="594"/>
      <c r="E65" s="594"/>
      <c r="F65" s="594"/>
      <c r="G65" s="594"/>
      <c r="H65" s="595"/>
    </row>
    <row r="66" s="526" customFormat="true" ht="30" hidden="false" customHeight="true" outlineLevel="0" collapsed="false">
      <c r="B66" s="593"/>
      <c r="C66" s="594"/>
      <c r="D66" s="594"/>
      <c r="E66" s="594"/>
      <c r="F66" s="594"/>
      <c r="G66" s="594"/>
      <c r="H66" s="595"/>
    </row>
    <row r="67" s="526" customFormat="true" ht="30" hidden="false" customHeight="true" outlineLevel="0" collapsed="false">
      <c r="B67" s="593"/>
      <c r="C67" s="594"/>
      <c r="D67" s="594"/>
      <c r="E67" s="594"/>
      <c r="F67" s="594"/>
      <c r="G67" s="594"/>
      <c r="H67" s="595"/>
    </row>
    <row r="68" s="526" customFormat="true" ht="30" hidden="false" customHeight="true" outlineLevel="0" collapsed="false">
      <c r="B68" s="593"/>
      <c r="C68" s="594"/>
      <c r="D68" s="594"/>
      <c r="E68" s="594"/>
      <c r="F68" s="594"/>
      <c r="G68" s="594"/>
      <c r="H68" s="595"/>
    </row>
    <row r="69" s="526" customFormat="true" ht="30" hidden="false" customHeight="true" outlineLevel="0" collapsed="false">
      <c r="B69" s="593"/>
      <c r="C69" s="594"/>
      <c r="D69" s="594"/>
      <c r="E69" s="594"/>
      <c r="F69" s="594"/>
      <c r="G69" s="594"/>
      <c r="H69" s="595"/>
    </row>
    <row r="70" s="526" customFormat="true" ht="30" hidden="false" customHeight="true" outlineLevel="0" collapsed="false">
      <c r="B70" s="593"/>
      <c r="C70" s="594"/>
      <c r="D70" s="594"/>
      <c r="E70" s="594"/>
      <c r="F70" s="594"/>
      <c r="G70" s="594"/>
      <c r="H70" s="595"/>
    </row>
    <row r="71" s="526" customFormat="true" ht="30" hidden="false" customHeight="true" outlineLevel="0" collapsed="false">
      <c r="B71" s="593"/>
      <c r="C71" s="594"/>
      <c r="D71" s="594"/>
      <c r="E71" s="594"/>
      <c r="F71" s="594"/>
      <c r="G71" s="594"/>
      <c r="H71" s="595"/>
    </row>
    <row r="72" s="526" customFormat="true" ht="30" hidden="false" customHeight="true" outlineLevel="0" collapsed="false">
      <c r="B72" s="593"/>
      <c r="C72" s="594"/>
      <c r="D72" s="594"/>
      <c r="E72" s="594"/>
      <c r="F72" s="594"/>
      <c r="G72" s="594"/>
      <c r="H72" s="595"/>
    </row>
    <row r="73" s="526" customFormat="true" ht="30" hidden="false" customHeight="true" outlineLevel="0" collapsed="false">
      <c r="B73" s="593"/>
      <c r="C73" s="594"/>
      <c r="D73" s="594"/>
      <c r="E73" s="594"/>
      <c r="F73" s="594"/>
      <c r="G73" s="594"/>
      <c r="H73" s="595"/>
    </row>
    <row r="74" s="526" customFormat="true" ht="30" hidden="false" customHeight="true" outlineLevel="0" collapsed="false">
      <c r="B74" s="593"/>
      <c r="C74" s="594"/>
      <c r="D74" s="594"/>
      <c r="E74" s="594"/>
      <c r="F74" s="594"/>
      <c r="G74" s="594"/>
      <c r="H74" s="595"/>
    </row>
    <row r="75" s="526" customFormat="true" ht="30" hidden="false" customHeight="true" outlineLevel="0" collapsed="false">
      <c r="B75" s="593"/>
      <c r="C75" s="594"/>
      <c r="D75" s="594"/>
      <c r="E75" s="594"/>
      <c r="F75" s="594"/>
      <c r="G75" s="594"/>
      <c r="H75" s="595"/>
    </row>
    <row r="76" s="526" customFormat="true" ht="30" hidden="false" customHeight="true" outlineLevel="0" collapsed="false">
      <c r="B76" s="593"/>
      <c r="C76" s="594"/>
      <c r="D76" s="594"/>
      <c r="E76" s="594"/>
      <c r="F76" s="594"/>
      <c r="G76" s="594"/>
      <c r="H76" s="595"/>
    </row>
    <row r="77" s="526" customFormat="true" ht="30" hidden="false" customHeight="true" outlineLevel="0" collapsed="false">
      <c r="B77" s="593"/>
      <c r="C77" s="594"/>
      <c r="D77" s="594"/>
      <c r="E77" s="594"/>
      <c r="F77" s="594"/>
      <c r="G77" s="594"/>
      <c r="H77" s="595"/>
    </row>
    <row r="78" s="526" customFormat="true" ht="30" hidden="false" customHeight="true" outlineLevel="0" collapsed="false">
      <c r="B78" s="593"/>
      <c r="C78" s="594"/>
      <c r="D78" s="594"/>
      <c r="E78" s="594"/>
      <c r="F78" s="594"/>
      <c r="G78" s="594"/>
      <c r="H78" s="595"/>
    </row>
    <row r="79" s="526" customFormat="true" ht="30" hidden="false" customHeight="true" outlineLevel="0" collapsed="false">
      <c r="B79" s="593"/>
      <c r="C79" s="594"/>
      <c r="D79" s="594"/>
      <c r="E79" s="594"/>
      <c r="F79" s="594"/>
      <c r="G79" s="594"/>
      <c r="H79" s="595"/>
    </row>
    <row r="80" s="526" customFormat="true" ht="30" hidden="false" customHeight="true" outlineLevel="0" collapsed="false">
      <c r="B80" s="596"/>
      <c r="C80" s="597"/>
      <c r="D80" s="597"/>
      <c r="E80" s="597"/>
      <c r="F80" s="597"/>
      <c r="G80" s="597"/>
      <c r="H80" s="598"/>
    </row>
  </sheetData>
  <mergeCells count="103">
    <mergeCell ref="C2:G2"/>
    <mergeCell ref="C3:G4"/>
    <mergeCell ref="B5:B6"/>
    <mergeCell ref="C5:C6"/>
    <mergeCell ref="D5:E6"/>
    <mergeCell ref="F5:F6"/>
    <mergeCell ref="G5:H6"/>
    <mergeCell ref="B8:B9"/>
    <mergeCell ref="C8:C9"/>
    <mergeCell ref="D8:D9"/>
    <mergeCell ref="E8:H8"/>
    <mergeCell ref="B10:B13"/>
    <mergeCell ref="C10:C13"/>
    <mergeCell ref="D10:D13"/>
    <mergeCell ref="E10:E13"/>
    <mergeCell ref="F10:F13"/>
    <mergeCell ref="G10:G13"/>
    <mergeCell ref="H10:H13"/>
    <mergeCell ref="B14:B17"/>
    <mergeCell ref="C14:C17"/>
    <mergeCell ref="D14:D17"/>
    <mergeCell ref="E14:E17"/>
    <mergeCell ref="F14:F17"/>
    <mergeCell ref="G14:G17"/>
    <mergeCell ref="H14:H17"/>
    <mergeCell ref="B18:B20"/>
    <mergeCell ref="C18:C20"/>
    <mergeCell ref="D18:D20"/>
    <mergeCell ref="E18:E20"/>
    <mergeCell ref="F18:F20"/>
    <mergeCell ref="G18:G20"/>
    <mergeCell ref="H18:H20"/>
    <mergeCell ref="B21:B23"/>
    <mergeCell ref="C21:C23"/>
    <mergeCell ref="D21:D23"/>
    <mergeCell ref="E21:E23"/>
    <mergeCell ref="F21:F23"/>
    <mergeCell ref="G21:G23"/>
    <mergeCell ref="H21:H23"/>
    <mergeCell ref="B24:B26"/>
    <mergeCell ref="C24:C26"/>
    <mergeCell ref="D24:D26"/>
    <mergeCell ref="E24:E26"/>
    <mergeCell ref="F24:F26"/>
    <mergeCell ref="G24:G26"/>
    <mergeCell ref="H24:H26"/>
    <mergeCell ref="B27:B29"/>
    <mergeCell ref="C27:C29"/>
    <mergeCell ref="D27:D29"/>
    <mergeCell ref="E27:E29"/>
    <mergeCell ref="F27:F29"/>
    <mergeCell ref="G27:G29"/>
    <mergeCell ref="H27:H29"/>
    <mergeCell ref="B30:B32"/>
    <mergeCell ref="C30:C32"/>
    <mergeCell ref="D30:D32"/>
    <mergeCell ref="E30:E32"/>
    <mergeCell ref="F30:F32"/>
    <mergeCell ref="G30:G32"/>
    <mergeCell ref="H30:H32"/>
    <mergeCell ref="B33:B35"/>
    <mergeCell ref="C33:C35"/>
    <mergeCell ref="D33:D35"/>
    <mergeCell ref="E33:E35"/>
    <mergeCell ref="F33:F35"/>
    <mergeCell ref="G33:G35"/>
    <mergeCell ref="H33:H35"/>
    <mergeCell ref="B36:B38"/>
    <mergeCell ref="C36:C38"/>
    <mergeCell ref="D36:D38"/>
    <mergeCell ref="E36:E38"/>
    <mergeCell ref="F36:F38"/>
    <mergeCell ref="G36:G38"/>
    <mergeCell ref="H36:H38"/>
    <mergeCell ref="B39:B41"/>
    <mergeCell ref="C39:C41"/>
    <mergeCell ref="D39:D41"/>
    <mergeCell ref="E39:E41"/>
    <mergeCell ref="F39:F41"/>
    <mergeCell ref="G39:G41"/>
    <mergeCell ref="H39:H41"/>
    <mergeCell ref="B42:B44"/>
    <mergeCell ref="C42:C44"/>
    <mergeCell ref="D42:D44"/>
    <mergeCell ref="E42:E44"/>
    <mergeCell ref="F42:F44"/>
    <mergeCell ref="G42:G44"/>
    <mergeCell ref="H42:H44"/>
    <mergeCell ref="B45:B47"/>
    <mergeCell ref="C45:C47"/>
    <mergeCell ref="D45:D47"/>
    <mergeCell ref="E45:E47"/>
    <mergeCell ref="F45:F47"/>
    <mergeCell ref="G45:G47"/>
    <mergeCell ref="H45:H47"/>
    <mergeCell ref="B48:B50"/>
    <mergeCell ref="C48:C50"/>
    <mergeCell ref="D48:D50"/>
    <mergeCell ref="E48:E50"/>
    <mergeCell ref="F48:F50"/>
    <mergeCell ref="G48:G50"/>
    <mergeCell ref="H48:H50"/>
    <mergeCell ref="B58:H59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89"/>
  <sheetViews>
    <sheetView showFormulas="false" showGridLines="false" showRowColHeaders="true" showZeros="true" rightToLeft="false" tabSelected="false" showOutlineSymbols="true" defaultGridColor="true" view="normal" topLeftCell="B54" colorId="64" zoomScale="130" zoomScaleNormal="130" zoomScalePageLayoutView="100" workbookViewId="0">
      <pane xSplit="9" ySplit="3" topLeftCell="K57" activePane="bottomRight" state="frozen"/>
      <selection pane="topLeft" activeCell="B54" activeCellId="0" sqref="B54"/>
      <selection pane="topRight" activeCell="K54" activeCellId="0" sqref="K54"/>
      <selection pane="bottomLeft" activeCell="B57" activeCellId="0" sqref="B57"/>
      <selection pane="bottomRight" activeCell="B486" activeCellId="0" sqref="B486"/>
    </sheetView>
  </sheetViews>
  <sheetFormatPr defaultColWidth="11.43359375" defaultRowHeight="12.75" zeroHeight="false" outlineLevelRow="0" outlineLevelCol="0"/>
  <cols>
    <col collapsed="false" customWidth="true" hidden="true" outlineLevel="0" max="1" min="1" style="599" width="13.29"/>
    <col collapsed="false" customWidth="true" hidden="false" outlineLevel="0" max="2" min="2" style="600" width="20.86"/>
    <col collapsed="false" customWidth="true" hidden="false" outlineLevel="0" max="3" min="3" style="601" width="32.71"/>
    <col collapsed="false" customWidth="true" hidden="false" outlineLevel="0" max="4" min="4" style="601" width="14.7"/>
    <col collapsed="false" customWidth="true" hidden="false" outlineLevel="0" max="5" min="5" style="601" width="1.58"/>
    <col collapsed="false" customWidth="true" hidden="false" outlineLevel="0" max="6" min="6" style="601" width="11.29"/>
    <col collapsed="false" customWidth="true" hidden="false" outlineLevel="0" max="7" min="7" style="601" width="13.29"/>
    <col collapsed="false" customWidth="true" hidden="false" outlineLevel="0" max="8" min="8" style="601" width="11.14"/>
    <col collapsed="false" customWidth="true" hidden="false" outlineLevel="0" max="12" min="9" style="601" width="13.7"/>
    <col collapsed="false" customWidth="true" hidden="false" outlineLevel="0" max="13" min="13" style="601" width="11.29"/>
    <col collapsed="false" customWidth="true" hidden="false" outlineLevel="0" max="14" min="14" style="601" width="11.57"/>
    <col collapsed="false" customWidth="true" hidden="false" outlineLevel="0" max="15" min="15" style="260" width="14.01"/>
    <col collapsed="false" customWidth="true" hidden="false" outlineLevel="0" max="16" min="16" style="260" width="17"/>
    <col collapsed="false" customWidth="true" hidden="false" outlineLevel="0" max="17" min="17" style="260" width="19"/>
    <col collapsed="false" customWidth="true" hidden="false" outlineLevel="0" max="18" min="18" style="260" width="14.7"/>
    <col collapsed="false" customWidth="true" hidden="false" outlineLevel="0" max="19" min="19" style="260" width="14.43"/>
    <col collapsed="false" customWidth="true" hidden="false" outlineLevel="0" max="20" min="20" style="260" width="17"/>
    <col collapsed="false" customWidth="true" hidden="false" outlineLevel="0" max="21" min="21" style="260" width="18.71"/>
    <col collapsed="false" customWidth="true" hidden="false" outlineLevel="0" max="22" min="22" style="601" width="15.86"/>
    <col collapsed="false" customWidth="true" hidden="false" outlineLevel="0" max="24" min="23" style="601" width="13.43"/>
    <col collapsed="false" customWidth="true" hidden="false" outlineLevel="0" max="25" min="25" style="601" width="11.71"/>
    <col collapsed="false" customWidth="true" hidden="false" outlineLevel="0" max="26" min="26" style="601" width="18.29"/>
    <col collapsed="false" customWidth="true" hidden="false" outlineLevel="0" max="27" min="27" style="601" width="9.14"/>
    <col collapsed="false" customWidth="true" hidden="false" outlineLevel="0" max="28" min="28" style="601" width="22.01"/>
    <col collapsed="false" customWidth="true" hidden="false" outlineLevel="0" max="29" min="29" style="601" width="35"/>
    <col collapsed="false" customWidth="true" hidden="false" outlineLevel="0" max="30" min="30" style="601" width="9.29"/>
    <col collapsed="false" customWidth="true" hidden="false" outlineLevel="0" max="31" min="31" style="601" width="38.7"/>
    <col collapsed="false" customWidth="true" hidden="false" outlineLevel="0" max="32" min="32" style="601" width="36"/>
    <col collapsed="false" customWidth="true" hidden="false" outlineLevel="0" max="33" min="33" style="601" width="9.29"/>
    <col collapsed="false" customWidth="true" hidden="false" outlineLevel="0" max="34" min="34" style="601" width="39.57"/>
    <col collapsed="false" customWidth="true" hidden="false" outlineLevel="0" max="35" min="35" style="601" width="32"/>
    <col collapsed="false" customWidth="true" hidden="false" outlineLevel="0" max="36" min="36" style="601" width="7.15"/>
    <col collapsed="false" customWidth="true" hidden="false" outlineLevel="0" max="37" min="37" style="601" width="35.71"/>
    <col collapsed="false" customWidth="true" hidden="false" outlineLevel="0" max="38" min="38" style="601" width="32.15"/>
    <col collapsed="false" customWidth="true" hidden="false" outlineLevel="0" max="39" min="39" style="601" width="9.14"/>
    <col collapsed="false" customWidth="true" hidden="false" outlineLevel="0" max="40" min="40" style="601" width="35.85"/>
    <col collapsed="false" customWidth="true" hidden="false" outlineLevel="0" max="41" min="41" style="601" width="41.15"/>
    <col collapsed="false" customWidth="true" hidden="false" outlineLevel="0" max="42" min="42" style="601" width="9.14"/>
    <col collapsed="false" customWidth="true" hidden="false" outlineLevel="0" max="43" min="43" style="601" width="44.85"/>
    <col collapsed="false" customWidth="true" hidden="false" outlineLevel="0" max="44" min="44" style="601" width="27"/>
    <col collapsed="false" customWidth="true" hidden="false" outlineLevel="0" max="45" min="45" style="601" width="8.57"/>
    <col collapsed="false" customWidth="true" hidden="false" outlineLevel="0" max="46" min="46" style="601" width="30.7"/>
    <col collapsed="false" customWidth="true" hidden="false" outlineLevel="0" max="47" min="47" style="601" width="46.86"/>
    <col collapsed="false" customWidth="true" hidden="false" outlineLevel="0" max="48" min="48" style="601" width="8.86"/>
    <col collapsed="false" customWidth="true" hidden="false" outlineLevel="0" max="49" min="49" style="601" width="50.71"/>
    <col collapsed="false" customWidth="true" hidden="false" outlineLevel="0" max="50" min="50" style="601" width="44.58"/>
    <col collapsed="false" customWidth="true" hidden="false" outlineLevel="0" max="51" min="51" style="601" width="8.57"/>
    <col collapsed="false" customWidth="true" hidden="false" outlineLevel="0" max="52" min="52" style="601" width="48.15"/>
    <col collapsed="false" customWidth="true" hidden="false" outlineLevel="0" max="53" min="53" style="601" width="22.7"/>
    <col collapsed="false" customWidth="true" hidden="false" outlineLevel="0" max="54" min="54" style="601" width="9.14"/>
    <col collapsed="false" customWidth="true" hidden="false" outlineLevel="0" max="55" min="55" style="601" width="26.42"/>
    <col collapsed="false" customWidth="true" hidden="false" outlineLevel="0" max="56" min="56" style="601" width="94.14"/>
    <col collapsed="false" customWidth="true" hidden="false" outlineLevel="0" max="57" min="57" style="601" width="9.29"/>
    <col collapsed="false" customWidth="true" hidden="false" outlineLevel="0" max="58" min="58" style="601" width="97.86"/>
    <col collapsed="false" customWidth="true" hidden="false" outlineLevel="0" max="59" min="59" style="601" width="40.57"/>
    <col collapsed="false" customWidth="true" hidden="false" outlineLevel="0" max="60" min="60" style="601" width="8.57"/>
    <col collapsed="false" customWidth="true" hidden="false" outlineLevel="0" max="61" min="61" style="601" width="44.29"/>
    <col collapsed="false" customWidth="true" hidden="false" outlineLevel="0" max="63" min="62" style="601" width="11.99"/>
    <col collapsed="false" customWidth="true" hidden="false" outlineLevel="0" max="64" min="64" style="601" width="7.86"/>
    <col collapsed="false" customWidth="true" hidden="false" outlineLevel="0" max="65" min="65" style="601" width="15.71"/>
    <col collapsed="false" customWidth="true" hidden="false" outlineLevel="0" max="66" min="66" style="601" width="36.71"/>
    <col collapsed="false" customWidth="true" hidden="false" outlineLevel="0" max="67" min="67" style="601" width="9.58"/>
    <col collapsed="false" customWidth="true" hidden="false" outlineLevel="0" max="68" min="68" style="601" width="40.28"/>
    <col collapsed="false" customWidth="true" hidden="false" outlineLevel="0" max="69" min="69" style="601" width="63.29"/>
    <col collapsed="false" customWidth="true" hidden="false" outlineLevel="0" max="70" min="70" style="601" width="9.58"/>
    <col collapsed="false" customWidth="true" hidden="false" outlineLevel="0" max="71" min="71" style="601" width="67"/>
    <col collapsed="false" customWidth="true" hidden="false" outlineLevel="0" max="72" min="72" style="601" width="38.57"/>
    <col collapsed="false" customWidth="true" hidden="false" outlineLevel="0" max="73" min="73" style="601" width="9.58"/>
    <col collapsed="false" customWidth="true" hidden="false" outlineLevel="0" max="74" min="74" style="601" width="42.29"/>
    <col collapsed="false" customWidth="true" hidden="false" outlineLevel="0" max="75" min="75" style="601" width="58.57"/>
    <col collapsed="false" customWidth="true" hidden="false" outlineLevel="0" max="76" min="76" style="601" width="9.58"/>
    <col collapsed="false" customWidth="true" hidden="false" outlineLevel="0" max="77" min="77" style="601" width="62.29"/>
    <col collapsed="false" customWidth="true" hidden="false" outlineLevel="0" max="78" min="78" style="601" width="14.7"/>
    <col collapsed="false" customWidth="true" hidden="false" outlineLevel="0" max="79" min="79" style="601" width="9.14"/>
    <col collapsed="false" customWidth="true" hidden="false" outlineLevel="0" max="80" min="80" style="601" width="18.42"/>
    <col collapsed="false" customWidth="true" hidden="false" outlineLevel="0" max="81" min="81" style="601" width="52.85"/>
    <col collapsed="false" customWidth="true" hidden="false" outlineLevel="0" max="82" min="82" style="601" width="8.57"/>
    <col collapsed="false" customWidth="true" hidden="false" outlineLevel="0" max="83" min="83" style="601" width="56.57"/>
    <col collapsed="false" customWidth="true" hidden="false" outlineLevel="0" max="84" min="84" style="601" width="19"/>
    <col collapsed="false" customWidth="true" hidden="false" outlineLevel="0" max="85" min="85" style="601" width="9.29"/>
    <col collapsed="false" customWidth="true" hidden="false" outlineLevel="0" max="86" min="86" style="601" width="22.7"/>
    <col collapsed="false" customWidth="true" hidden="false" outlineLevel="0" max="87" min="87" style="601" width="20.57"/>
    <col collapsed="false" customWidth="true" hidden="false" outlineLevel="0" max="88" min="88" style="601" width="9.29"/>
    <col collapsed="false" customWidth="true" hidden="false" outlineLevel="0" max="89" min="89" style="601" width="24.29"/>
    <col collapsed="false" customWidth="true" hidden="false" outlineLevel="0" max="90" min="90" style="601" width="11.71"/>
    <col collapsed="false" customWidth="false" hidden="false" outlineLevel="0" max="227" min="91" style="601" width="11.42"/>
    <col collapsed="false" customWidth="true" hidden="false" outlineLevel="0" max="228" min="228" style="601" width="4.29"/>
    <col collapsed="false" customWidth="true" hidden="false" outlineLevel="0" max="229" min="229" style="601" width="6.28"/>
    <col collapsed="false" customWidth="true" hidden="false" outlineLevel="0" max="230" min="230" style="601" width="33"/>
    <col collapsed="false" customWidth="true" hidden="false" outlineLevel="0" max="231" min="231" style="601" width="14.7"/>
    <col collapsed="false" customWidth="true" hidden="false" outlineLevel="0" max="232" min="232" style="601" width="11.29"/>
    <col collapsed="false" customWidth="true" hidden="false" outlineLevel="0" max="233" min="233" style="601" width="12.42"/>
    <col collapsed="false" customWidth="true" hidden="false" outlineLevel="0" max="234" min="234" style="601" width="14.7"/>
    <col collapsed="false" customWidth="true" hidden="false" outlineLevel="0" max="235" min="235" style="601" width="11.14"/>
    <col collapsed="false" customWidth="true" hidden="false" outlineLevel="0" max="239" min="236" style="601" width="13.7"/>
    <col collapsed="false" customWidth="true" hidden="false" outlineLevel="0" max="240" min="240" style="601" width="11.99"/>
    <col collapsed="false" customWidth="true" hidden="false" outlineLevel="0" max="241" min="241" style="601" width="13.29"/>
    <col collapsed="false" customWidth="true" hidden="false" outlineLevel="0" max="242" min="242" style="601" width="10.29"/>
    <col collapsed="false" customWidth="true" hidden="false" outlineLevel="0" max="243" min="243" style="601" width="13.7"/>
    <col collapsed="false" customWidth="false" hidden="false" outlineLevel="0" max="483" min="244" style="601" width="11.42"/>
    <col collapsed="false" customWidth="true" hidden="false" outlineLevel="0" max="484" min="484" style="601" width="4.29"/>
    <col collapsed="false" customWidth="true" hidden="false" outlineLevel="0" max="485" min="485" style="601" width="6.28"/>
    <col collapsed="false" customWidth="true" hidden="false" outlineLevel="0" max="486" min="486" style="601" width="33"/>
    <col collapsed="false" customWidth="true" hidden="false" outlineLevel="0" max="487" min="487" style="601" width="14.7"/>
    <col collapsed="false" customWidth="true" hidden="false" outlineLevel="0" max="488" min="488" style="601" width="11.29"/>
    <col collapsed="false" customWidth="true" hidden="false" outlineLevel="0" max="489" min="489" style="601" width="12.42"/>
    <col collapsed="false" customWidth="true" hidden="false" outlineLevel="0" max="490" min="490" style="601" width="14.7"/>
    <col collapsed="false" customWidth="true" hidden="false" outlineLevel="0" max="491" min="491" style="601" width="11.14"/>
    <col collapsed="false" customWidth="true" hidden="false" outlineLevel="0" max="495" min="492" style="601" width="13.7"/>
    <col collapsed="false" customWidth="true" hidden="false" outlineLevel="0" max="496" min="496" style="601" width="11.99"/>
    <col collapsed="false" customWidth="true" hidden="false" outlineLevel="0" max="497" min="497" style="601" width="13.29"/>
    <col collapsed="false" customWidth="true" hidden="false" outlineLevel="0" max="498" min="498" style="601" width="10.29"/>
    <col collapsed="false" customWidth="true" hidden="false" outlineLevel="0" max="499" min="499" style="601" width="13.7"/>
    <col collapsed="false" customWidth="false" hidden="false" outlineLevel="0" max="739" min="500" style="601" width="11.42"/>
    <col collapsed="false" customWidth="true" hidden="false" outlineLevel="0" max="740" min="740" style="601" width="4.29"/>
    <col collapsed="false" customWidth="true" hidden="false" outlineLevel="0" max="741" min="741" style="601" width="6.28"/>
    <col collapsed="false" customWidth="true" hidden="false" outlineLevel="0" max="742" min="742" style="601" width="33"/>
    <col collapsed="false" customWidth="true" hidden="false" outlineLevel="0" max="743" min="743" style="601" width="14.7"/>
    <col collapsed="false" customWidth="true" hidden="false" outlineLevel="0" max="744" min="744" style="601" width="11.29"/>
    <col collapsed="false" customWidth="true" hidden="false" outlineLevel="0" max="745" min="745" style="601" width="12.42"/>
    <col collapsed="false" customWidth="true" hidden="false" outlineLevel="0" max="746" min="746" style="601" width="14.7"/>
    <col collapsed="false" customWidth="true" hidden="false" outlineLevel="0" max="747" min="747" style="601" width="11.14"/>
    <col collapsed="false" customWidth="true" hidden="false" outlineLevel="0" max="751" min="748" style="601" width="13.7"/>
    <col collapsed="false" customWidth="true" hidden="false" outlineLevel="0" max="752" min="752" style="601" width="11.99"/>
    <col collapsed="false" customWidth="true" hidden="false" outlineLevel="0" max="753" min="753" style="601" width="13.29"/>
    <col collapsed="false" customWidth="true" hidden="false" outlineLevel="0" max="754" min="754" style="601" width="10.29"/>
    <col collapsed="false" customWidth="true" hidden="false" outlineLevel="0" max="755" min="755" style="601" width="13.7"/>
    <col collapsed="false" customWidth="false" hidden="false" outlineLevel="0" max="995" min="756" style="601" width="11.42"/>
    <col collapsed="false" customWidth="true" hidden="false" outlineLevel="0" max="996" min="996" style="601" width="4.29"/>
    <col collapsed="false" customWidth="true" hidden="false" outlineLevel="0" max="997" min="997" style="601" width="6.28"/>
    <col collapsed="false" customWidth="true" hidden="false" outlineLevel="0" max="998" min="998" style="601" width="33"/>
    <col collapsed="false" customWidth="true" hidden="false" outlineLevel="0" max="999" min="999" style="601" width="14.7"/>
    <col collapsed="false" customWidth="true" hidden="false" outlineLevel="0" max="1000" min="1000" style="601" width="11.29"/>
    <col collapsed="false" customWidth="true" hidden="false" outlineLevel="0" max="1001" min="1001" style="601" width="12.42"/>
    <col collapsed="false" customWidth="true" hidden="false" outlineLevel="0" max="1002" min="1002" style="601" width="14.7"/>
    <col collapsed="false" customWidth="true" hidden="false" outlineLevel="0" max="1003" min="1003" style="601" width="11.14"/>
    <col collapsed="false" customWidth="true" hidden="false" outlineLevel="0" max="1007" min="1004" style="601" width="13.7"/>
    <col collapsed="false" customWidth="true" hidden="false" outlineLevel="0" max="1008" min="1008" style="601" width="11.99"/>
    <col collapsed="false" customWidth="true" hidden="false" outlineLevel="0" max="1009" min="1009" style="601" width="13.29"/>
    <col collapsed="false" customWidth="true" hidden="false" outlineLevel="0" max="1010" min="1010" style="601" width="10.29"/>
    <col collapsed="false" customWidth="true" hidden="false" outlineLevel="0" max="1011" min="1011" style="601" width="13.7"/>
    <col collapsed="false" customWidth="false" hidden="false" outlineLevel="0" max="1024" min="1012" style="601" width="11.42"/>
  </cols>
  <sheetData>
    <row r="1" s="601" customFormat="true" ht="12.75" hidden="false" customHeight="false" outlineLevel="0" collapsed="false">
      <c r="A1" s="599"/>
      <c r="B1" s="600"/>
    </row>
    <row r="2" s="601" customFormat="true" ht="30" hidden="true" customHeight="true" outlineLevel="0" collapsed="false">
      <c r="A2" s="599"/>
      <c r="B2" s="602"/>
      <c r="C2" s="603"/>
      <c r="D2" s="604" t="s">
        <v>2612</v>
      </c>
      <c r="E2" s="604"/>
      <c r="F2" s="604"/>
      <c r="G2" s="604"/>
      <c r="H2" s="604"/>
      <c r="I2" s="604"/>
      <c r="J2" s="604"/>
      <c r="K2" s="604"/>
      <c r="L2" s="604"/>
      <c r="M2" s="604"/>
      <c r="N2" s="604"/>
      <c r="O2" s="604"/>
      <c r="P2" s="604"/>
      <c r="Q2" s="604"/>
      <c r="R2" s="604"/>
      <c r="S2" s="605"/>
    </row>
    <row r="3" s="601" customFormat="true" ht="30" hidden="true" customHeight="true" outlineLevel="0" collapsed="false">
      <c r="A3" s="599"/>
      <c r="B3" s="602"/>
      <c r="C3" s="602"/>
      <c r="D3" s="604" t="s">
        <v>2613</v>
      </c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5"/>
    </row>
    <row r="4" s="608" customFormat="true" ht="9.95" hidden="true" customHeight="true" outlineLevel="0" collapsed="false">
      <c r="A4" s="606"/>
      <c r="B4" s="607"/>
      <c r="C4" s="607"/>
      <c r="D4" s="607"/>
      <c r="E4" s="607"/>
      <c r="F4" s="607"/>
      <c r="G4" s="607"/>
      <c r="H4" s="607"/>
      <c r="I4" s="607"/>
      <c r="J4" s="607"/>
      <c r="K4" s="607"/>
      <c r="L4" s="607"/>
      <c r="M4" s="607"/>
      <c r="N4" s="607"/>
    </row>
    <row r="5" s="611" customFormat="true" ht="21" hidden="true" customHeight="true" outlineLevel="0" collapsed="false">
      <c r="A5" s="609"/>
      <c r="B5" s="610" t="s">
        <v>2479</v>
      </c>
      <c r="C5" s="610"/>
      <c r="D5" s="610"/>
      <c r="E5" s="610"/>
      <c r="F5" s="610"/>
      <c r="G5" s="610"/>
      <c r="H5" s="610"/>
      <c r="I5" s="610"/>
      <c r="J5" s="610"/>
      <c r="K5" s="610"/>
      <c r="L5" s="610"/>
      <c r="M5" s="610"/>
      <c r="N5" s="610"/>
      <c r="O5" s="610"/>
      <c r="P5" s="610"/>
      <c r="Q5" s="610"/>
      <c r="R5" s="610"/>
      <c r="S5" s="610"/>
      <c r="T5" s="610"/>
      <c r="U5" s="610"/>
      <c r="V5" s="610"/>
    </row>
    <row r="6" s="613" customFormat="true" ht="16.5" hidden="true" customHeight="true" outlineLevel="0" collapsed="false">
      <c r="A6" s="612"/>
      <c r="B6" s="610"/>
      <c r="C6" s="610"/>
      <c r="D6" s="610"/>
      <c r="E6" s="610"/>
      <c r="F6" s="610"/>
      <c r="G6" s="610"/>
      <c r="H6" s="610"/>
      <c r="I6" s="610"/>
      <c r="J6" s="610"/>
      <c r="K6" s="610"/>
      <c r="L6" s="610"/>
      <c r="M6" s="610"/>
      <c r="N6" s="610"/>
      <c r="O6" s="610"/>
      <c r="P6" s="610"/>
      <c r="Q6" s="610"/>
      <c r="R6" s="610"/>
      <c r="S6" s="610"/>
      <c r="T6" s="610"/>
      <c r="U6" s="610"/>
      <c r="V6" s="610"/>
    </row>
    <row r="7" s="608" customFormat="true" ht="9.95" hidden="true" customHeight="true" outlineLevel="0" collapsed="false">
      <c r="A7" s="606"/>
      <c r="B7" s="614"/>
      <c r="C7" s="614"/>
      <c r="D7" s="614"/>
      <c r="E7" s="614"/>
      <c r="F7" s="614"/>
      <c r="G7" s="614"/>
      <c r="H7" s="615"/>
      <c r="I7" s="615"/>
      <c r="J7" s="615"/>
      <c r="K7" s="615"/>
      <c r="L7" s="616"/>
      <c r="M7" s="616"/>
      <c r="N7" s="616"/>
    </row>
    <row r="8" s="619" customFormat="true" ht="36.95" hidden="true" customHeight="true" outlineLevel="0" collapsed="false">
      <c r="A8" s="617"/>
      <c r="B8" s="618"/>
      <c r="C8" s="618"/>
      <c r="D8" s="618"/>
      <c r="E8" s="618"/>
      <c r="F8" s="618"/>
      <c r="G8" s="618"/>
      <c r="H8" s="618"/>
      <c r="I8" s="618"/>
      <c r="J8" s="618"/>
      <c r="K8" s="618" t="s">
        <v>2614</v>
      </c>
      <c r="L8" s="618"/>
      <c r="M8" s="618"/>
      <c r="N8" s="618"/>
      <c r="O8" s="618"/>
      <c r="P8" s="618"/>
      <c r="Q8" s="618"/>
      <c r="R8" s="618"/>
      <c r="S8" s="618"/>
      <c r="T8" s="618"/>
      <c r="U8" s="618"/>
      <c r="V8" s="618"/>
    </row>
    <row r="9" s="627" customFormat="true" ht="24.75" hidden="false" customHeight="true" outlineLevel="0" collapsed="false">
      <c r="A9" s="620"/>
      <c r="B9" s="621" t="s">
        <v>2615</v>
      </c>
      <c r="C9" s="622" t="s">
        <v>2456</v>
      </c>
      <c r="D9" s="622"/>
      <c r="E9" s="622"/>
      <c r="F9" s="622"/>
      <c r="G9" s="622"/>
      <c r="H9" s="622"/>
      <c r="I9" s="623" t="s">
        <v>2466</v>
      </c>
      <c r="J9" s="623"/>
      <c r="K9" s="624" t="s">
        <v>2616</v>
      </c>
      <c r="L9" s="624"/>
      <c r="M9" s="625" t="n">
        <v>44163</v>
      </c>
      <c r="N9" s="625"/>
      <c r="O9" s="626" t="s">
        <v>2617</v>
      </c>
      <c r="P9" s="626"/>
      <c r="Q9" s="626"/>
      <c r="R9" s="626"/>
      <c r="S9" s="626"/>
      <c r="T9" s="626"/>
      <c r="U9" s="626"/>
      <c r="V9" s="626"/>
    </row>
    <row r="10" s="627" customFormat="true" ht="30" hidden="false" customHeight="true" outlineLevel="0" collapsed="false">
      <c r="A10" s="620"/>
      <c r="B10" s="621"/>
      <c r="C10" s="622"/>
      <c r="D10" s="622"/>
      <c r="E10" s="622"/>
      <c r="F10" s="622"/>
      <c r="G10" s="622"/>
      <c r="H10" s="622"/>
      <c r="I10" s="628" t="s">
        <v>2618</v>
      </c>
      <c r="J10" s="628" t="s">
        <v>2619</v>
      </c>
      <c r="K10" s="629" t="s">
        <v>2618</v>
      </c>
      <c r="L10" s="630" t="s">
        <v>2619</v>
      </c>
      <c r="M10" s="629" t="s">
        <v>2620</v>
      </c>
      <c r="N10" s="630" t="s">
        <v>2621</v>
      </c>
      <c r="O10" s="626"/>
      <c r="P10" s="626"/>
      <c r="Q10" s="626"/>
      <c r="R10" s="626"/>
      <c r="S10" s="626"/>
      <c r="T10" s="626"/>
      <c r="U10" s="626"/>
      <c r="V10" s="626"/>
    </row>
    <row r="11" s="627" customFormat="true" ht="47.25" hidden="false" customHeight="true" outlineLevel="0" collapsed="false">
      <c r="A11" s="631" t="n">
        <v>1</v>
      </c>
      <c r="B11" s="632" t="s">
        <v>499</v>
      </c>
      <c r="C11" s="633" t="s">
        <v>2307</v>
      </c>
      <c r="D11" s="633"/>
      <c r="E11" s="633"/>
      <c r="F11" s="633"/>
      <c r="G11" s="633"/>
      <c r="H11" s="633"/>
      <c r="I11" s="634" t="n">
        <v>0.3529</v>
      </c>
      <c r="J11" s="635" t="n">
        <v>553.110757</v>
      </c>
      <c r="K11" s="636" t="n">
        <v>0.115</v>
      </c>
      <c r="L11" s="637" t="n">
        <v>180.24295</v>
      </c>
      <c r="M11" s="638" t="n">
        <v>0.4783</v>
      </c>
      <c r="N11" s="639" t="n">
        <v>0.8312</v>
      </c>
      <c r="O11" s="640"/>
      <c r="P11" s="640"/>
      <c r="Q11" s="640"/>
      <c r="R11" s="640"/>
      <c r="S11" s="640"/>
      <c r="T11" s="640"/>
      <c r="U11" s="640"/>
      <c r="V11" s="640"/>
    </row>
    <row r="12" s="627" customFormat="true" ht="30" hidden="false" customHeight="true" outlineLevel="0" collapsed="false">
      <c r="A12" s="631" t="n">
        <v>2</v>
      </c>
      <c r="B12" s="632" t="s">
        <v>504</v>
      </c>
      <c r="C12" s="633" t="s">
        <v>2115</v>
      </c>
      <c r="D12" s="633"/>
      <c r="E12" s="633"/>
      <c r="F12" s="633"/>
      <c r="G12" s="633"/>
      <c r="H12" s="633"/>
      <c r="I12" s="634" t="n">
        <v>0.3475</v>
      </c>
      <c r="J12" s="635" t="n">
        <v>594.847025</v>
      </c>
      <c r="K12" s="636" t="n">
        <v>0.1128</v>
      </c>
      <c r="L12" s="637" t="n">
        <v>193.089912</v>
      </c>
      <c r="M12" s="638" t="n">
        <v>0.4728</v>
      </c>
      <c r="N12" s="639" t="n">
        <v>0.8203</v>
      </c>
      <c r="O12" s="641"/>
      <c r="P12" s="641"/>
      <c r="Q12" s="641"/>
      <c r="R12" s="641"/>
      <c r="S12" s="641"/>
      <c r="T12" s="641"/>
      <c r="U12" s="641"/>
      <c r="V12" s="641"/>
    </row>
    <row r="13" s="627" customFormat="true" ht="30" hidden="false" customHeight="true" outlineLevel="0" collapsed="false">
      <c r="A13" s="631" t="n">
        <v>3</v>
      </c>
      <c r="B13" s="632" t="s">
        <v>327</v>
      </c>
      <c r="C13" s="633" t="s">
        <v>1811</v>
      </c>
      <c r="D13" s="633"/>
      <c r="E13" s="633"/>
      <c r="F13" s="633"/>
      <c r="G13" s="633"/>
      <c r="H13" s="633"/>
      <c r="I13" s="634" t="n">
        <v>0.9458</v>
      </c>
      <c r="J13" s="635" t="n">
        <v>2102.239118</v>
      </c>
      <c r="K13" s="636" t="n">
        <v>0.8109</v>
      </c>
      <c r="L13" s="637" t="n">
        <v>1802.395539</v>
      </c>
      <c r="M13" s="638" t="n">
        <v>0.0378</v>
      </c>
      <c r="N13" s="639" t="n">
        <v>0.9836</v>
      </c>
      <c r="O13" s="640"/>
      <c r="P13" s="640"/>
      <c r="Q13" s="640"/>
      <c r="R13" s="640"/>
      <c r="S13" s="640"/>
      <c r="T13" s="640"/>
      <c r="U13" s="640"/>
      <c r="V13" s="640"/>
    </row>
    <row r="14" s="627" customFormat="true" ht="30" hidden="false" customHeight="true" outlineLevel="0" collapsed="false">
      <c r="A14" s="631" t="n">
        <v>4</v>
      </c>
      <c r="B14" s="632" t="s">
        <v>293</v>
      </c>
      <c r="C14" s="633" t="s">
        <v>1813</v>
      </c>
      <c r="D14" s="633"/>
      <c r="E14" s="633"/>
      <c r="F14" s="633"/>
      <c r="G14" s="633"/>
      <c r="H14" s="633"/>
      <c r="I14" s="634" t="n">
        <v>0.9044</v>
      </c>
      <c r="J14" s="635" t="n">
        <v>210.788508</v>
      </c>
      <c r="K14" s="636" t="n">
        <v>0.5571</v>
      </c>
      <c r="L14" s="637" t="n">
        <v>129.843297</v>
      </c>
      <c r="M14" s="638" t="n">
        <v>0.0956</v>
      </c>
      <c r="N14" s="639" t="n">
        <v>1</v>
      </c>
      <c r="O14" s="641" t="s">
        <v>2622</v>
      </c>
      <c r="P14" s="641"/>
      <c r="Q14" s="641"/>
      <c r="R14" s="641"/>
      <c r="S14" s="641"/>
      <c r="T14" s="641"/>
      <c r="U14" s="641"/>
      <c r="V14" s="641"/>
    </row>
    <row r="15" s="627" customFormat="true" ht="30" hidden="false" customHeight="true" outlineLevel="0" collapsed="false">
      <c r="A15" s="631" t="n">
        <v>5</v>
      </c>
      <c r="B15" s="632" t="s">
        <v>365</v>
      </c>
      <c r="C15" s="633" t="s">
        <v>2090</v>
      </c>
      <c r="D15" s="633"/>
      <c r="E15" s="633"/>
      <c r="F15" s="633"/>
      <c r="G15" s="633"/>
      <c r="H15" s="633"/>
      <c r="I15" s="634" t="n">
        <v>0.2273</v>
      </c>
      <c r="J15" s="635" t="n">
        <v>316.444787</v>
      </c>
      <c r="K15" s="636" t="n">
        <v>0.0277</v>
      </c>
      <c r="L15" s="637" t="n">
        <v>38.563663</v>
      </c>
      <c r="M15" s="638" t="n">
        <v>0.2049</v>
      </c>
      <c r="N15" s="639" t="n">
        <v>0.4322</v>
      </c>
      <c r="O15" s="641"/>
      <c r="P15" s="641"/>
      <c r="Q15" s="641"/>
      <c r="R15" s="641"/>
      <c r="S15" s="641"/>
      <c r="T15" s="641"/>
      <c r="U15" s="641"/>
      <c r="V15" s="641"/>
    </row>
    <row r="16" s="627" customFormat="true" ht="30" hidden="false" customHeight="true" outlineLevel="0" collapsed="false">
      <c r="A16" s="631" t="n">
        <v>6</v>
      </c>
      <c r="B16" s="632" t="s">
        <v>285</v>
      </c>
      <c r="C16" s="633" t="s">
        <v>2247</v>
      </c>
      <c r="D16" s="633"/>
      <c r="E16" s="633"/>
      <c r="F16" s="633"/>
      <c r="G16" s="633"/>
      <c r="H16" s="633"/>
      <c r="I16" s="634" t="n">
        <v>0.9227</v>
      </c>
      <c r="J16" s="635" t="n">
        <v>454.06067</v>
      </c>
      <c r="K16" s="636" t="n">
        <v>0.2944</v>
      </c>
      <c r="L16" s="637" t="n">
        <v>144.87424</v>
      </c>
      <c r="M16" s="638" t="n">
        <v>0.0773</v>
      </c>
      <c r="N16" s="639" t="n">
        <v>1</v>
      </c>
      <c r="O16" s="641"/>
      <c r="P16" s="641"/>
      <c r="Q16" s="641"/>
      <c r="R16" s="641"/>
      <c r="S16" s="641"/>
      <c r="T16" s="641"/>
      <c r="U16" s="641"/>
      <c r="V16" s="641"/>
    </row>
    <row r="17" s="627" customFormat="true" ht="30" hidden="false" customHeight="true" outlineLevel="0" collapsed="false">
      <c r="A17" s="631" t="n">
        <v>7</v>
      </c>
      <c r="B17" s="632" t="s">
        <v>631</v>
      </c>
      <c r="C17" s="633" t="s">
        <v>2074</v>
      </c>
      <c r="D17" s="633"/>
      <c r="E17" s="633"/>
      <c r="F17" s="633"/>
      <c r="G17" s="633"/>
      <c r="H17" s="633"/>
      <c r="I17" s="634" t="n">
        <v>0.9914</v>
      </c>
      <c r="J17" s="635" t="n">
        <v>363.159734</v>
      </c>
      <c r="K17" s="636" t="n">
        <v>0.7282</v>
      </c>
      <c r="L17" s="637" t="n">
        <v>266.746942</v>
      </c>
      <c r="M17" s="638" t="n">
        <v>0.0035</v>
      </c>
      <c r="N17" s="639" t="n">
        <v>0.9949</v>
      </c>
      <c r="O17" s="641"/>
      <c r="P17" s="641"/>
      <c r="Q17" s="641"/>
      <c r="R17" s="641"/>
      <c r="S17" s="641"/>
      <c r="T17" s="641"/>
      <c r="U17" s="641"/>
      <c r="V17" s="641"/>
    </row>
    <row r="18" s="627" customFormat="true" ht="30" hidden="false" customHeight="true" outlineLevel="0" collapsed="false">
      <c r="A18" s="631" t="n">
        <v>8</v>
      </c>
      <c r="B18" s="632" t="s">
        <v>624</v>
      </c>
      <c r="C18" s="633" t="s">
        <v>2349</v>
      </c>
      <c r="D18" s="633"/>
      <c r="E18" s="633"/>
      <c r="F18" s="633"/>
      <c r="G18" s="633"/>
      <c r="H18" s="633"/>
      <c r="I18" s="634" t="n">
        <v>0.941</v>
      </c>
      <c r="J18" s="635" t="n">
        <v>92.66027</v>
      </c>
      <c r="K18" s="636" t="n">
        <v>0</v>
      </c>
      <c r="L18" s="637" t="n">
        <v>0</v>
      </c>
      <c r="M18" s="638" t="n">
        <v>0</v>
      </c>
      <c r="N18" s="639" t="n">
        <v>0.941</v>
      </c>
      <c r="O18" s="641"/>
      <c r="P18" s="641"/>
      <c r="Q18" s="641"/>
      <c r="R18" s="641"/>
      <c r="S18" s="641"/>
      <c r="T18" s="641"/>
      <c r="U18" s="641"/>
      <c r="V18" s="641"/>
    </row>
    <row r="19" s="627" customFormat="true" ht="30" hidden="false" customHeight="true" outlineLevel="0" collapsed="false">
      <c r="A19" s="631" t="n">
        <v>9</v>
      </c>
      <c r="B19" s="632" t="s">
        <v>429</v>
      </c>
      <c r="C19" s="633" t="s">
        <v>1678</v>
      </c>
      <c r="D19" s="633"/>
      <c r="E19" s="633"/>
      <c r="F19" s="633"/>
      <c r="G19" s="633"/>
      <c r="H19" s="633"/>
      <c r="I19" s="634" t="n">
        <v>0.4065</v>
      </c>
      <c r="J19" s="635" t="n">
        <v>184.790835</v>
      </c>
      <c r="K19" s="636" t="n">
        <v>0.306</v>
      </c>
      <c r="L19" s="637" t="n">
        <v>139.10454</v>
      </c>
      <c r="M19" s="638" t="n">
        <v>0.1561</v>
      </c>
      <c r="N19" s="639" t="n">
        <v>0.5626</v>
      </c>
      <c r="O19" s="640"/>
      <c r="P19" s="640"/>
      <c r="Q19" s="640"/>
      <c r="R19" s="640"/>
      <c r="S19" s="640"/>
      <c r="T19" s="640"/>
      <c r="U19" s="640"/>
      <c r="V19" s="640"/>
    </row>
    <row r="20" s="627" customFormat="true" ht="30" hidden="false" customHeight="true" outlineLevel="0" collapsed="false">
      <c r="A20" s="631" t="n">
        <v>10</v>
      </c>
      <c r="B20" s="632" t="s">
        <v>340</v>
      </c>
      <c r="C20" s="633" t="s">
        <v>1589</v>
      </c>
      <c r="D20" s="633"/>
      <c r="E20" s="633"/>
      <c r="F20" s="633"/>
      <c r="G20" s="633"/>
      <c r="H20" s="633"/>
      <c r="I20" s="634" t="n">
        <v>1</v>
      </c>
      <c r="J20" s="635" t="n">
        <v>540.01</v>
      </c>
      <c r="K20" s="636" t="n">
        <v>0.9066</v>
      </c>
      <c r="L20" s="637" t="n">
        <v>489.573066</v>
      </c>
      <c r="M20" s="638" t="n">
        <v>0</v>
      </c>
      <c r="N20" s="639" t="n">
        <v>1</v>
      </c>
      <c r="O20" s="641"/>
      <c r="P20" s="641"/>
      <c r="Q20" s="641"/>
      <c r="R20" s="641"/>
      <c r="S20" s="641"/>
      <c r="T20" s="641"/>
      <c r="U20" s="641"/>
      <c r="V20" s="641"/>
    </row>
    <row r="21" s="627" customFormat="true" ht="46.5" hidden="false" customHeight="true" outlineLevel="0" collapsed="false">
      <c r="A21" s="631" t="n">
        <v>11</v>
      </c>
      <c r="B21" s="632" t="s">
        <v>377</v>
      </c>
      <c r="C21" s="633" t="s">
        <v>1669</v>
      </c>
      <c r="D21" s="633"/>
      <c r="E21" s="633"/>
      <c r="F21" s="633"/>
      <c r="G21" s="633"/>
      <c r="H21" s="633"/>
      <c r="I21" s="634" t="n">
        <v>0.2385</v>
      </c>
      <c r="J21" s="635" t="n">
        <v>189.90801</v>
      </c>
      <c r="K21" s="636" t="n">
        <v>0.0271</v>
      </c>
      <c r="L21" s="637" t="n">
        <v>21.578646</v>
      </c>
      <c r="M21" s="638" t="n">
        <v>0.1302</v>
      </c>
      <c r="N21" s="639" t="n">
        <v>0.3687</v>
      </c>
      <c r="O21" s="640"/>
      <c r="P21" s="640"/>
      <c r="Q21" s="640"/>
      <c r="R21" s="640"/>
      <c r="S21" s="640"/>
      <c r="T21" s="640"/>
      <c r="U21" s="640"/>
      <c r="V21" s="640"/>
    </row>
    <row r="22" s="627" customFormat="true" ht="30" hidden="false" customHeight="true" outlineLevel="0" collapsed="false">
      <c r="A22" s="631" t="n">
        <v>12</v>
      </c>
      <c r="B22" s="632" t="s">
        <v>508</v>
      </c>
      <c r="C22" s="633" t="s">
        <v>2310</v>
      </c>
      <c r="D22" s="633"/>
      <c r="E22" s="633"/>
      <c r="F22" s="633"/>
      <c r="G22" s="633"/>
      <c r="H22" s="633"/>
      <c r="I22" s="634" t="n">
        <v>0.3527</v>
      </c>
      <c r="J22" s="635" t="n">
        <v>96.53399</v>
      </c>
      <c r="K22" s="636" t="n">
        <v>0.0911</v>
      </c>
      <c r="L22" s="637" t="n">
        <v>24.93407</v>
      </c>
      <c r="M22" s="638" t="n">
        <v>0.4964</v>
      </c>
      <c r="N22" s="639" t="n">
        <v>0.8491</v>
      </c>
      <c r="O22" s="641"/>
      <c r="P22" s="641"/>
      <c r="Q22" s="641"/>
      <c r="R22" s="641"/>
      <c r="S22" s="641"/>
      <c r="T22" s="641"/>
      <c r="U22" s="641"/>
      <c r="V22" s="641"/>
    </row>
    <row r="23" s="627" customFormat="true" ht="30" hidden="false" customHeight="true" outlineLevel="0" collapsed="false">
      <c r="A23" s="631" t="n">
        <v>13</v>
      </c>
      <c r="B23" s="632" t="s">
        <v>264</v>
      </c>
      <c r="C23" s="633" t="s">
        <v>2158</v>
      </c>
      <c r="D23" s="633"/>
      <c r="E23" s="633"/>
      <c r="F23" s="633"/>
      <c r="G23" s="633"/>
      <c r="H23" s="633"/>
      <c r="I23" s="634" t="n">
        <v>1</v>
      </c>
      <c r="J23" s="635" t="n">
        <v>67</v>
      </c>
      <c r="K23" s="636" t="n">
        <v>0.8507</v>
      </c>
      <c r="L23" s="637" t="n">
        <v>56.9969</v>
      </c>
      <c r="M23" s="638" t="n">
        <v>0</v>
      </c>
      <c r="N23" s="639" t="n">
        <v>1</v>
      </c>
      <c r="O23" s="641"/>
      <c r="P23" s="641"/>
      <c r="Q23" s="641"/>
      <c r="R23" s="641"/>
      <c r="S23" s="641"/>
      <c r="T23" s="641"/>
      <c r="U23" s="641"/>
      <c r="V23" s="641"/>
    </row>
    <row r="24" s="627" customFormat="true" ht="30" hidden="false" customHeight="true" outlineLevel="0" collapsed="false">
      <c r="A24" s="631" t="n">
        <v>14</v>
      </c>
      <c r="B24" s="632" t="s">
        <v>369</v>
      </c>
      <c r="C24" s="633" t="s">
        <v>2270</v>
      </c>
      <c r="D24" s="633"/>
      <c r="E24" s="633"/>
      <c r="F24" s="633"/>
      <c r="G24" s="633"/>
      <c r="H24" s="633"/>
      <c r="I24" s="634" t="n">
        <v>0.3339</v>
      </c>
      <c r="J24" s="635" t="n">
        <v>171.377514</v>
      </c>
      <c r="K24" s="636" t="n">
        <v>0.0421</v>
      </c>
      <c r="L24" s="637" t="n">
        <v>21.608246</v>
      </c>
      <c r="M24" s="638" t="n">
        <v>0.0978</v>
      </c>
      <c r="N24" s="639" t="n">
        <v>0.4317</v>
      </c>
      <c r="O24" s="641"/>
      <c r="P24" s="641"/>
      <c r="Q24" s="641"/>
      <c r="R24" s="641"/>
      <c r="S24" s="641"/>
      <c r="T24" s="641"/>
      <c r="U24" s="641"/>
      <c r="V24" s="641"/>
    </row>
    <row r="25" s="627" customFormat="true" ht="30" hidden="false" customHeight="true" outlineLevel="0" collapsed="false">
      <c r="A25" s="631" t="n">
        <v>15</v>
      </c>
      <c r="B25" s="632" t="s">
        <v>398</v>
      </c>
      <c r="C25" s="633" t="s">
        <v>1614</v>
      </c>
      <c r="D25" s="633"/>
      <c r="E25" s="633"/>
      <c r="F25" s="633"/>
      <c r="G25" s="633"/>
      <c r="H25" s="633"/>
      <c r="I25" s="634" t="n">
        <v>0.5</v>
      </c>
      <c r="J25" s="635" t="n">
        <v>2.72</v>
      </c>
      <c r="K25" s="636" t="n">
        <v>0</v>
      </c>
      <c r="L25" s="637" t="n">
        <v>0</v>
      </c>
      <c r="M25" s="638" t="n">
        <v>0.5</v>
      </c>
      <c r="N25" s="639" t="n">
        <v>1</v>
      </c>
      <c r="O25" s="641"/>
      <c r="P25" s="641"/>
      <c r="Q25" s="641"/>
      <c r="R25" s="641"/>
      <c r="S25" s="641"/>
      <c r="T25" s="641"/>
      <c r="U25" s="641"/>
      <c r="V25" s="641"/>
    </row>
    <row r="26" s="619" customFormat="true" ht="36.95" hidden="false" customHeight="true" outlineLevel="0" collapsed="false">
      <c r="A26" s="631"/>
      <c r="B26" s="618"/>
      <c r="C26" s="618"/>
      <c r="D26" s="618"/>
      <c r="E26" s="618"/>
      <c r="F26" s="618"/>
      <c r="G26" s="618"/>
      <c r="H26" s="618"/>
      <c r="I26" s="618"/>
      <c r="J26" s="618"/>
      <c r="K26" s="618" t="s">
        <v>2623</v>
      </c>
      <c r="L26" s="618"/>
      <c r="M26" s="618"/>
      <c r="N26" s="618"/>
      <c r="O26" s="618"/>
      <c r="P26" s="618"/>
      <c r="Q26" s="618"/>
      <c r="R26" s="618"/>
      <c r="S26" s="618"/>
      <c r="T26" s="618"/>
      <c r="U26" s="618"/>
      <c r="V26" s="618"/>
    </row>
    <row r="27" s="627" customFormat="true" ht="24.75" hidden="false" customHeight="true" outlineLevel="0" collapsed="false">
      <c r="A27" s="620"/>
      <c r="B27" s="621" t="s">
        <v>2615</v>
      </c>
      <c r="C27" s="622" t="s">
        <v>2456</v>
      </c>
      <c r="D27" s="622"/>
      <c r="E27" s="622"/>
      <c r="F27" s="622"/>
      <c r="G27" s="622"/>
      <c r="H27" s="622"/>
      <c r="I27" s="623" t="s">
        <v>2466</v>
      </c>
      <c r="J27" s="623"/>
      <c r="K27" s="624" t="s">
        <v>2616</v>
      </c>
      <c r="L27" s="624"/>
      <c r="M27" s="625" t="n">
        <v>44165</v>
      </c>
      <c r="N27" s="625"/>
      <c r="O27" s="626" t="s">
        <v>2617</v>
      </c>
      <c r="P27" s="626"/>
      <c r="Q27" s="626"/>
      <c r="R27" s="626"/>
      <c r="S27" s="626"/>
      <c r="T27" s="626"/>
      <c r="U27" s="626"/>
      <c r="V27" s="626"/>
    </row>
    <row r="28" s="627" customFormat="true" ht="30" hidden="false" customHeight="true" outlineLevel="0" collapsed="false">
      <c r="A28" s="620"/>
      <c r="B28" s="621"/>
      <c r="C28" s="622"/>
      <c r="D28" s="622"/>
      <c r="E28" s="622"/>
      <c r="F28" s="622"/>
      <c r="G28" s="622"/>
      <c r="H28" s="622"/>
      <c r="I28" s="628" t="s">
        <v>2618</v>
      </c>
      <c r="J28" s="628" t="s">
        <v>2619</v>
      </c>
      <c r="K28" s="629" t="s">
        <v>2618</v>
      </c>
      <c r="L28" s="630" t="s">
        <v>2619</v>
      </c>
      <c r="M28" s="629" t="s">
        <v>2620</v>
      </c>
      <c r="N28" s="630" t="s">
        <v>2621</v>
      </c>
      <c r="O28" s="626"/>
      <c r="P28" s="626"/>
      <c r="Q28" s="626"/>
      <c r="R28" s="626"/>
      <c r="S28" s="626"/>
      <c r="T28" s="626"/>
      <c r="U28" s="626"/>
      <c r="V28" s="626"/>
    </row>
    <row r="29" s="627" customFormat="true" ht="30" hidden="false" customHeight="true" outlineLevel="0" collapsed="false">
      <c r="A29" s="631" t="n">
        <v>1</v>
      </c>
      <c r="B29" s="632" t="s">
        <v>709</v>
      </c>
      <c r="C29" s="633" t="s">
        <v>1775</v>
      </c>
      <c r="D29" s="633"/>
      <c r="E29" s="633"/>
      <c r="F29" s="633"/>
      <c r="G29" s="633"/>
      <c r="H29" s="633"/>
      <c r="I29" s="634" t="n">
        <v>0.5</v>
      </c>
      <c r="J29" s="635" t="n">
        <v>1</v>
      </c>
      <c r="K29" s="636" t="n">
        <v>1</v>
      </c>
      <c r="L29" s="637" t="n">
        <v>2</v>
      </c>
      <c r="M29" s="638" t="n">
        <v>0.5</v>
      </c>
      <c r="N29" s="639" t="n">
        <v>1</v>
      </c>
      <c r="O29" s="640"/>
      <c r="P29" s="640"/>
      <c r="Q29" s="640"/>
      <c r="R29" s="640"/>
      <c r="S29" s="640"/>
      <c r="T29" s="640"/>
      <c r="U29" s="640"/>
      <c r="V29" s="640"/>
    </row>
    <row r="30" s="627" customFormat="true" ht="30" hidden="false" customHeight="true" outlineLevel="0" collapsed="false">
      <c r="A30" s="631" t="n">
        <v>2</v>
      </c>
      <c r="B30" s="632" t="s">
        <v>684</v>
      </c>
      <c r="C30" s="633" t="s">
        <v>1592</v>
      </c>
      <c r="D30" s="633"/>
      <c r="E30" s="633"/>
      <c r="F30" s="633"/>
      <c r="G30" s="633"/>
      <c r="H30" s="633"/>
      <c r="I30" s="634" t="n">
        <v>0.3134</v>
      </c>
      <c r="J30" s="635" t="n">
        <v>0.3134</v>
      </c>
      <c r="K30" s="636" t="n">
        <v>0.6421</v>
      </c>
      <c r="L30" s="637" t="n">
        <v>0.6421</v>
      </c>
      <c r="M30" s="638" t="n">
        <v>0.0022</v>
      </c>
      <c r="N30" s="639" t="n">
        <v>0.3156</v>
      </c>
      <c r="O30" s="642"/>
      <c r="P30" s="642"/>
      <c r="Q30" s="642"/>
      <c r="R30" s="642"/>
      <c r="S30" s="642"/>
      <c r="T30" s="642"/>
      <c r="U30" s="642"/>
      <c r="V30" s="642"/>
    </row>
    <row r="31" s="627" customFormat="true" ht="30" hidden="false" customHeight="true" outlineLevel="0" collapsed="false">
      <c r="A31" s="631" t="n">
        <v>3</v>
      </c>
      <c r="B31" s="632" t="s">
        <v>687</v>
      </c>
      <c r="C31" s="633" t="s">
        <v>2356</v>
      </c>
      <c r="D31" s="633"/>
      <c r="E31" s="633"/>
      <c r="F31" s="633"/>
      <c r="G31" s="633"/>
      <c r="H31" s="633"/>
      <c r="I31" s="634" t="n">
        <v>0.3134</v>
      </c>
      <c r="J31" s="635" t="n">
        <v>0.3134</v>
      </c>
      <c r="K31" s="636" t="n">
        <v>0.6421</v>
      </c>
      <c r="L31" s="637" t="n">
        <v>0.6421</v>
      </c>
      <c r="M31" s="638" t="n">
        <v>0.0022</v>
      </c>
      <c r="N31" s="639" t="n">
        <v>0.3156</v>
      </c>
      <c r="O31" s="642"/>
      <c r="P31" s="642"/>
      <c r="Q31" s="642"/>
      <c r="R31" s="642"/>
      <c r="S31" s="642"/>
      <c r="T31" s="642"/>
      <c r="U31" s="642"/>
      <c r="V31" s="642"/>
    </row>
    <row r="32" s="627" customFormat="true" ht="30" hidden="false" customHeight="true" outlineLevel="0" collapsed="false">
      <c r="A32" s="631" t="n">
        <v>4</v>
      </c>
      <c r="B32" s="632" t="s">
        <v>689</v>
      </c>
      <c r="C32" s="633" t="s">
        <v>1609</v>
      </c>
      <c r="D32" s="633"/>
      <c r="E32" s="633"/>
      <c r="F32" s="633"/>
      <c r="G32" s="633"/>
      <c r="H32" s="633"/>
      <c r="I32" s="634" t="n">
        <v>0.5824</v>
      </c>
      <c r="J32" s="635" t="n">
        <v>0.5824</v>
      </c>
      <c r="K32" s="636" t="n">
        <v>0.8102</v>
      </c>
      <c r="L32" s="637" t="n">
        <v>0.8102</v>
      </c>
      <c r="M32" s="638" t="n">
        <v>0.1071</v>
      </c>
      <c r="N32" s="639" t="n">
        <v>0.6895</v>
      </c>
      <c r="O32" s="642"/>
      <c r="P32" s="642"/>
      <c r="Q32" s="642"/>
      <c r="R32" s="642"/>
      <c r="S32" s="642"/>
      <c r="T32" s="642"/>
      <c r="U32" s="642"/>
      <c r="V32" s="642"/>
    </row>
    <row r="33" s="627" customFormat="true" ht="30" hidden="false" customHeight="true" outlineLevel="0" collapsed="false">
      <c r="A33" s="631" t="n">
        <v>5</v>
      </c>
      <c r="B33" s="632" t="s">
        <v>590</v>
      </c>
      <c r="C33" s="633" t="s">
        <v>2336</v>
      </c>
      <c r="D33" s="633"/>
      <c r="E33" s="633"/>
      <c r="F33" s="633"/>
      <c r="G33" s="633"/>
      <c r="H33" s="633"/>
      <c r="I33" s="634" t="n">
        <v>0.4993</v>
      </c>
      <c r="J33" s="635" t="n">
        <v>616.790283</v>
      </c>
      <c r="K33" s="636" t="n">
        <v>0.9</v>
      </c>
      <c r="L33" s="637" t="n">
        <v>1111.779</v>
      </c>
      <c r="M33" s="638" t="n">
        <v>0.3</v>
      </c>
      <c r="N33" s="639" t="n">
        <v>0.7993</v>
      </c>
      <c r="O33" s="642"/>
      <c r="P33" s="642"/>
      <c r="Q33" s="642"/>
      <c r="R33" s="642"/>
      <c r="S33" s="642"/>
      <c r="T33" s="642"/>
      <c r="U33" s="642"/>
      <c r="V33" s="642"/>
    </row>
    <row r="34" s="627" customFormat="true" ht="30" hidden="false" customHeight="true" outlineLevel="0" collapsed="false">
      <c r="A34" s="631" t="n">
        <v>6</v>
      </c>
      <c r="B34" s="632" t="s">
        <v>692</v>
      </c>
      <c r="C34" s="633" t="s">
        <v>2357</v>
      </c>
      <c r="D34" s="633"/>
      <c r="E34" s="633"/>
      <c r="F34" s="633"/>
      <c r="G34" s="633"/>
      <c r="H34" s="633"/>
      <c r="I34" s="634" t="n">
        <v>0.5824</v>
      </c>
      <c r="J34" s="635" t="n">
        <v>0.5824</v>
      </c>
      <c r="K34" s="636" t="n">
        <v>0.8102</v>
      </c>
      <c r="L34" s="637" t="n">
        <v>0.8102</v>
      </c>
      <c r="M34" s="638" t="n">
        <v>0.1071</v>
      </c>
      <c r="N34" s="639" t="n">
        <v>0.6895</v>
      </c>
      <c r="O34" s="643"/>
      <c r="P34" s="643"/>
      <c r="Q34" s="643"/>
      <c r="R34" s="643"/>
      <c r="S34" s="643"/>
      <c r="T34" s="643"/>
      <c r="U34" s="643"/>
      <c r="V34" s="643"/>
    </row>
    <row r="35" s="627" customFormat="true" ht="30" hidden="false" customHeight="true" outlineLevel="0" collapsed="false">
      <c r="A35" s="631" t="n">
        <v>7</v>
      </c>
      <c r="B35" s="632" t="s">
        <v>588</v>
      </c>
      <c r="C35" s="633" t="s">
        <v>2335</v>
      </c>
      <c r="D35" s="633"/>
      <c r="E35" s="633"/>
      <c r="F35" s="633"/>
      <c r="G35" s="633"/>
      <c r="H35" s="633"/>
      <c r="I35" s="634" t="n">
        <v>0.3241</v>
      </c>
      <c r="J35" s="635" t="n">
        <v>204.549233</v>
      </c>
      <c r="K35" s="636" t="n">
        <v>0.9</v>
      </c>
      <c r="L35" s="637" t="n">
        <v>568.017</v>
      </c>
      <c r="M35" s="638" t="n">
        <v>0.4237</v>
      </c>
      <c r="N35" s="639" t="n">
        <v>0.7478</v>
      </c>
      <c r="O35" s="641"/>
      <c r="P35" s="641"/>
      <c r="Q35" s="641"/>
      <c r="R35" s="641"/>
      <c r="S35" s="641"/>
      <c r="T35" s="641"/>
      <c r="U35" s="641"/>
      <c r="V35" s="641"/>
    </row>
    <row r="36" s="627" customFormat="true" ht="30" hidden="false" customHeight="true" outlineLevel="0" collapsed="false">
      <c r="A36" s="631" t="n">
        <v>8</v>
      </c>
      <c r="B36" s="632" t="s">
        <v>247</v>
      </c>
      <c r="C36" s="633" t="s">
        <v>2188</v>
      </c>
      <c r="D36" s="633"/>
      <c r="E36" s="633"/>
      <c r="F36" s="633"/>
      <c r="G36" s="633"/>
      <c r="H36" s="633"/>
      <c r="I36" s="634" t="n">
        <v>0</v>
      </c>
      <c r="J36" s="635" t="n">
        <v>0</v>
      </c>
      <c r="K36" s="636" t="n">
        <v>1</v>
      </c>
      <c r="L36" s="637" t="n">
        <v>175.22</v>
      </c>
      <c r="M36" s="638" t="n">
        <v>1</v>
      </c>
      <c r="N36" s="639" t="n">
        <v>1</v>
      </c>
      <c r="O36" s="643"/>
      <c r="P36" s="643"/>
      <c r="Q36" s="643"/>
      <c r="R36" s="643"/>
      <c r="S36" s="643"/>
      <c r="T36" s="643"/>
      <c r="U36" s="643"/>
      <c r="V36" s="643"/>
    </row>
    <row r="37" s="627" customFormat="true" ht="30" hidden="false" customHeight="true" outlineLevel="0" collapsed="false">
      <c r="A37" s="631" t="n">
        <v>9</v>
      </c>
      <c r="B37" s="632" t="s">
        <v>701</v>
      </c>
      <c r="C37" s="633" t="s">
        <v>1595</v>
      </c>
      <c r="D37" s="633"/>
      <c r="E37" s="633"/>
      <c r="F37" s="633"/>
      <c r="G37" s="633"/>
      <c r="H37" s="633"/>
      <c r="I37" s="634" t="n">
        <v>0.3727</v>
      </c>
      <c r="J37" s="635" t="n">
        <v>0.3727</v>
      </c>
      <c r="K37" s="636" t="n">
        <v>0.55</v>
      </c>
      <c r="L37" s="637" t="n">
        <v>0.55</v>
      </c>
      <c r="M37" s="638" t="n">
        <v>0.2236</v>
      </c>
      <c r="N37" s="639" t="n">
        <v>0.5963</v>
      </c>
      <c r="O37" s="643"/>
      <c r="P37" s="643"/>
      <c r="Q37" s="643"/>
      <c r="R37" s="643"/>
      <c r="S37" s="643"/>
      <c r="T37" s="643"/>
      <c r="U37" s="643"/>
      <c r="V37" s="643"/>
    </row>
    <row r="38" s="627" customFormat="true" ht="30" hidden="false" customHeight="true" outlineLevel="0" collapsed="false">
      <c r="A38" s="631" t="n">
        <v>10</v>
      </c>
      <c r="B38" s="632" t="s">
        <v>586</v>
      </c>
      <c r="C38" s="633" t="s">
        <v>1925</v>
      </c>
      <c r="D38" s="633"/>
      <c r="E38" s="633"/>
      <c r="F38" s="633"/>
      <c r="G38" s="633"/>
      <c r="H38" s="633"/>
      <c r="I38" s="634" t="n">
        <v>0.6824</v>
      </c>
      <c r="J38" s="635" t="n">
        <v>412.299256</v>
      </c>
      <c r="K38" s="636" t="n">
        <v>0.9893</v>
      </c>
      <c r="L38" s="637" t="n">
        <v>597.725167</v>
      </c>
      <c r="M38" s="638" t="n">
        <v>0.1709</v>
      </c>
      <c r="N38" s="639" t="n">
        <v>0.8533</v>
      </c>
      <c r="O38" s="643"/>
      <c r="P38" s="643"/>
      <c r="Q38" s="643"/>
      <c r="R38" s="643"/>
      <c r="S38" s="643"/>
      <c r="T38" s="643"/>
      <c r="U38" s="643"/>
      <c r="V38" s="643"/>
    </row>
    <row r="39" s="627" customFormat="true" ht="30" hidden="false" customHeight="true" outlineLevel="0" collapsed="false">
      <c r="A39" s="631" t="n">
        <v>11</v>
      </c>
      <c r="B39" s="632" t="s">
        <v>278</v>
      </c>
      <c r="C39" s="633" t="s">
        <v>1759</v>
      </c>
      <c r="D39" s="633"/>
      <c r="E39" s="633"/>
      <c r="F39" s="633"/>
      <c r="G39" s="633"/>
      <c r="H39" s="633"/>
      <c r="I39" s="634" t="n">
        <v>0.322</v>
      </c>
      <c r="J39" s="635" t="n">
        <v>205.114</v>
      </c>
      <c r="K39" s="636" t="n">
        <v>0.5488</v>
      </c>
      <c r="L39" s="637" t="n">
        <v>349.5856</v>
      </c>
      <c r="M39" s="638" t="n">
        <v>0.2748</v>
      </c>
      <c r="N39" s="639" t="n">
        <v>0.5968</v>
      </c>
      <c r="O39" s="643"/>
      <c r="P39" s="643"/>
      <c r="Q39" s="643"/>
      <c r="R39" s="643"/>
      <c r="S39" s="643"/>
      <c r="T39" s="643"/>
      <c r="U39" s="643"/>
      <c r="V39" s="643"/>
    </row>
    <row r="40" s="627" customFormat="true" ht="30" hidden="false" customHeight="true" outlineLevel="0" collapsed="false">
      <c r="A40" s="631" t="n">
        <v>12</v>
      </c>
      <c r="B40" s="632" t="s">
        <v>269</v>
      </c>
      <c r="C40" s="633" t="s">
        <v>1747</v>
      </c>
      <c r="D40" s="633"/>
      <c r="E40" s="633"/>
      <c r="F40" s="633"/>
      <c r="G40" s="633"/>
      <c r="H40" s="633"/>
      <c r="I40" s="634" t="n">
        <v>0</v>
      </c>
      <c r="J40" s="635" t="n">
        <v>0</v>
      </c>
      <c r="K40" s="636" t="n">
        <v>0.8182</v>
      </c>
      <c r="L40" s="637" t="n">
        <v>54.0012</v>
      </c>
      <c r="M40" s="638" t="n">
        <v>0</v>
      </c>
      <c r="N40" s="639" t="n">
        <v>0</v>
      </c>
      <c r="O40" s="643"/>
      <c r="P40" s="643"/>
      <c r="Q40" s="643"/>
      <c r="R40" s="643"/>
      <c r="S40" s="643"/>
      <c r="T40" s="643"/>
      <c r="U40" s="643"/>
      <c r="V40" s="643"/>
    </row>
    <row r="41" s="627" customFormat="true" ht="30" hidden="false" customHeight="true" outlineLevel="0" collapsed="false">
      <c r="A41" s="631" t="n">
        <v>13</v>
      </c>
      <c r="B41" s="632" t="s">
        <v>568</v>
      </c>
      <c r="C41" s="633" t="s">
        <v>2107</v>
      </c>
      <c r="D41" s="633"/>
      <c r="E41" s="633"/>
      <c r="F41" s="633"/>
      <c r="G41" s="633"/>
      <c r="H41" s="633"/>
      <c r="I41" s="634" t="n">
        <v>0.1196</v>
      </c>
      <c r="J41" s="635" t="n">
        <v>93.24614</v>
      </c>
      <c r="K41" s="636" t="n">
        <v>0.5128</v>
      </c>
      <c r="L41" s="637" t="n">
        <v>399.80452</v>
      </c>
      <c r="M41" s="638" t="n">
        <v>0</v>
      </c>
      <c r="N41" s="639" t="n">
        <v>0.1196</v>
      </c>
      <c r="O41" s="643"/>
      <c r="P41" s="643"/>
      <c r="Q41" s="643"/>
      <c r="R41" s="643"/>
      <c r="S41" s="643"/>
      <c r="T41" s="643"/>
      <c r="U41" s="643"/>
      <c r="V41" s="643"/>
    </row>
    <row r="42" s="627" customFormat="true" ht="30" hidden="false" customHeight="true" outlineLevel="0" collapsed="false">
      <c r="A42" s="631" t="n">
        <v>14</v>
      </c>
      <c r="B42" s="632" t="s">
        <v>491</v>
      </c>
      <c r="C42" s="633" t="s">
        <v>2110</v>
      </c>
      <c r="D42" s="633"/>
      <c r="E42" s="633"/>
      <c r="F42" s="633"/>
      <c r="G42" s="633"/>
      <c r="H42" s="633"/>
      <c r="I42" s="634" t="n">
        <v>0.9131</v>
      </c>
      <c r="J42" s="635" t="n">
        <v>4383.190454</v>
      </c>
      <c r="K42" s="636" t="n">
        <v>0.9635</v>
      </c>
      <c r="L42" s="637" t="n">
        <v>4625.12759</v>
      </c>
      <c r="M42" s="638" t="n">
        <v>0</v>
      </c>
      <c r="N42" s="639" t="n">
        <v>0.9131</v>
      </c>
      <c r="O42" s="643"/>
      <c r="P42" s="643"/>
      <c r="Q42" s="643"/>
      <c r="R42" s="643"/>
      <c r="S42" s="643"/>
      <c r="T42" s="643"/>
      <c r="U42" s="643"/>
      <c r="V42" s="643"/>
    </row>
    <row r="43" s="627" customFormat="true" ht="30" hidden="false" customHeight="true" outlineLevel="0" collapsed="false">
      <c r="A43" s="631" t="n">
        <v>15</v>
      </c>
      <c r="B43" s="632" t="s">
        <v>562</v>
      </c>
      <c r="C43" s="633" t="s">
        <v>2102</v>
      </c>
      <c r="D43" s="633"/>
      <c r="E43" s="633"/>
      <c r="F43" s="633"/>
      <c r="G43" s="633"/>
      <c r="H43" s="633"/>
      <c r="I43" s="634" t="n">
        <v>0.3639</v>
      </c>
      <c r="J43" s="635" t="n">
        <v>482.644209</v>
      </c>
      <c r="K43" s="636" t="n">
        <v>0.8895</v>
      </c>
      <c r="L43" s="637" t="n">
        <v>1179.752745</v>
      </c>
      <c r="M43" s="638" t="n">
        <v>0.022</v>
      </c>
      <c r="N43" s="639" t="n">
        <v>0.3859</v>
      </c>
      <c r="O43" s="643"/>
      <c r="P43" s="643"/>
      <c r="Q43" s="643"/>
      <c r="R43" s="643"/>
      <c r="S43" s="643"/>
      <c r="T43" s="643"/>
      <c r="U43" s="643"/>
      <c r="V43" s="643"/>
    </row>
    <row r="44" s="627" customFormat="true" ht="30" hidden="false" customHeight="true" outlineLevel="0" collapsed="false">
      <c r="A44" s="631" t="n">
        <v>16</v>
      </c>
      <c r="B44" s="632" t="s">
        <v>596</v>
      </c>
      <c r="C44" s="633" t="s">
        <v>1697</v>
      </c>
      <c r="D44" s="633"/>
      <c r="E44" s="633"/>
      <c r="F44" s="633"/>
      <c r="G44" s="633"/>
      <c r="H44" s="633"/>
      <c r="I44" s="634" t="n">
        <v>0.688</v>
      </c>
      <c r="J44" s="635" t="n">
        <v>275.56464</v>
      </c>
      <c r="K44" s="636" t="n">
        <v>1</v>
      </c>
      <c r="L44" s="637" t="n">
        <v>400.53</v>
      </c>
      <c r="M44" s="638" t="n">
        <v>0.122</v>
      </c>
      <c r="N44" s="639" t="n">
        <v>0.81</v>
      </c>
      <c r="O44" s="643"/>
      <c r="P44" s="643"/>
      <c r="Q44" s="643"/>
      <c r="R44" s="643"/>
      <c r="S44" s="643"/>
      <c r="T44" s="643"/>
      <c r="U44" s="643"/>
      <c r="V44" s="643"/>
    </row>
    <row r="45" s="627" customFormat="true" ht="30" hidden="false" customHeight="true" outlineLevel="0" collapsed="false">
      <c r="A45" s="631" t="n">
        <v>17</v>
      </c>
      <c r="B45" s="632" t="s">
        <v>891</v>
      </c>
      <c r="C45" s="633" t="s">
        <v>1572</v>
      </c>
      <c r="D45" s="633"/>
      <c r="E45" s="633"/>
      <c r="F45" s="633"/>
      <c r="G45" s="633"/>
      <c r="H45" s="633"/>
      <c r="I45" s="634" t="n">
        <v>0</v>
      </c>
      <c r="J45" s="635" t="n">
        <v>0</v>
      </c>
      <c r="K45" s="636" t="n">
        <v>0.270967741935484</v>
      </c>
      <c r="L45" s="637" t="n">
        <v>84</v>
      </c>
      <c r="M45" s="638" t="n">
        <f aca="false">#N/A</f>
        <v>0</v>
      </c>
      <c r="N45" s="639" t="n">
        <f aca="false">#N/A</f>
        <v>0</v>
      </c>
      <c r="O45" s="643"/>
      <c r="P45" s="643"/>
      <c r="Q45" s="643"/>
      <c r="R45" s="643"/>
      <c r="S45" s="643"/>
      <c r="T45" s="643"/>
      <c r="U45" s="643"/>
      <c r="V45" s="643"/>
    </row>
    <row r="46" s="627" customFormat="true" ht="30" hidden="true" customHeight="true" outlineLevel="0" collapsed="false">
      <c r="A46" s="631" t="n">
        <v>18</v>
      </c>
      <c r="B46" s="632" t="s">
        <v>485</v>
      </c>
      <c r="C46" s="633" t="s">
        <v>2302</v>
      </c>
      <c r="D46" s="633"/>
      <c r="E46" s="633"/>
      <c r="F46" s="633"/>
      <c r="G46" s="633"/>
      <c r="H46" s="633"/>
      <c r="I46" s="634" t="n">
        <v>0.5063</v>
      </c>
      <c r="J46" s="635" t="n">
        <v>468.838863</v>
      </c>
      <c r="K46" s="636" t="n">
        <v>0.8933</v>
      </c>
      <c r="L46" s="637" t="n">
        <v>827.204733</v>
      </c>
      <c r="M46" s="638" t="n">
        <v>0.4532</v>
      </c>
      <c r="N46" s="639" t="n">
        <v>0.9595</v>
      </c>
      <c r="O46" s="643"/>
      <c r="P46" s="643"/>
      <c r="Q46" s="643"/>
      <c r="R46" s="643"/>
      <c r="S46" s="643"/>
      <c r="T46" s="643"/>
      <c r="U46" s="643"/>
      <c r="V46" s="643"/>
    </row>
    <row r="47" s="627" customFormat="true" ht="30" hidden="false" customHeight="true" outlineLevel="0" collapsed="false">
      <c r="A47" s="631" t="n">
        <v>19</v>
      </c>
      <c r="B47" s="632" t="s">
        <v>592</v>
      </c>
      <c r="C47" s="633" t="s">
        <v>2337</v>
      </c>
      <c r="D47" s="633"/>
      <c r="E47" s="633"/>
      <c r="F47" s="633"/>
      <c r="G47" s="633"/>
      <c r="H47" s="633"/>
      <c r="I47" s="634" t="n">
        <v>0.4097</v>
      </c>
      <c r="J47" s="635" t="n">
        <v>89.367861</v>
      </c>
      <c r="K47" s="636" t="n">
        <v>1</v>
      </c>
      <c r="L47" s="637" t="n">
        <v>218.13</v>
      </c>
      <c r="M47" s="638" t="n">
        <v>0.3183</v>
      </c>
      <c r="N47" s="639" t="n">
        <v>0.728</v>
      </c>
      <c r="O47" s="643"/>
      <c r="P47" s="643"/>
      <c r="Q47" s="643"/>
      <c r="R47" s="643"/>
      <c r="S47" s="643"/>
      <c r="T47" s="643"/>
      <c r="U47" s="643"/>
      <c r="V47" s="643"/>
    </row>
    <row r="48" s="627" customFormat="true" ht="30" hidden="false" customHeight="true" outlineLevel="0" collapsed="false">
      <c r="A48" s="631" t="n">
        <v>20</v>
      </c>
      <c r="B48" s="632" t="s">
        <v>336</v>
      </c>
      <c r="C48" s="633" t="s">
        <v>2259</v>
      </c>
      <c r="D48" s="633"/>
      <c r="E48" s="633"/>
      <c r="F48" s="633"/>
      <c r="G48" s="633"/>
      <c r="H48" s="633"/>
      <c r="I48" s="634" t="n">
        <v>0</v>
      </c>
      <c r="J48" s="635" t="n">
        <v>0</v>
      </c>
      <c r="K48" s="636" t="n">
        <v>0.5089</v>
      </c>
      <c r="L48" s="637" t="n">
        <v>182.613676</v>
      </c>
      <c r="M48" s="638" t="n">
        <v>0</v>
      </c>
      <c r="N48" s="639" t="n">
        <v>0</v>
      </c>
      <c r="O48" s="643"/>
      <c r="P48" s="643"/>
      <c r="Q48" s="643"/>
      <c r="R48" s="643"/>
      <c r="S48" s="643"/>
      <c r="T48" s="643"/>
      <c r="U48" s="643"/>
      <c r="V48" s="643"/>
    </row>
    <row r="49" s="627" customFormat="true" ht="30" hidden="false" customHeight="true" outlineLevel="0" collapsed="false">
      <c r="A49" s="631" t="n">
        <v>21</v>
      </c>
      <c r="B49" s="632" t="s">
        <v>719</v>
      </c>
      <c r="C49" s="633" t="s">
        <v>1598</v>
      </c>
      <c r="D49" s="633"/>
      <c r="E49" s="633"/>
      <c r="F49" s="633"/>
      <c r="G49" s="633"/>
      <c r="H49" s="633"/>
      <c r="I49" s="634" t="n">
        <v>0.75</v>
      </c>
      <c r="J49" s="635" t="n">
        <v>0.75</v>
      </c>
      <c r="K49" s="636" t="n">
        <v>0.777777777777778</v>
      </c>
      <c r="L49" s="637" t="n">
        <v>0.777777777777778</v>
      </c>
      <c r="M49" s="638" t="n">
        <v>0</v>
      </c>
      <c r="N49" s="639" t="n">
        <v>0.75</v>
      </c>
      <c r="O49" s="643"/>
      <c r="P49" s="643"/>
      <c r="Q49" s="643"/>
      <c r="R49" s="643"/>
      <c r="S49" s="643"/>
      <c r="T49" s="643"/>
      <c r="U49" s="643"/>
      <c r="V49" s="643"/>
    </row>
    <row r="50" s="627" customFormat="true" ht="30" hidden="false" customHeight="true" outlineLevel="0" collapsed="false">
      <c r="A50" s="631" t="n">
        <v>22</v>
      </c>
      <c r="B50" s="632" t="s">
        <v>483</v>
      </c>
      <c r="C50" s="633" t="s">
        <v>2301</v>
      </c>
      <c r="D50" s="633"/>
      <c r="E50" s="633"/>
      <c r="F50" s="633"/>
      <c r="G50" s="633"/>
      <c r="H50" s="633"/>
      <c r="I50" s="634" t="n">
        <v>0.51</v>
      </c>
      <c r="J50" s="635" t="n">
        <v>468.8379</v>
      </c>
      <c r="K50" s="636" t="n">
        <v>0.8925</v>
      </c>
      <c r="L50" s="637" t="n">
        <v>820.466325</v>
      </c>
      <c r="M50" s="638" t="n">
        <v>0.4492</v>
      </c>
      <c r="N50" s="639" t="n">
        <v>0.9592</v>
      </c>
      <c r="O50" s="643"/>
      <c r="P50" s="643"/>
      <c r="Q50" s="643"/>
      <c r="R50" s="643"/>
      <c r="S50" s="643"/>
      <c r="T50" s="643"/>
      <c r="U50" s="643"/>
      <c r="V50" s="643"/>
    </row>
    <row r="51" s="627" customFormat="true" ht="30" hidden="false" customHeight="true" outlineLevel="0" collapsed="false">
      <c r="A51" s="631" t="n">
        <v>23</v>
      </c>
      <c r="B51" s="632" t="s">
        <v>566</v>
      </c>
      <c r="C51" s="633" t="s">
        <v>2327</v>
      </c>
      <c r="D51" s="633"/>
      <c r="E51" s="633"/>
      <c r="F51" s="633"/>
      <c r="G51" s="633"/>
      <c r="H51" s="633"/>
      <c r="I51" s="634" t="n">
        <v>0.1138</v>
      </c>
      <c r="J51" s="635" t="n">
        <v>89.45249</v>
      </c>
      <c r="K51" s="636" t="n">
        <v>0.5128</v>
      </c>
      <c r="L51" s="637" t="n">
        <v>403.08644</v>
      </c>
      <c r="M51" s="638" t="n">
        <v>0</v>
      </c>
      <c r="N51" s="639" t="n">
        <v>0.1138</v>
      </c>
      <c r="O51" s="643"/>
      <c r="P51" s="643"/>
      <c r="Q51" s="643"/>
      <c r="R51" s="643"/>
      <c r="S51" s="643"/>
      <c r="T51" s="643"/>
      <c r="U51" s="643"/>
      <c r="V51" s="643"/>
    </row>
    <row r="52" s="627" customFormat="true" ht="30" hidden="false" customHeight="true" outlineLevel="0" collapsed="false">
      <c r="A52" s="631" t="n">
        <v>24</v>
      </c>
      <c r="B52" s="632" t="s">
        <v>348</v>
      </c>
      <c r="C52" s="633" t="s">
        <v>2262</v>
      </c>
      <c r="D52" s="633"/>
      <c r="E52" s="633"/>
      <c r="F52" s="633"/>
      <c r="G52" s="633"/>
      <c r="H52" s="633"/>
      <c r="I52" s="634" t="n">
        <v>0</v>
      </c>
      <c r="J52" s="635" t="n">
        <v>0</v>
      </c>
      <c r="K52" s="636" t="n">
        <v>0.0427</v>
      </c>
      <c r="L52" s="637" t="n">
        <v>32.348666</v>
      </c>
      <c r="M52" s="638" t="n">
        <v>0.1018</v>
      </c>
      <c r="N52" s="639" t="n">
        <v>0.4276</v>
      </c>
      <c r="O52" s="643"/>
      <c r="P52" s="643"/>
      <c r="Q52" s="643"/>
      <c r="R52" s="643"/>
      <c r="S52" s="643"/>
      <c r="T52" s="643"/>
      <c r="U52" s="643"/>
      <c r="V52" s="643"/>
    </row>
    <row r="53" s="627" customFormat="true" ht="30" hidden="false" customHeight="true" outlineLevel="0" collapsed="false">
      <c r="A53" s="631" t="n">
        <v>25</v>
      </c>
      <c r="B53" s="632" t="s">
        <v>594</v>
      </c>
      <c r="C53" s="633" t="s">
        <v>2338</v>
      </c>
      <c r="D53" s="633"/>
      <c r="E53" s="633"/>
      <c r="F53" s="633"/>
      <c r="G53" s="633"/>
      <c r="H53" s="633"/>
      <c r="I53" s="634" t="n">
        <v>0.7219</v>
      </c>
      <c r="J53" s="635" t="n">
        <v>131.67456</v>
      </c>
      <c r="K53" s="636" t="n">
        <v>1</v>
      </c>
      <c r="L53" s="637" t="n">
        <v>182.4</v>
      </c>
      <c r="M53" s="638" t="n">
        <v>0.1667</v>
      </c>
      <c r="N53" s="639" t="n">
        <v>0.8886</v>
      </c>
      <c r="O53" s="643"/>
      <c r="P53" s="643"/>
      <c r="Q53" s="643"/>
      <c r="R53" s="643"/>
      <c r="S53" s="643"/>
      <c r="T53" s="643"/>
      <c r="U53" s="643"/>
      <c r="V53" s="643"/>
    </row>
    <row r="54" s="619" customFormat="true" ht="36.95" hidden="false" customHeight="true" outlineLevel="0" collapsed="false">
      <c r="A54" s="631"/>
      <c r="B54" s="644"/>
      <c r="C54" s="645"/>
      <c r="D54" s="645"/>
      <c r="E54" s="645"/>
      <c r="F54" s="645"/>
      <c r="G54" s="645"/>
      <c r="H54" s="645"/>
      <c r="I54" s="645" t="s">
        <v>2624</v>
      </c>
      <c r="J54" s="645"/>
      <c r="K54" s="645"/>
      <c r="L54" s="645"/>
      <c r="M54" s="646"/>
      <c r="N54" s="646"/>
      <c r="O54" s="646"/>
      <c r="P54" s="646"/>
      <c r="Q54" s="646"/>
      <c r="R54" s="646"/>
      <c r="S54" s="646"/>
      <c r="T54" s="646"/>
      <c r="U54" s="646"/>
      <c r="V54" s="646"/>
    </row>
    <row r="55" s="627" customFormat="true" ht="25.5" hidden="false" customHeight="true" outlineLevel="0" collapsed="false">
      <c r="A55" s="631"/>
      <c r="B55" s="647" t="s">
        <v>2519</v>
      </c>
      <c r="C55" s="648" t="s">
        <v>2456</v>
      </c>
      <c r="D55" s="648"/>
      <c r="E55" s="648"/>
      <c r="F55" s="648"/>
      <c r="G55" s="648"/>
      <c r="H55" s="648"/>
      <c r="I55" s="649" t="s">
        <v>2625</v>
      </c>
      <c r="J55" s="649"/>
      <c r="K55" s="649"/>
      <c r="L55" s="649"/>
      <c r="M55" s="626" t="s">
        <v>2626</v>
      </c>
      <c r="N55" s="626"/>
      <c r="O55" s="626"/>
      <c r="P55" s="626"/>
      <c r="Q55" s="626"/>
      <c r="R55" s="626"/>
      <c r="S55" s="626"/>
      <c r="T55" s="626"/>
      <c r="U55" s="626"/>
      <c r="V55" s="626"/>
    </row>
    <row r="56" s="627" customFormat="true" ht="30" hidden="false" customHeight="true" outlineLevel="0" collapsed="false">
      <c r="A56" s="631"/>
      <c r="B56" s="647"/>
      <c r="C56" s="648"/>
      <c r="D56" s="648"/>
      <c r="E56" s="648"/>
      <c r="F56" s="648"/>
      <c r="G56" s="648"/>
      <c r="H56" s="648"/>
      <c r="I56" s="650" t="n">
        <v>44163</v>
      </c>
      <c r="J56" s="650" t="n">
        <v>44191</v>
      </c>
      <c r="K56" s="651" t="n">
        <v>44219</v>
      </c>
      <c r="L56" s="652" t="n">
        <v>44250</v>
      </c>
      <c r="M56" s="626"/>
      <c r="N56" s="626"/>
      <c r="O56" s="626"/>
      <c r="P56" s="626"/>
      <c r="Q56" s="626"/>
      <c r="R56" s="626"/>
      <c r="S56" s="626"/>
      <c r="T56" s="626"/>
      <c r="U56" s="626"/>
      <c r="V56" s="626"/>
    </row>
    <row r="57" s="627" customFormat="true" ht="30" hidden="false" customHeight="true" outlineLevel="0" collapsed="false">
      <c r="A57" s="631" t="n">
        <v>1</v>
      </c>
      <c r="B57" s="632" t="s">
        <v>363</v>
      </c>
      <c r="C57" s="633" t="s">
        <v>2268</v>
      </c>
      <c r="D57" s="633"/>
      <c r="E57" s="633"/>
      <c r="F57" s="633"/>
      <c r="G57" s="633"/>
      <c r="H57" s="633"/>
      <c r="I57" s="634" t="n">
        <v>0.8</v>
      </c>
      <c r="J57" s="653" t="n">
        <v>1</v>
      </c>
      <c r="K57" s="636" t="n">
        <v>1</v>
      </c>
      <c r="L57" s="654" t="n">
        <v>1</v>
      </c>
      <c r="M57" s="655"/>
      <c r="N57" s="655"/>
      <c r="O57" s="655"/>
      <c r="P57" s="655"/>
      <c r="Q57" s="655"/>
      <c r="R57" s="655"/>
      <c r="S57" s="655"/>
      <c r="T57" s="655"/>
      <c r="U57" s="655"/>
      <c r="V57" s="655"/>
    </row>
    <row r="58" s="627" customFormat="true" ht="30" hidden="false" customHeight="true" outlineLevel="0" collapsed="false">
      <c r="A58" s="631" t="n">
        <v>2</v>
      </c>
      <c r="B58" s="632" t="s">
        <v>661</v>
      </c>
      <c r="C58" s="633" t="s">
        <v>1952</v>
      </c>
      <c r="D58" s="633"/>
      <c r="E58" s="633"/>
      <c r="F58" s="633"/>
      <c r="G58" s="633"/>
      <c r="H58" s="633"/>
      <c r="I58" s="634" t="n">
        <v>0</v>
      </c>
      <c r="J58" s="653" t="n">
        <v>0</v>
      </c>
      <c r="K58" s="636" t="n">
        <v>0.303</v>
      </c>
      <c r="L58" s="654" t="n">
        <v>0.9414</v>
      </c>
      <c r="M58" s="655"/>
      <c r="N58" s="655"/>
      <c r="O58" s="655"/>
      <c r="P58" s="655"/>
      <c r="Q58" s="655"/>
      <c r="R58" s="655"/>
      <c r="S58" s="655"/>
      <c r="T58" s="655"/>
      <c r="U58" s="655"/>
      <c r="V58" s="655"/>
    </row>
    <row r="59" s="627" customFormat="true" ht="30" hidden="false" customHeight="true" outlineLevel="0" collapsed="false">
      <c r="A59" s="631" t="n">
        <v>3</v>
      </c>
      <c r="B59" s="632" t="s">
        <v>731</v>
      </c>
      <c r="C59" s="633" t="s">
        <v>1744</v>
      </c>
      <c r="D59" s="633"/>
      <c r="E59" s="633"/>
      <c r="F59" s="633"/>
      <c r="G59" s="633"/>
      <c r="H59" s="633"/>
      <c r="I59" s="634" t="n">
        <v>0.0595</v>
      </c>
      <c r="J59" s="653" t="n">
        <v>0.4758</v>
      </c>
      <c r="K59" s="636" t="n">
        <v>0.9505</v>
      </c>
      <c r="L59" s="654" t="n">
        <v>1</v>
      </c>
      <c r="M59" s="655"/>
      <c r="N59" s="655"/>
      <c r="O59" s="655"/>
      <c r="P59" s="655"/>
      <c r="Q59" s="655"/>
      <c r="R59" s="655"/>
      <c r="S59" s="655"/>
      <c r="T59" s="655"/>
      <c r="U59" s="655"/>
      <c r="V59" s="655"/>
    </row>
    <row r="60" s="627" customFormat="true" ht="30" hidden="false" customHeight="true" outlineLevel="0" collapsed="false">
      <c r="A60" s="631" t="n">
        <v>4</v>
      </c>
      <c r="B60" s="632" t="s">
        <v>734</v>
      </c>
      <c r="C60" s="633" t="s">
        <v>1741</v>
      </c>
      <c r="D60" s="633"/>
      <c r="E60" s="633"/>
      <c r="F60" s="633"/>
      <c r="G60" s="633"/>
      <c r="H60" s="633"/>
      <c r="I60" s="634" t="n">
        <v>0.057</v>
      </c>
      <c r="J60" s="653" t="n">
        <v>0.4558</v>
      </c>
      <c r="K60" s="636" t="n">
        <v>0.9619</v>
      </c>
      <c r="L60" s="654" t="n">
        <v>1</v>
      </c>
      <c r="M60" s="655"/>
      <c r="N60" s="655"/>
      <c r="O60" s="655"/>
      <c r="P60" s="655"/>
      <c r="Q60" s="655"/>
      <c r="R60" s="655"/>
      <c r="S60" s="655"/>
      <c r="T60" s="655"/>
      <c r="U60" s="655"/>
      <c r="V60" s="655"/>
    </row>
    <row r="61" s="627" customFormat="true" ht="30" hidden="false" customHeight="true" outlineLevel="0" collapsed="false">
      <c r="A61" s="631" t="n">
        <v>5</v>
      </c>
      <c r="B61" s="632" t="s">
        <v>266</v>
      </c>
      <c r="C61" s="633" t="s">
        <v>2080</v>
      </c>
      <c r="D61" s="633"/>
      <c r="E61" s="633"/>
      <c r="F61" s="633"/>
      <c r="G61" s="633"/>
      <c r="H61" s="633"/>
      <c r="I61" s="634" t="n">
        <v>0</v>
      </c>
      <c r="J61" s="653" t="n">
        <v>0</v>
      </c>
      <c r="K61" s="636" t="n">
        <v>0</v>
      </c>
      <c r="L61" s="654" t="n">
        <v>0.7854</v>
      </c>
      <c r="M61" s="655"/>
      <c r="N61" s="655"/>
      <c r="O61" s="655"/>
      <c r="P61" s="655"/>
      <c r="Q61" s="655"/>
      <c r="R61" s="655"/>
      <c r="S61" s="655"/>
      <c r="T61" s="655"/>
      <c r="U61" s="655"/>
      <c r="V61" s="655"/>
    </row>
    <row r="62" s="627" customFormat="true" ht="30" hidden="true" customHeight="true" outlineLevel="0" collapsed="false">
      <c r="A62" s="631" t="n">
        <v>6</v>
      </c>
      <c r="B62" s="632" t="s">
        <v>738</v>
      </c>
      <c r="C62" s="633" t="s">
        <v>1660</v>
      </c>
      <c r="D62" s="633"/>
      <c r="E62" s="633"/>
      <c r="F62" s="633"/>
      <c r="G62" s="633"/>
      <c r="H62" s="633"/>
      <c r="I62" s="634" t="n">
        <v>0.0612</v>
      </c>
      <c r="J62" s="653" t="n">
        <v>0.4898</v>
      </c>
      <c r="K62" s="636" t="n">
        <v>0.966</v>
      </c>
      <c r="L62" s="654" t="n">
        <v>1</v>
      </c>
      <c r="M62" s="655"/>
      <c r="N62" s="655"/>
      <c r="O62" s="655"/>
      <c r="P62" s="655"/>
      <c r="Q62" s="655"/>
      <c r="R62" s="655"/>
      <c r="S62" s="655"/>
      <c r="T62" s="655"/>
      <c r="U62" s="655"/>
      <c r="V62" s="655"/>
    </row>
    <row r="63" s="627" customFormat="true" ht="30" hidden="false" customHeight="true" outlineLevel="0" collapsed="false">
      <c r="A63" s="631" t="n">
        <v>7</v>
      </c>
      <c r="B63" s="632" t="s">
        <v>736</v>
      </c>
      <c r="C63" s="633" t="s">
        <v>2359</v>
      </c>
      <c r="D63" s="633"/>
      <c r="E63" s="633"/>
      <c r="F63" s="633"/>
      <c r="G63" s="633"/>
      <c r="H63" s="633"/>
      <c r="I63" s="634" t="n">
        <v>0.0635</v>
      </c>
      <c r="J63" s="653" t="n">
        <v>0.5083</v>
      </c>
      <c r="K63" s="636" t="n">
        <v>0.9537</v>
      </c>
      <c r="L63" s="654" t="n">
        <v>1</v>
      </c>
      <c r="M63" s="655"/>
      <c r="N63" s="655"/>
      <c r="O63" s="655"/>
      <c r="P63" s="655"/>
      <c r="Q63" s="655"/>
      <c r="R63" s="655"/>
      <c r="S63" s="655"/>
      <c r="T63" s="655"/>
      <c r="U63" s="655"/>
      <c r="V63" s="655"/>
    </row>
    <row r="64" s="627" customFormat="true" ht="30" hidden="false" customHeight="true" outlineLevel="0" collapsed="false">
      <c r="A64" s="631" t="n">
        <v>8</v>
      </c>
      <c r="B64" s="632" t="s">
        <v>432</v>
      </c>
      <c r="C64" s="633" t="s">
        <v>2288</v>
      </c>
      <c r="D64" s="633"/>
      <c r="E64" s="633"/>
      <c r="F64" s="633"/>
      <c r="G64" s="633"/>
      <c r="H64" s="633"/>
      <c r="I64" s="634" t="n">
        <v>0</v>
      </c>
      <c r="J64" s="653" t="n">
        <v>0.8058</v>
      </c>
      <c r="K64" s="636" t="n">
        <v>1</v>
      </c>
      <c r="L64" s="654" t="n">
        <v>1</v>
      </c>
      <c r="M64" s="655"/>
      <c r="N64" s="655"/>
      <c r="O64" s="655"/>
      <c r="P64" s="655"/>
      <c r="Q64" s="655"/>
      <c r="R64" s="655"/>
      <c r="S64" s="655"/>
      <c r="T64" s="655"/>
      <c r="U64" s="655"/>
      <c r="V64" s="655"/>
    </row>
    <row r="65" s="627" customFormat="true" ht="30" hidden="false" customHeight="true" outlineLevel="0" collapsed="false">
      <c r="A65" s="631" t="n">
        <v>9</v>
      </c>
      <c r="B65" s="632" t="s">
        <v>663</v>
      </c>
      <c r="C65" s="633" t="s">
        <v>1949</v>
      </c>
      <c r="D65" s="633"/>
      <c r="E65" s="633"/>
      <c r="F65" s="633"/>
      <c r="G65" s="633"/>
      <c r="H65" s="633"/>
      <c r="I65" s="634" t="n">
        <v>0</v>
      </c>
      <c r="J65" s="653" t="n">
        <v>0</v>
      </c>
      <c r="K65" s="636" t="n">
        <v>0.1935</v>
      </c>
      <c r="L65" s="654" t="n">
        <v>0.7419</v>
      </c>
      <c r="M65" s="655"/>
      <c r="N65" s="655"/>
      <c r="O65" s="655"/>
      <c r="P65" s="655"/>
      <c r="Q65" s="655"/>
      <c r="R65" s="655"/>
      <c r="S65" s="655"/>
      <c r="T65" s="655"/>
      <c r="U65" s="655"/>
      <c r="V65" s="655"/>
    </row>
    <row r="66" s="627" customFormat="true" ht="30" hidden="false" customHeight="true" outlineLevel="0" collapsed="false">
      <c r="A66" s="631" t="n">
        <v>10</v>
      </c>
      <c r="B66" s="632" t="s">
        <v>796</v>
      </c>
      <c r="C66" s="633" t="s">
        <v>1890</v>
      </c>
      <c r="D66" s="633"/>
      <c r="E66" s="633"/>
      <c r="F66" s="633"/>
      <c r="G66" s="633"/>
      <c r="H66" s="633"/>
      <c r="I66" s="634" t="n">
        <v>0</v>
      </c>
      <c r="J66" s="653" t="n">
        <v>0.1495</v>
      </c>
      <c r="K66" s="636" t="n">
        <v>0.3587</v>
      </c>
      <c r="L66" s="654" t="n">
        <v>0.6914</v>
      </c>
      <c r="M66" s="656"/>
      <c r="N66" s="656"/>
      <c r="O66" s="656"/>
      <c r="P66" s="656"/>
      <c r="Q66" s="656"/>
      <c r="R66" s="656"/>
      <c r="S66" s="656"/>
      <c r="T66" s="656"/>
      <c r="U66" s="656"/>
      <c r="V66" s="656"/>
    </row>
    <row r="67" s="627" customFormat="true" ht="30" hidden="false" customHeight="true" outlineLevel="0" collapsed="false">
      <c r="A67" s="631" t="n">
        <v>11</v>
      </c>
      <c r="B67" s="632" t="s">
        <v>524</v>
      </c>
      <c r="C67" s="633" t="s">
        <v>2316</v>
      </c>
      <c r="D67" s="633"/>
      <c r="E67" s="633"/>
      <c r="F67" s="633"/>
      <c r="G67" s="633"/>
      <c r="H67" s="633"/>
      <c r="I67" s="634" t="n">
        <v>0</v>
      </c>
      <c r="J67" s="653" t="n">
        <v>0</v>
      </c>
      <c r="K67" s="636" t="n">
        <v>0</v>
      </c>
      <c r="L67" s="654" t="n">
        <v>0.8636</v>
      </c>
      <c r="M67" s="655"/>
      <c r="N67" s="655"/>
      <c r="O67" s="655"/>
      <c r="P67" s="655"/>
      <c r="Q67" s="655"/>
      <c r="R67" s="655"/>
      <c r="S67" s="655"/>
      <c r="T67" s="655"/>
      <c r="U67" s="655"/>
      <c r="V67" s="655"/>
    </row>
    <row r="68" s="627" customFormat="true" ht="30" hidden="false" customHeight="true" outlineLevel="0" collapsed="false">
      <c r="A68" s="631" t="n">
        <v>12</v>
      </c>
      <c r="B68" s="632" t="s">
        <v>522</v>
      </c>
      <c r="C68" s="633" t="s">
        <v>1580</v>
      </c>
      <c r="D68" s="633"/>
      <c r="E68" s="633"/>
      <c r="F68" s="633"/>
      <c r="G68" s="633"/>
      <c r="H68" s="633"/>
      <c r="I68" s="634" t="n">
        <v>0</v>
      </c>
      <c r="J68" s="653" t="n">
        <v>0</v>
      </c>
      <c r="K68" s="636" t="n">
        <v>0</v>
      </c>
      <c r="L68" s="654" t="n">
        <v>0.8636</v>
      </c>
      <c r="M68" s="655"/>
      <c r="N68" s="655"/>
      <c r="O68" s="655"/>
      <c r="P68" s="655"/>
      <c r="Q68" s="655"/>
      <c r="R68" s="655"/>
      <c r="S68" s="655"/>
      <c r="T68" s="655"/>
      <c r="U68" s="655"/>
      <c r="V68" s="655"/>
    </row>
    <row r="69" s="627" customFormat="true" ht="30" hidden="false" customHeight="true" outlineLevel="0" collapsed="false">
      <c r="A69" s="631" t="n">
        <v>13</v>
      </c>
      <c r="B69" s="632" t="s">
        <v>356</v>
      </c>
      <c r="C69" s="633" t="s">
        <v>2265</v>
      </c>
      <c r="D69" s="633"/>
      <c r="E69" s="633"/>
      <c r="F69" s="633"/>
      <c r="G69" s="633"/>
      <c r="H69" s="633"/>
      <c r="I69" s="634" t="n">
        <v>0.2567</v>
      </c>
      <c r="J69" s="653" t="n">
        <v>1</v>
      </c>
      <c r="K69" s="636" t="n">
        <v>1</v>
      </c>
      <c r="L69" s="654" t="n">
        <v>1</v>
      </c>
      <c r="M69" s="655"/>
      <c r="N69" s="655"/>
      <c r="O69" s="655"/>
      <c r="P69" s="655"/>
      <c r="Q69" s="655"/>
      <c r="R69" s="655"/>
      <c r="S69" s="655"/>
      <c r="T69" s="655"/>
      <c r="U69" s="655"/>
      <c r="V69" s="655"/>
    </row>
    <row r="70" s="627" customFormat="true" ht="30" hidden="false" customHeight="true" outlineLevel="0" collapsed="false">
      <c r="A70" s="631" t="n">
        <v>14</v>
      </c>
      <c r="B70" s="632" t="s">
        <v>441</v>
      </c>
      <c r="C70" s="633" t="s">
        <v>2291</v>
      </c>
      <c r="D70" s="633"/>
      <c r="E70" s="633"/>
      <c r="F70" s="633"/>
      <c r="G70" s="633"/>
      <c r="H70" s="633"/>
      <c r="I70" s="634" t="n">
        <v>0</v>
      </c>
      <c r="J70" s="653" t="n">
        <v>0</v>
      </c>
      <c r="K70" s="636" t="n">
        <v>0</v>
      </c>
      <c r="L70" s="654" t="n">
        <v>0.2685</v>
      </c>
      <c r="M70" s="655"/>
      <c r="N70" s="655"/>
      <c r="O70" s="655"/>
      <c r="P70" s="655"/>
      <c r="Q70" s="655"/>
      <c r="R70" s="655"/>
      <c r="S70" s="655"/>
      <c r="T70" s="655"/>
      <c r="U70" s="655"/>
      <c r="V70" s="655"/>
    </row>
    <row r="71" s="627" customFormat="true" ht="30" hidden="false" customHeight="true" outlineLevel="0" collapsed="false">
      <c r="A71" s="631" t="n">
        <v>15</v>
      </c>
      <c r="B71" s="632" t="s">
        <v>744</v>
      </c>
      <c r="C71" s="633" t="s">
        <v>2362</v>
      </c>
      <c r="D71" s="633"/>
      <c r="E71" s="633"/>
      <c r="F71" s="633"/>
      <c r="G71" s="633"/>
      <c r="H71" s="633"/>
      <c r="I71" s="634" t="n">
        <v>0</v>
      </c>
      <c r="J71" s="653" t="n">
        <v>0</v>
      </c>
      <c r="K71" s="636" t="n">
        <v>0.0243</v>
      </c>
      <c r="L71" s="654" t="n">
        <v>0.5108</v>
      </c>
      <c r="M71" s="656"/>
      <c r="N71" s="656"/>
      <c r="O71" s="656"/>
      <c r="P71" s="656"/>
      <c r="Q71" s="656"/>
      <c r="R71" s="656"/>
      <c r="S71" s="656"/>
      <c r="T71" s="656"/>
      <c r="U71" s="656"/>
      <c r="V71" s="656"/>
    </row>
    <row r="72" s="627" customFormat="true" ht="30" hidden="false" customHeight="true" outlineLevel="0" collapsed="false">
      <c r="A72" s="631" t="n">
        <v>16</v>
      </c>
      <c r="B72" s="632" t="s">
        <v>837</v>
      </c>
      <c r="C72" s="633" t="s">
        <v>2124</v>
      </c>
      <c r="D72" s="633"/>
      <c r="E72" s="633"/>
      <c r="F72" s="633"/>
      <c r="G72" s="633"/>
      <c r="H72" s="633"/>
      <c r="I72" s="634" t="n">
        <v>0</v>
      </c>
      <c r="J72" s="653" t="n">
        <v>0</v>
      </c>
      <c r="K72" s="636" t="n">
        <v>1</v>
      </c>
      <c r="L72" s="654" t="n">
        <v>1</v>
      </c>
      <c r="M72" s="656"/>
      <c r="N72" s="656"/>
      <c r="O72" s="656"/>
      <c r="P72" s="656"/>
      <c r="Q72" s="656"/>
      <c r="R72" s="656"/>
      <c r="S72" s="656"/>
      <c r="T72" s="656"/>
      <c r="U72" s="656"/>
      <c r="V72" s="656"/>
    </row>
    <row r="73" s="627" customFormat="true" ht="30" hidden="false" customHeight="true" outlineLevel="0" collapsed="false">
      <c r="A73" s="631" t="n">
        <v>17</v>
      </c>
      <c r="B73" s="632" t="s">
        <v>659</v>
      </c>
      <c r="C73" s="633" t="s">
        <v>1655</v>
      </c>
      <c r="D73" s="633"/>
      <c r="E73" s="633"/>
      <c r="F73" s="633"/>
      <c r="G73" s="633"/>
      <c r="H73" s="633"/>
      <c r="I73" s="634" t="n">
        <v>0</v>
      </c>
      <c r="J73" s="653" t="n">
        <v>0</v>
      </c>
      <c r="K73" s="636" t="n">
        <v>0.2308</v>
      </c>
      <c r="L73" s="654" t="n">
        <v>0.8462</v>
      </c>
      <c r="M73" s="655"/>
      <c r="N73" s="655"/>
      <c r="O73" s="655"/>
      <c r="P73" s="655"/>
      <c r="Q73" s="655"/>
      <c r="R73" s="655"/>
      <c r="S73" s="655"/>
      <c r="T73" s="655"/>
      <c r="U73" s="655"/>
      <c r="V73" s="655"/>
    </row>
    <row r="74" s="627" customFormat="true" ht="30" hidden="false" customHeight="true" outlineLevel="0" collapsed="false">
      <c r="A74" s="631" t="n">
        <v>18</v>
      </c>
      <c r="B74" s="632" t="s">
        <v>637</v>
      </c>
      <c r="C74" s="633" t="s">
        <v>2025</v>
      </c>
      <c r="D74" s="633"/>
      <c r="E74" s="633"/>
      <c r="F74" s="633"/>
      <c r="G74" s="633"/>
      <c r="H74" s="633"/>
      <c r="I74" s="634" t="n">
        <v>0</v>
      </c>
      <c r="J74" s="653" t="n">
        <v>0</v>
      </c>
      <c r="K74" s="636" t="n">
        <v>0</v>
      </c>
      <c r="L74" s="654" t="n">
        <v>0.5957</v>
      </c>
      <c r="M74" s="657"/>
      <c r="N74" s="657"/>
      <c r="O74" s="657"/>
      <c r="P74" s="657"/>
      <c r="Q74" s="657"/>
      <c r="R74" s="657"/>
      <c r="S74" s="657"/>
      <c r="T74" s="657"/>
      <c r="U74" s="657"/>
      <c r="V74" s="657"/>
    </row>
    <row r="75" s="627" customFormat="true" ht="30" hidden="false" customHeight="true" outlineLevel="0" collapsed="false">
      <c r="A75" s="631" t="n">
        <v>19</v>
      </c>
      <c r="B75" s="632" t="s">
        <v>315</v>
      </c>
      <c r="C75" s="633" t="s">
        <v>1620</v>
      </c>
      <c r="D75" s="633"/>
      <c r="E75" s="633"/>
      <c r="F75" s="633"/>
      <c r="G75" s="633"/>
      <c r="H75" s="633"/>
      <c r="I75" s="634" t="n">
        <v>1</v>
      </c>
      <c r="J75" s="653" t="n">
        <v>1</v>
      </c>
      <c r="K75" s="636" t="n">
        <v>1</v>
      </c>
      <c r="L75" s="654" t="n">
        <v>1</v>
      </c>
      <c r="M75" s="656"/>
      <c r="N75" s="656"/>
      <c r="O75" s="656"/>
      <c r="P75" s="656"/>
      <c r="Q75" s="656"/>
      <c r="R75" s="656"/>
      <c r="S75" s="656"/>
      <c r="T75" s="656"/>
      <c r="U75" s="656"/>
      <c r="V75" s="656"/>
    </row>
    <row r="76" s="627" customFormat="true" ht="30" hidden="false" customHeight="true" outlineLevel="0" collapsed="false">
      <c r="A76" s="631" t="n">
        <v>20</v>
      </c>
      <c r="B76" s="632" t="s">
        <v>512</v>
      </c>
      <c r="C76" s="633" t="s">
        <v>2312</v>
      </c>
      <c r="D76" s="633"/>
      <c r="E76" s="633"/>
      <c r="F76" s="633"/>
      <c r="G76" s="633"/>
      <c r="H76" s="633"/>
      <c r="I76" s="634" t="n">
        <v>0</v>
      </c>
      <c r="J76" s="653" t="n">
        <v>0.4183</v>
      </c>
      <c r="K76" s="636" t="n">
        <v>0.7751</v>
      </c>
      <c r="L76" s="654" t="n">
        <v>1</v>
      </c>
      <c r="M76" s="656"/>
      <c r="N76" s="656"/>
      <c r="O76" s="656"/>
      <c r="P76" s="656"/>
      <c r="Q76" s="656"/>
      <c r="R76" s="656"/>
      <c r="S76" s="656"/>
      <c r="T76" s="656"/>
      <c r="U76" s="656"/>
      <c r="V76" s="656"/>
    </row>
    <row r="77" s="627" customFormat="true" ht="30" hidden="false" customHeight="true" outlineLevel="0" collapsed="false">
      <c r="A77" s="631" t="n">
        <v>21</v>
      </c>
      <c r="B77" s="632" t="s">
        <v>875</v>
      </c>
      <c r="C77" s="633" t="s">
        <v>1717</v>
      </c>
      <c r="D77" s="633"/>
      <c r="E77" s="633"/>
      <c r="F77" s="633"/>
      <c r="G77" s="633"/>
      <c r="H77" s="633"/>
      <c r="I77" s="634" t="n">
        <v>0</v>
      </c>
      <c r="J77" s="653" t="n">
        <v>0.5</v>
      </c>
      <c r="K77" s="636" t="n">
        <v>1</v>
      </c>
      <c r="L77" s="654" t="n">
        <v>1</v>
      </c>
      <c r="M77" s="656"/>
      <c r="N77" s="656"/>
      <c r="O77" s="656"/>
      <c r="P77" s="656"/>
      <c r="Q77" s="656"/>
      <c r="R77" s="656"/>
      <c r="S77" s="656"/>
      <c r="T77" s="656"/>
      <c r="U77" s="656"/>
      <c r="V77" s="656"/>
    </row>
    <row r="78" s="627" customFormat="true" ht="30" hidden="false" customHeight="true" outlineLevel="0" collapsed="false">
      <c r="A78" s="631" t="n">
        <v>22</v>
      </c>
      <c r="B78" s="632" t="s">
        <v>802</v>
      </c>
      <c r="C78" s="633" t="s">
        <v>1886</v>
      </c>
      <c r="D78" s="633"/>
      <c r="E78" s="633"/>
      <c r="F78" s="633"/>
      <c r="G78" s="633"/>
      <c r="H78" s="633"/>
      <c r="I78" s="634" t="n">
        <v>0</v>
      </c>
      <c r="J78" s="653" t="n">
        <v>0.2454</v>
      </c>
      <c r="K78" s="636" t="n">
        <v>0.5889</v>
      </c>
      <c r="L78" s="654" t="n">
        <v>0.8848</v>
      </c>
      <c r="M78" s="656"/>
      <c r="N78" s="656"/>
      <c r="O78" s="656"/>
      <c r="P78" s="656"/>
      <c r="Q78" s="656"/>
      <c r="R78" s="656"/>
      <c r="S78" s="656"/>
      <c r="T78" s="656"/>
      <c r="U78" s="656"/>
      <c r="V78" s="656"/>
    </row>
    <row r="79" s="627" customFormat="true" ht="30" hidden="false" customHeight="true" outlineLevel="0" collapsed="false">
      <c r="A79" s="631" t="n">
        <v>23</v>
      </c>
      <c r="B79" s="632" t="s">
        <v>829</v>
      </c>
      <c r="C79" s="633" t="s">
        <v>2381</v>
      </c>
      <c r="D79" s="633"/>
      <c r="E79" s="633"/>
      <c r="F79" s="633"/>
      <c r="G79" s="633"/>
      <c r="H79" s="633"/>
      <c r="I79" s="634" t="n">
        <v>0</v>
      </c>
      <c r="J79" s="653" t="n">
        <v>0</v>
      </c>
      <c r="K79" s="636" t="n">
        <v>0.1315</v>
      </c>
      <c r="L79" s="654" t="n">
        <v>1</v>
      </c>
      <c r="M79" s="656"/>
      <c r="N79" s="656"/>
      <c r="O79" s="656"/>
      <c r="P79" s="656"/>
      <c r="Q79" s="656"/>
      <c r="R79" s="656"/>
      <c r="S79" s="656"/>
      <c r="T79" s="656"/>
      <c r="U79" s="656"/>
      <c r="V79" s="656"/>
    </row>
    <row r="80" s="627" customFormat="true" ht="30" hidden="false" customHeight="true" outlineLevel="0" collapsed="false">
      <c r="A80" s="631" t="n">
        <v>24</v>
      </c>
      <c r="B80" s="632" t="s">
        <v>752</v>
      </c>
      <c r="C80" s="633" t="s">
        <v>1756</v>
      </c>
      <c r="D80" s="633"/>
      <c r="E80" s="633"/>
      <c r="F80" s="633"/>
      <c r="G80" s="633"/>
      <c r="H80" s="633"/>
      <c r="I80" s="634" t="n">
        <v>0</v>
      </c>
      <c r="J80" s="653" t="n">
        <v>0</v>
      </c>
      <c r="K80" s="636" t="n">
        <v>0.025</v>
      </c>
      <c r="L80" s="654" t="n">
        <v>0.525</v>
      </c>
      <c r="M80" s="656"/>
      <c r="N80" s="656"/>
      <c r="O80" s="656"/>
      <c r="P80" s="656"/>
      <c r="Q80" s="656"/>
      <c r="R80" s="656"/>
      <c r="S80" s="656"/>
      <c r="T80" s="656"/>
      <c r="U80" s="656"/>
      <c r="V80" s="656"/>
    </row>
    <row r="81" s="627" customFormat="true" ht="30" hidden="false" customHeight="true" outlineLevel="0" collapsed="false">
      <c r="A81" s="631" t="n">
        <v>25</v>
      </c>
      <c r="B81" s="658" t="s">
        <v>847</v>
      </c>
      <c r="C81" s="633" t="s">
        <v>2386</v>
      </c>
      <c r="D81" s="633"/>
      <c r="E81" s="633"/>
      <c r="F81" s="633"/>
      <c r="G81" s="633"/>
      <c r="H81" s="633"/>
      <c r="I81" s="634" t="n">
        <v>0</v>
      </c>
      <c r="J81" s="653" t="n">
        <v>0</v>
      </c>
      <c r="K81" s="636" t="n">
        <v>0.1667</v>
      </c>
      <c r="L81" s="654" t="n">
        <v>1</v>
      </c>
      <c r="M81" s="659"/>
      <c r="N81" s="659"/>
      <c r="O81" s="659"/>
      <c r="P81" s="659"/>
      <c r="Q81" s="659"/>
      <c r="R81" s="659"/>
      <c r="S81" s="659"/>
      <c r="T81" s="659"/>
      <c r="U81" s="659"/>
      <c r="V81" s="659"/>
      <c r="W81" s="660"/>
    </row>
    <row r="82" customFormat="false" ht="12.75" hidden="false" customHeight="false" outlineLevel="0" collapsed="false">
      <c r="B82" s="661"/>
      <c r="C82" s="608"/>
      <c r="D82" s="608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V82" s="608"/>
    </row>
    <row r="83" customFormat="false" ht="12.75" hidden="false" customHeight="false" outlineLevel="0" collapsed="false">
      <c r="B83" s="661"/>
      <c r="C83" s="608"/>
      <c r="D83" s="608"/>
      <c r="E83" s="608"/>
      <c r="F83" s="608"/>
      <c r="G83" s="608"/>
      <c r="H83" s="608"/>
      <c r="I83" s="608"/>
      <c r="J83" s="608"/>
      <c r="K83" s="608"/>
      <c r="L83" s="608"/>
      <c r="M83" s="608"/>
      <c r="N83" s="608"/>
    </row>
    <row r="84" customFormat="false" ht="12.75" hidden="false" customHeight="false" outlineLevel="0" collapsed="false">
      <c r="B84" s="661"/>
      <c r="C84" s="608"/>
      <c r="D84" s="608"/>
      <c r="E84" s="608"/>
      <c r="F84" s="608"/>
      <c r="G84" s="608"/>
      <c r="H84" s="608"/>
      <c r="I84" s="608"/>
      <c r="J84" s="608"/>
      <c r="K84" s="608"/>
      <c r="L84" s="608"/>
      <c r="M84" s="608"/>
      <c r="N84" s="608"/>
    </row>
    <row r="85" customFormat="false" ht="12.75" hidden="false" customHeight="false" outlineLevel="0" collapsed="false">
      <c r="B85" s="661"/>
      <c r="C85" s="608"/>
      <c r="D85" s="608"/>
      <c r="E85" s="608"/>
      <c r="F85" s="608"/>
      <c r="G85" s="608"/>
      <c r="H85" s="608"/>
      <c r="I85" s="608"/>
      <c r="J85" s="608"/>
      <c r="K85" s="608"/>
      <c r="L85" s="608"/>
      <c r="M85" s="608"/>
      <c r="N85" s="608"/>
    </row>
    <row r="86" customFormat="false" ht="12.75" hidden="false" customHeight="false" outlineLevel="0" collapsed="false">
      <c r="B86" s="661"/>
      <c r="C86" s="608"/>
      <c r="D86" s="608"/>
      <c r="E86" s="608"/>
      <c r="F86" s="608"/>
      <c r="G86" s="608"/>
      <c r="H86" s="608"/>
      <c r="I86" s="608"/>
      <c r="J86" s="608"/>
      <c r="K86" s="608"/>
      <c r="L86" s="608"/>
      <c r="M86" s="608"/>
      <c r="N86" s="608"/>
    </row>
    <row r="87" customFormat="false" ht="12.75" hidden="false" customHeight="false" outlineLevel="0" collapsed="false">
      <c r="B87" s="661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</row>
    <row r="88" customFormat="false" ht="12.75" hidden="false" customHeight="false" outlineLevel="0" collapsed="false">
      <c r="B88" s="661"/>
      <c r="C88" s="608"/>
      <c r="D88" s="608"/>
      <c r="E88" s="608"/>
      <c r="F88" s="608"/>
      <c r="G88" s="608"/>
      <c r="H88" s="608"/>
      <c r="I88" s="608"/>
      <c r="J88" s="608"/>
      <c r="K88" s="608"/>
      <c r="L88" s="608"/>
      <c r="M88" s="608"/>
      <c r="N88" s="608"/>
    </row>
    <row r="89" customFormat="false" ht="12.75" hidden="false" customHeight="false" outlineLevel="0" collapsed="false">
      <c r="B89" s="661"/>
      <c r="C89" s="608"/>
      <c r="D89" s="608"/>
      <c r="E89" s="608"/>
      <c r="F89" s="608"/>
      <c r="G89" s="608"/>
      <c r="H89" s="608"/>
      <c r="I89" s="608"/>
      <c r="J89" s="608"/>
      <c r="K89" s="608"/>
      <c r="L89" s="608"/>
      <c r="M89" s="608"/>
      <c r="N89" s="608"/>
    </row>
  </sheetData>
  <mergeCells count="149">
    <mergeCell ref="D2:R2"/>
    <mergeCell ref="D3:R3"/>
    <mergeCell ref="B5:V6"/>
    <mergeCell ref="B9:B10"/>
    <mergeCell ref="C9:H10"/>
    <mergeCell ref="I9:J9"/>
    <mergeCell ref="K9:L9"/>
    <mergeCell ref="M9:N9"/>
    <mergeCell ref="O9:V10"/>
    <mergeCell ref="C11:H11"/>
    <mergeCell ref="O11:V11"/>
    <mergeCell ref="C12:H12"/>
    <mergeCell ref="O12:V12"/>
    <mergeCell ref="C13:H13"/>
    <mergeCell ref="O13:V13"/>
    <mergeCell ref="C14:H14"/>
    <mergeCell ref="O14:V14"/>
    <mergeCell ref="C15:H15"/>
    <mergeCell ref="O15:V15"/>
    <mergeCell ref="C16:H16"/>
    <mergeCell ref="O16:V16"/>
    <mergeCell ref="C17:H17"/>
    <mergeCell ref="O17:V17"/>
    <mergeCell ref="C18:H18"/>
    <mergeCell ref="O18:V18"/>
    <mergeCell ref="C19:H19"/>
    <mergeCell ref="O19:V19"/>
    <mergeCell ref="C20:H20"/>
    <mergeCell ref="O20:V20"/>
    <mergeCell ref="C21:H21"/>
    <mergeCell ref="O21:V21"/>
    <mergeCell ref="C22:H22"/>
    <mergeCell ref="O22:V22"/>
    <mergeCell ref="C23:H23"/>
    <mergeCell ref="O23:V23"/>
    <mergeCell ref="C24:H24"/>
    <mergeCell ref="O24:V24"/>
    <mergeCell ref="C25:H25"/>
    <mergeCell ref="O25:V25"/>
    <mergeCell ref="B27:B28"/>
    <mergeCell ref="C27:H28"/>
    <mergeCell ref="I27:J27"/>
    <mergeCell ref="K27:L27"/>
    <mergeCell ref="M27:N27"/>
    <mergeCell ref="O27:V28"/>
    <mergeCell ref="C29:H29"/>
    <mergeCell ref="O29:V29"/>
    <mergeCell ref="C30:H30"/>
    <mergeCell ref="O30:V30"/>
    <mergeCell ref="C31:H31"/>
    <mergeCell ref="O31:V31"/>
    <mergeCell ref="C32:H32"/>
    <mergeCell ref="O32:V32"/>
    <mergeCell ref="C33:H33"/>
    <mergeCell ref="O33:V33"/>
    <mergeCell ref="C34:H34"/>
    <mergeCell ref="O34:V34"/>
    <mergeCell ref="C35:H35"/>
    <mergeCell ref="O35:V35"/>
    <mergeCell ref="C36:H36"/>
    <mergeCell ref="O36:V36"/>
    <mergeCell ref="C37:H37"/>
    <mergeCell ref="O37:V37"/>
    <mergeCell ref="C38:H38"/>
    <mergeCell ref="O38:V38"/>
    <mergeCell ref="C39:H39"/>
    <mergeCell ref="O39:V39"/>
    <mergeCell ref="C40:H40"/>
    <mergeCell ref="O40:V40"/>
    <mergeCell ref="C41:H41"/>
    <mergeCell ref="O41:V41"/>
    <mergeCell ref="C42:H42"/>
    <mergeCell ref="O42:V42"/>
    <mergeCell ref="C43:H43"/>
    <mergeCell ref="O43:V43"/>
    <mergeCell ref="C44:H44"/>
    <mergeCell ref="O44:V44"/>
    <mergeCell ref="C45:H45"/>
    <mergeCell ref="O45:V45"/>
    <mergeCell ref="C46:H46"/>
    <mergeCell ref="O46:V46"/>
    <mergeCell ref="C47:H47"/>
    <mergeCell ref="O47:V47"/>
    <mergeCell ref="C48:H48"/>
    <mergeCell ref="O48:V48"/>
    <mergeCell ref="C49:H49"/>
    <mergeCell ref="O49:V49"/>
    <mergeCell ref="C50:H50"/>
    <mergeCell ref="O50:V50"/>
    <mergeCell ref="C51:H51"/>
    <mergeCell ref="O51:V51"/>
    <mergeCell ref="C52:H52"/>
    <mergeCell ref="O52:V52"/>
    <mergeCell ref="C53:H53"/>
    <mergeCell ref="O53:V53"/>
    <mergeCell ref="B55:B56"/>
    <mergeCell ref="C55:H56"/>
    <mergeCell ref="I55:L55"/>
    <mergeCell ref="M55:V56"/>
    <mergeCell ref="C57:H57"/>
    <mergeCell ref="M57:V57"/>
    <mergeCell ref="C58:H58"/>
    <mergeCell ref="M58:V58"/>
    <mergeCell ref="C59:H59"/>
    <mergeCell ref="M59:V59"/>
    <mergeCell ref="C60:H60"/>
    <mergeCell ref="M60:V60"/>
    <mergeCell ref="C61:H61"/>
    <mergeCell ref="M61:V61"/>
    <mergeCell ref="C62:H62"/>
    <mergeCell ref="M62:V62"/>
    <mergeCell ref="C63:H63"/>
    <mergeCell ref="M63:V63"/>
    <mergeCell ref="C64:H64"/>
    <mergeCell ref="M64:V64"/>
    <mergeCell ref="C65:H65"/>
    <mergeCell ref="M65:V65"/>
    <mergeCell ref="C66:H66"/>
    <mergeCell ref="M66:V66"/>
    <mergeCell ref="C67:H67"/>
    <mergeCell ref="M67:V67"/>
    <mergeCell ref="C68:H68"/>
    <mergeCell ref="M68:V68"/>
    <mergeCell ref="C69:H69"/>
    <mergeCell ref="M69:V69"/>
    <mergeCell ref="C70:H70"/>
    <mergeCell ref="M70:V70"/>
    <mergeCell ref="C71:H71"/>
    <mergeCell ref="M71:V71"/>
    <mergeCell ref="C72:H72"/>
    <mergeCell ref="M72:V72"/>
    <mergeCell ref="C73:H73"/>
    <mergeCell ref="M73:V73"/>
    <mergeCell ref="C74:H74"/>
    <mergeCell ref="M74:V74"/>
    <mergeCell ref="C75:H75"/>
    <mergeCell ref="M75:V75"/>
    <mergeCell ref="C76:H76"/>
    <mergeCell ref="M76:V76"/>
    <mergeCell ref="C77:H77"/>
    <mergeCell ref="M77:V77"/>
    <mergeCell ref="C78:H78"/>
    <mergeCell ref="M78:V78"/>
    <mergeCell ref="C79:H79"/>
    <mergeCell ref="M79:V79"/>
    <mergeCell ref="C80:H80"/>
    <mergeCell ref="M80:V80"/>
    <mergeCell ref="C81:H81"/>
    <mergeCell ref="M81:V8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43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87"/>
  <sheetViews>
    <sheetView showFormulas="false" showGridLines="false" showRowColHeaders="true" showZeros="true" rightToLeft="false" tabSelected="false" showOutlineSymbols="true" defaultGridColor="true" view="normal" topLeftCell="A1" colorId="64" zoomScale="130" zoomScaleNormal="13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K10" activeCellId="0" sqref="K10"/>
    </sheetView>
  </sheetViews>
  <sheetFormatPr defaultColWidth="8.6875" defaultRowHeight="15" zeroHeight="false" outlineLevelRow="0" outlineLevelCol="0"/>
  <cols>
    <col collapsed="false" customWidth="true" hidden="false" outlineLevel="0" max="1" min="1" style="662" width="12.86"/>
    <col collapsed="false" customWidth="true" hidden="false" outlineLevel="0" max="2" min="2" style="0" width="17.58"/>
    <col collapsed="false" customWidth="true" hidden="false" outlineLevel="0" max="3" min="3" style="0" width="50.71"/>
    <col collapsed="false" customWidth="true" hidden="false" outlineLevel="0" max="4" min="4" style="0" width="50.42"/>
    <col collapsed="false" customWidth="true" hidden="false" outlineLevel="0" max="10" min="5" style="0" width="14.7"/>
    <col collapsed="false" customWidth="true" hidden="false" outlineLevel="0" max="11" min="11" style="0" width="48.57"/>
    <col collapsed="false" customWidth="true" hidden="true" outlineLevel="0" max="12" min="12" style="138" width="9.85"/>
    <col collapsed="false" customWidth="true" hidden="true" outlineLevel="0" max="13" min="13" style="138" width="11.52"/>
  </cols>
  <sheetData>
    <row r="1" customFormat="false" ht="27" hidden="false" customHeight="true" outlineLevel="0" collapsed="false">
      <c r="B1" s="663"/>
      <c r="C1" s="664"/>
      <c r="D1" s="665" t="s">
        <v>2627</v>
      </c>
      <c r="E1" s="665"/>
      <c r="F1" s="665"/>
      <c r="G1" s="665"/>
      <c r="H1" s="665"/>
      <c r="I1" s="664"/>
      <c r="J1" s="664"/>
      <c r="K1" s="666"/>
    </row>
    <row r="2" customFormat="false" ht="27" hidden="false" customHeight="true" outlineLevel="0" collapsed="false">
      <c r="B2" s="667" t="s">
        <v>2628</v>
      </c>
      <c r="C2" s="668" t="n">
        <f aca="false">'Análise Física Macro'!$O$5</f>
        <v>44135</v>
      </c>
      <c r="D2" s="665"/>
      <c r="E2" s="665"/>
      <c r="F2" s="665"/>
      <c r="G2" s="665"/>
      <c r="H2" s="665"/>
      <c r="I2" s="669"/>
      <c r="J2" s="669"/>
      <c r="K2" s="670"/>
    </row>
    <row r="3" customFormat="false" ht="20.25" hidden="false" customHeight="true" outlineLevel="0" collapsed="false">
      <c r="B3" s="671" t="s">
        <v>2485</v>
      </c>
      <c r="C3" s="672" t="s">
        <v>1136</v>
      </c>
      <c r="D3" s="673" t="s">
        <v>2629</v>
      </c>
      <c r="E3" s="674" t="s">
        <v>2630</v>
      </c>
      <c r="F3" s="674"/>
      <c r="G3" s="674"/>
      <c r="H3" s="674" t="s">
        <v>2631</v>
      </c>
      <c r="I3" s="674"/>
      <c r="J3" s="674"/>
      <c r="K3" s="675" t="s">
        <v>2632</v>
      </c>
    </row>
    <row r="4" customFormat="false" ht="30" hidden="false" customHeight="true" outlineLevel="0" collapsed="false">
      <c r="B4" s="671"/>
      <c r="C4" s="672"/>
      <c r="D4" s="673"/>
      <c r="E4" s="676" t="n">
        <f aca="false">'Análise Física Macro'!O5+28</f>
        <v>44163</v>
      </c>
      <c r="F4" s="676" t="n">
        <f aca="false">E4+29</f>
        <v>44192</v>
      </c>
      <c r="G4" s="676" t="n">
        <f aca="false">F4+30</f>
        <v>44222</v>
      </c>
      <c r="H4" s="676" t="n">
        <f aca="false">E4+28</f>
        <v>44191</v>
      </c>
      <c r="I4" s="676" t="n">
        <f aca="false">F4+28</f>
        <v>44220</v>
      </c>
      <c r="J4" s="676" t="n">
        <f aca="false">G4+28</f>
        <v>44250</v>
      </c>
      <c r="K4" s="675"/>
    </row>
    <row r="5" customFormat="false" ht="38.25" hidden="false" customHeight="true" outlineLevel="0" collapsed="false">
      <c r="A5" s="138" t="s">
        <v>1474</v>
      </c>
      <c r="B5" s="677" t="n">
        <v>1</v>
      </c>
      <c r="C5" s="678" t="str">
        <f aca="false">IF(A5="","",VLOOKUP($A5,Plan3!$A$1546:$I$1997,3,0))</f>
        <v>Tijolo Ceramico Furado 19x19x29 NBR 15270-3</v>
      </c>
      <c r="D5" s="678" t="str">
        <f aca="false">IF(A5="","",VLOOKUP($A5,Plan3!$A$1546:$I$1997,8,0))</f>
        <v>Alvenaria de bloco cerâmico - 19x19x29 cm</v>
      </c>
      <c r="E5" s="679" t="n">
        <f aca="false">IF($A5="","",IF(H5&lt;&gt;"","Fazer Pedido",""))</f>
        <v>0</v>
      </c>
      <c r="F5" s="679" t="n">
        <f aca="false">IF($A5="","",IF(I5&lt;&gt;"","Fazer Pedido",""))</f>
        <v>0</v>
      </c>
      <c r="G5" s="679" t="str">
        <f aca="false">IF($A5="","",IF(J5&lt;&gt;"","Fazer Pedido",""))</f>
        <v>Fazer Pedido</v>
      </c>
      <c r="H5" s="680" t="n">
        <f aca="false">IF($A5="","",IF(MONTH($L5)=MONTH(H$4),"Insumo na Obra",""))</f>
        <v>0</v>
      </c>
      <c r="I5" s="680" t="n">
        <f aca="false">IF($A5="","",IF(MONTH($L5)=MONTH(I$4),"Insumo na Obra",""))</f>
        <v>0</v>
      </c>
      <c r="J5" s="680" t="str">
        <f aca="false">IF($A5="","",IF(MONTH($L5)=MONTH(J$4),"Insumo na Obra",""))</f>
        <v>Insumo na Obra</v>
      </c>
      <c r="K5" s="681"/>
      <c r="L5" s="682" t="n">
        <f aca="false">DATEVALUE(M5)</f>
        <v>43871</v>
      </c>
      <c r="M5" s="97" t="s">
        <v>227</v>
      </c>
      <c r="N5" s="138" t="s">
        <v>2633</v>
      </c>
    </row>
    <row r="6" customFormat="false" ht="38.25" hidden="false" customHeight="true" outlineLevel="0" collapsed="false">
      <c r="A6" s="138" t="s">
        <v>1477</v>
      </c>
      <c r="B6" s="683" t="n">
        <f aca="false">IF(C6&lt;&gt;"",B5+1,"")</f>
        <v>2</v>
      </c>
      <c r="C6" s="684" t="str">
        <f aca="false">IF(A6="","",VLOOKUP($A6,Plan3!$A$1546:$I$1997,3,0))</f>
        <v>Serviço de Empreitada / Corte, Dobra e Montagem de Armação  - NBR 14931</v>
      </c>
      <c r="D6" s="684" t="str">
        <f aca="false">IF(A6="","",VLOOKUP($A6,Plan3!$A$1546:$I$1997,8,0))</f>
        <v>Vergas e contra-vergas</v>
      </c>
      <c r="E6" s="685" t="n">
        <f aca="false">IF($A6="","",IF(H6&lt;&gt;"","Fazer Pedido",""))</f>
        <v>0</v>
      </c>
      <c r="F6" s="685" t="n">
        <f aca="false">IF($A6="","",IF(I6&lt;&gt;"","Fazer Pedido",""))</f>
        <v>0</v>
      </c>
      <c r="G6" s="685" t="str">
        <f aca="false">IF($A6="","",IF(J6&lt;&gt;"","Fazer Pedido",""))</f>
        <v>Fazer Pedido</v>
      </c>
      <c r="H6" s="686" t="n">
        <f aca="false">IF($A6="","",IF(MONTH($L6)=MONTH(H$4),"Insumo na Obra",""))</f>
        <v>0</v>
      </c>
      <c r="I6" s="686" t="n">
        <f aca="false">IF($A6="","",IF(MONTH($L6)=MONTH(I$4),"Insumo na Obra",""))</f>
        <v>0</v>
      </c>
      <c r="J6" s="686" t="str">
        <f aca="false">IF($A6="","",IF(MONTH($L6)=MONTH(J$4),"Insumo na Obra",""))</f>
        <v>Insumo na Obra</v>
      </c>
      <c r="K6" s="687"/>
      <c r="L6" s="682" t="n">
        <f aca="false">DATEVALUE(M6)</f>
        <v>43871</v>
      </c>
      <c r="M6" s="97" t="s">
        <v>227</v>
      </c>
      <c r="N6" s="138" t="s">
        <v>2634</v>
      </c>
    </row>
    <row r="7" customFormat="false" ht="38.25" hidden="false" customHeight="true" outlineLevel="0" collapsed="false">
      <c r="A7" s="138" t="s">
        <v>1479</v>
      </c>
      <c r="B7" s="677" t="n">
        <f aca="false">IF(C7&lt;&gt;"",B6+1,"")</f>
        <v>3</v>
      </c>
      <c r="C7" s="678" t="str">
        <f aca="false">IF(A7="","",VLOOKUP($A7,Plan3!$A$1546:$I$1997,3,0))</f>
        <v>Cimento CPII 32 Portland </v>
      </c>
      <c r="D7" s="678" t="str">
        <f aca="false">IF(A7="","",VLOOKUP($A7,Plan3!$A$1546:$I$1997,8,0))</f>
        <v>Alvenaria em tijolo cerâmico - 14x19x29 cm</v>
      </c>
      <c r="E7" s="679" t="n">
        <f aca="false">IF($A7="","",IF(H7&lt;&gt;"","Fazer Pedido",""))</f>
        <v>0</v>
      </c>
      <c r="F7" s="679" t="n">
        <f aca="false">IF($A7="","",IF(I7&lt;&gt;"","Fazer Pedido",""))</f>
        <v>0</v>
      </c>
      <c r="G7" s="679" t="str">
        <f aca="false">IF($A7="","",IF(J7&lt;&gt;"","Fazer Pedido",""))</f>
        <v>Fazer Pedido</v>
      </c>
      <c r="H7" s="680" t="n">
        <f aca="false">IF($A7="","",IF(MONTH($L7)=MONTH(H$4),"Insumo na Obra",""))</f>
        <v>0</v>
      </c>
      <c r="I7" s="680" t="n">
        <f aca="false">IF($A7="","",IF(MONTH($L7)=MONTH(I$4),"Insumo na Obra",""))</f>
        <v>0</v>
      </c>
      <c r="J7" s="680" t="str">
        <f aca="false">IF($A7="","",IF(MONTH($L7)=MONTH(J$4),"Insumo na Obra",""))</f>
        <v>Insumo na Obra</v>
      </c>
      <c r="K7" s="681"/>
      <c r="L7" s="682" t="n">
        <f aca="false">DATEVALUE(M7)</f>
        <v>43871</v>
      </c>
      <c r="M7" s="97" t="s">
        <v>227</v>
      </c>
      <c r="N7" s="138" t="s">
        <v>2635</v>
      </c>
    </row>
    <row r="8" customFormat="false" ht="38.25" hidden="false" customHeight="true" outlineLevel="0" collapsed="false">
      <c r="A8" s="138" t="s">
        <v>1481</v>
      </c>
      <c r="B8" s="683" t="n">
        <f aca="false">IF(C8&lt;&gt;"",B7+1,"")</f>
        <v>4</v>
      </c>
      <c r="C8" s="684" t="str">
        <f aca="false">IF(A8="","",VLOOKUP($A8,Plan3!$A$1546:$I$1997,3,0))</f>
        <v>Serviço de empreitada / Encunhamento</v>
      </c>
      <c r="D8" s="684" t="str">
        <f aca="false">IF(A8="","",VLOOKUP($A8,Plan3!$A$1546:$I$1997,8,0))</f>
        <v>Mão de obra de encunhamento</v>
      </c>
      <c r="E8" s="685" t="n">
        <f aca="false">IF($A8="","",IF(H8&lt;&gt;"","Fazer Pedido",""))</f>
        <v>0</v>
      </c>
      <c r="F8" s="685" t="n">
        <f aca="false">IF($A8="","",IF(I8&lt;&gt;"","Fazer Pedido",""))</f>
        <v>0</v>
      </c>
      <c r="G8" s="685" t="n">
        <f aca="false">IF($A8="","",IF(J8&lt;&gt;"","Fazer Pedido",""))</f>
        <v>0</v>
      </c>
      <c r="H8" s="686" t="n">
        <f aca="false">IF($A8="","",IF(MONTH($L8)=MONTH(H$4),"Insumo na Obra",""))</f>
        <v>0</v>
      </c>
      <c r="I8" s="686" t="n">
        <f aca="false">IF($A8="","",IF(MONTH($L8)=MONTH(I$4),"Insumo na Obra",""))</f>
        <v>0</v>
      </c>
      <c r="J8" s="686" t="n">
        <f aca="false">IF($A8="","",IF(MONTH($L8)=MONTH(J$4),"Insumo na Obra",""))</f>
        <v>0</v>
      </c>
      <c r="K8" s="687"/>
      <c r="L8" s="682" t="n">
        <f aca="false">DATEVALUE(M8)</f>
        <v>43891</v>
      </c>
      <c r="M8" s="97" t="s">
        <v>107</v>
      </c>
      <c r="N8" s="138" t="s">
        <v>2636</v>
      </c>
    </row>
    <row r="9" customFormat="false" ht="38.25" hidden="false" customHeight="true" outlineLevel="0" collapsed="false">
      <c r="A9" s="138" t="s">
        <v>1484</v>
      </c>
      <c r="B9" s="677" t="n">
        <f aca="false">IF(C9&lt;&gt;"",B8+1,"")</f>
        <v>5</v>
      </c>
      <c r="C9" s="678" t="str">
        <f aca="false">IF(A9="","",VLOOKUP($A9,Plan3!$A$1546:$I$1997,3,0))</f>
        <v>Massical - NBR 7175</v>
      </c>
      <c r="D9" s="678" t="str">
        <f aca="false">IF(A9="","",VLOOKUP($A9,Plan3!$A$1546:$I$1997,8,0))</f>
        <v>Alvenaria em tijolo cerâmico - 14x19x29 cm</v>
      </c>
      <c r="E9" s="679" t="n">
        <f aca="false">IF($A9="","",IF(H9&lt;&gt;"","Fazer Pedido",""))</f>
        <v>0</v>
      </c>
      <c r="F9" s="679" t="n">
        <f aca="false">IF($A9="","",IF(I9&lt;&gt;"","Fazer Pedido",""))</f>
        <v>0</v>
      </c>
      <c r="G9" s="679" t="str">
        <f aca="false">IF($A9="","",IF(J9&lt;&gt;"","Fazer Pedido",""))</f>
        <v>Fazer Pedido</v>
      </c>
      <c r="H9" s="680" t="n">
        <f aca="false">IF($A9="","",IF(MONTH($L9)=MONTH(H$4),"Insumo na Obra",""))</f>
        <v>0</v>
      </c>
      <c r="I9" s="680" t="n">
        <f aca="false">IF($A9="","",IF(MONTH($L9)=MONTH(I$4),"Insumo na Obra",""))</f>
        <v>0</v>
      </c>
      <c r="J9" s="680" t="str">
        <f aca="false">IF($A9="","",IF(MONTH($L9)=MONTH(J$4),"Insumo na Obra",""))</f>
        <v>Insumo na Obra</v>
      </c>
      <c r="K9" s="681"/>
      <c r="L9" s="682" t="n">
        <f aca="false">DATEVALUE(M9)</f>
        <v>43871</v>
      </c>
      <c r="M9" s="97" t="s">
        <v>227</v>
      </c>
      <c r="N9" s="138" t="s">
        <v>2637</v>
      </c>
    </row>
    <row r="10" customFormat="false" ht="38.25" hidden="false" customHeight="true" outlineLevel="0" collapsed="false">
      <c r="A10" s="138" t="s">
        <v>1487</v>
      </c>
      <c r="B10" s="683" t="n">
        <f aca="false">IF(C10&lt;&gt;"",B9+1,"")</f>
        <v>6</v>
      </c>
      <c r="C10" s="684" t="str">
        <f aca="false">IF(A10="","",VLOOKUP($A10,Plan3!$A$1546:$I$1997,3,0))</f>
        <v>Brita 1 (9,5 a 19 mm) - NBR 7211</v>
      </c>
      <c r="D10" s="684" t="str">
        <f aca="false">IF(A10="","",VLOOKUP($A10,Plan3!$A$1546:$I$1997,8,0))</f>
        <v>Vergas e contra-vergas</v>
      </c>
      <c r="E10" s="685" t="n">
        <f aca="false">IF($A10="","",IF(H10&lt;&gt;"","Fazer Pedido",""))</f>
        <v>0</v>
      </c>
      <c r="F10" s="685" t="n">
        <f aca="false">IF($A10="","",IF(I10&lt;&gt;"","Fazer Pedido",""))</f>
        <v>0</v>
      </c>
      <c r="G10" s="685" t="str">
        <f aca="false">IF($A10="","",IF(J10&lt;&gt;"","Fazer Pedido",""))</f>
        <v>Fazer Pedido</v>
      </c>
      <c r="H10" s="686" t="n">
        <f aca="false">IF($A10="","",IF(MONTH($L10)=MONTH(H$4),"Insumo na Obra",""))</f>
        <v>0</v>
      </c>
      <c r="I10" s="686" t="n">
        <f aca="false">IF($A10="","",IF(MONTH($L10)=MONTH(I$4),"Insumo na Obra",""))</f>
        <v>0</v>
      </c>
      <c r="J10" s="686" t="str">
        <f aca="false">IF($A10="","",IF(MONTH($L10)=MONTH(J$4),"Insumo na Obra",""))</f>
        <v>Insumo na Obra</v>
      </c>
      <c r="K10" s="687"/>
      <c r="L10" s="682" t="n">
        <f aca="false">DATEVALUE(M10)</f>
        <v>43871</v>
      </c>
      <c r="M10" s="97" t="s">
        <v>227</v>
      </c>
      <c r="N10" s="138" t="s">
        <v>2638</v>
      </c>
    </row>
    <row r="11" customFormat="false" ht="38.25" hidden="false" customHeight="true" outlineLevel="0" collapsed="false">
      <c r="A11" s="138" t="s">
        <v>1488</v>
      </c>
      <c r="B11" s="677" t="n">
        <f aca="false">IF(C11&lt;&gt;"",B10+1,"")</f>
        <v>7</v>
      </c>
      <c r="C11" s="678" t="str">
        <f aca="false">IF(A11="","",VLOOKUP($A11,Plan3!$A$1546:$I$1997,3,0))</f>
        <v>Prego 18x30 - ABNT NBR 6627:1981 </v>
      </c>
      <c r="D11" s="678" t="str">
        <f aca="false">IF(A11="","",VLOOKUP($A11,Plan3!$A$1546:$I$1997,8,0))</f>
        <v>Vergas e contra-vergas</v>
      </c>
      <c r="E11" s="679" t="n">
        <f aca="false">IF($A11="","",IF(H11&lt;&gt;"","Fazer Pedido",""))</f>
        <v>0</v>
      </c>
      <c r="F11" s="679" t="n">
        <f aca="false">IF($A11="","",IF(I11&lt;&gt;"","Fazer Pedido",""))</f>
        <v>0</v>
      </c>
      <c r="G11" s="679" t="str">
        <f aca="false">IF($A11="","",IF(J11&lt;&gt;"","Fazer Pedido",""))</f>
        <v>Fazer Pedido</v>
      </c>
      <c r="H11" s="680" t="n">
        <f aca="false">IF($A11="","",IF(MONTH($L11)=MONTH(H$4),"Insumo na Obra",""))</f>
        <v>0</v>
      </c>
      <c r="I11" s="680" t="n">
        <f aca="false">IF($A11="","",IF(MONTH($L11)=MONTH(I$4),"Insumo na Obra",""))</f>
        <v>0</v>
      </c>
      <c r="J11" s="680" t="str">
        <f aca="false">IF($A11="","",IF(MONTH($L11)=MONTH(J$4),"Insumo na Obra",""))</f>
        <v>Insumo na Obra</v>
      </c>
      <c r="K11" s="681"/>
      <c r="L11" s="682" t="n">
        <f aca="false">DATEVALUE(M11)</f>
        <v>43871</v>
      </c>
      <c r="M11" s="97" t="s">
        <v>227</v>
      </c>
      <c r="N11" s="138" t="s">
        <v>2639</v>
      </c>
    </row>
    <row r="12" customFormat="false" ht="38.25" hidden="true" customHeight="true" outlineLevel="0" collapsed="false">
      <c r="A12" s="138" t="s">
        <v>1489</v>
      </c>
      <c r="B12" s="683" t="n">
        <f aca="false">IF(C12&lt;&gt;"",B11+1,"")</f>
        <v>8</v>
      </c>
      <c r="C12" s="684" t="str">
        <f aca="false">IF(A12="","",VLOOKUP($A12,Plan3!$A$1546:$I$1997,3,0))</f>
        <v>Aco CA-50/60 - NBR 7480</v>
      </c>
      <c r="D12" s="684" t="str">
        <f aca="false">IF(A12="","",VLOOKUP($A12,Plan3!$A$1546:$I$1997,8,0))</f>
        <v>Vergas e contra-vergas</v>
      </c>
      <c r="E12" s="685" t="n">
        <f aca="false">IF($A12="","",IF(H12&lt;&gt;"","Fazer Pedido",""))</f>
        <v>0</v>
      </c>
      <c r="F12" s="685" t="n">
        <f aca="false">IF($A12="","",IF(I12&lt;&gt;"","Fazer Pedido",""))</f>
        <v>0</v>
      </c>
      <c r="G12" s="685" t="str">
        <f aca="false">IF($A12="","",IF(J12&lt;&gt;"","Fazer Pedido",""))</f>
        <v>Fazer Pedido</v>
      </c>
      <c r="H12" s="686" t="n">
        <f aca="false">IF($A12="","",IF(MONTH($L12)=MONTH(H$4),"Insumo na Obra",""))</f>
        <v>0</v>
      </c>
      <c r="I12" s="686" t="n">
        <f aca="false">IF($A12="","",IF(MONTH($L12)=MONTH(I$4),"Insumo na Obra",""))</f>
        <v>0</v>
      </c>
      <c r="J12" s="686" t="str">
        <f aca="false">IF($A12="","",IF(MONTH($L12)=MONTH(J$4),"Insumo na Obra",""))</f>
        <v>Insumo na Obra</v>
      </c>
      <c r="K12" s="687"/>
      <c r="L12" s="682" t="n">
        <f aca="false">DATEVALUE(M12)</f>
        <v>43871</v>
      </c>
      <c r="M12" s="97" t="s">
        <v>227</v>
      </c>
      <c r="N12" s="138" t="s">
        <v>2640</v>
      </c>
    </row>
    <row r="13" customFormat="false" ht="38.25" hidden="false" customHeight="true" outlineLevel="0" collapsed="false">
      <c r="A13" s="138" t="s">
        <v>1490</v>
      </c>
      <c r="B13" s="677" t="n">
        <f aca="false">IF(C13&lt;&gt;"",B12+1,"")</f>
        <v>9</v>
      </c>
      <c r="C13" s="678" t="str">
        <f aca="false">IF(A13="","",VLOOKUP($A13,Plan3!$A$1546:$I$1997,3,0))</f>
        <v>Arame Recozido Torcido BWG 18 - NBR 5589:2012  </v>
      </c>
      <c r="D13" s="678" t="str">
        <f aca="false">IF(A13="","",VLOOKUP($A13,Plan3!$A$1546:$I$1997,8,0))</f>
        <v>Vergas e contra-vergas</v>
      </c>
      <c r="E13" s="679" t="n">
        <f aca="false">IF($A13="","",IF(H13&lt;&gt;"","Fazer Pedido",""))</f>
        <v>0</v>
      </c>
      <c r="F13" s="679" t="n">
        <f aca="false">IF($A13="","",IF(I13&lt;&gt;"","Fazer Pedido",""))</f>
        <v>0</v>
      </c>
      <c r="G13" s="679" t="str">
        <f aca="false">IF($A13="","",IF(J13&lt;&gt;"","Fazer Pedido",""))</f>
        <v>Fazer Pedido</v>
      </c>
      <c r="H13" s="680" t="n">
        <f aca="false">IF($A13="","",IF(MONTH($L13)=MONTH(H$4),"Insumo na Obra",""))</f>
        <v>0</v>
      </c>
      <c r="I13" s="680" t="n">
        <f aca="false">IF($A13="","",IF(MONTH($L13)=MONTH(I$4),"Insumo na Obra",""))</f>
        <v>0</v>
      </c>
      <c r="J13" s="680" t="str">
        <f aca="false">IF($A13="","",IF(MONTH($L13)=MONTH(J$4),"Insumo na Obra",""))</f>
        <v>Insumo na Obra</v>
      </c>
      <c r="K13" s="681"/>
      <c r="L13" s="682" t="n">
        <f aca="false">DATEVALUE(M13)</f>
        <v>43871</v>
      </c>
      <c r="M13" s="97" t="s">
        <v>227</v>
      </c>
      <c r="N13" s="138" t="s">
        <v>2641</v>
      </c>
    </row>
    <row r="14" customFormat="false" ht="38.25" hidden="false" customHeight="true" outlineLevel="0" collapsed="false">
      <c r="A14" s="138" t="s">
        <v>1492</v>
      </c>
      <c r="B14" s="683" t="n">
        <f aca="false">IF(C14&lt;&gt;"",B13+1,"")</f>
        <v>10</v>
      </c>
      <c r="C14" s="684" t="str">
        <f aca="false">IF(A14="","",VLOOKUP($A14,Plan3!$A$1546:$I$1997,3,0))</f>
        <v>Areia Media - NBR 7211</v>
      </c>
      <c r="D14" s="684" t="str">
        <f aca="false">IF(A14="","",VLOOKUP($A14,Plan3!$A$1546:$I$1997,8,0))</f>
        <v>Alvenaria em tijolo cerâmico - 14x19x29 cm</v>
      </c>
      <c r="E14" s="685" t="n">
        <f aca="false">IF($A14="","",IF(H14&lt;&gt;"","Fazer Pedido",""))</f>
        <v>0</v>
      </c>
      <c r="F14" s="685" t="n">
        <f aca="false">IF($A14="","",IF(I14&lt;&gt;"","Fazer Pedido",""))</f>
        <v>0</v>
      </c>
      <c r="G14" s="685" t="str">
        <f aca="false">IF($A14="","",IF(J14&lt;&gt;"","Fazer Pedido",""))</f>
        <v>Fazer Pedido</v>
      </c>
      <c r="H14" s="686" t="n">
        <f aca="false">IF($A14="","",IF(MONTH($L14)=MONTH(H$4),"Insumo na Obra",""))</f>
        <v>0</v>
      </c>
      <c r="I14" s="686" t="n">
        <f aca="false">IF($A14="","",IF(MONTH($L14)=MONTH(I$4),"Insumo na Obra",""))</f>
        <v>0</v>
      </c>
      <c r="J14" s="686" t="str">
        <f aca="false">IF($A14="","",IF(MONTH($L14)=MONTH(J$4),"Insumo na Obra",""))</f>
        <v>Insumo na Obra</v>
      </c>
      <c r="K14" s="687"/>
      <c r="L14" s="682" t="n">
        <f aca="false">DATEVALUE(M14)</f>
        <v>43871</v>
      </c>
      <c r="M14" s="97" t="s">
        <v>227</v>
      </c>
      <c r="N14" s="138" t="s">
        <v>2642</v>
      </c>
    </row>
    <row r="15" customFormat="false" ht="38.25" hidden="false" customHeight="true" outlineLevel="0" collapsed="false">
      <c r="A15" s="138" t="s">
        <v>1493</v>
      </c>
      <c r="B15" s="677" t="n">
        <f aca="false">IF(C15&lt;&gt;"",B14+1,"")</f>
        <v>11</v>
      </c>
      <c r="C15" s="678" t="str">
        <f aca="false">IF(A15="","",VLOOKUP($A15,Plan3!$A$1546:$I$1997,3,0))</f>
        <v>Tijolo Ceramico Furado 14x19x29 - NBR 15270-3:2005 - un</v>
      </c>
      <c r="D15" s="678" t="str">
        <f aca="false">IF(A15="","",VLOOKUP($A15,Plan3!$A$1546:$I$1997,8,0))</f>
        <v>Alvenaria em tijolo cerâmico - 14x19x29 cm</v>
      </c>
      <c r="E15" s="679" t="n">
        <f aca="false">IF($A15="","",IF(H15&lt;&gt;"","Fazer Pedido",""))</f>
        <v>0</v>
      </c>
      <c r="F15" s="679" t="n">
        <f aca="false">IF($A15="","",IF(I15&lt;&gt;"","Fazer Pedido",""))</f>
        <v>0</v>
      </c>
      <c r="G15" s="679" t="str">
        <f aca="false">IF($A15="","",IF(J15&lt;&gt;"","Fazer Pedido",""))</f>
        <v>Fazer Pedido</v>
      </c>
      <c r="H15" s="680" t="n">
        <f aca="false">IF($A15="","",IF(MONTH($L15)=MONTH(H$4),"Insumo na Obra",""))</f>
        <v>0</v>
      </c>
      <c r="I15" s="680" t="n">
        <f aca="false">IF($A15="","",IF(MONTH($L15)=MONTH(I$4),"Insumo na Obra",""))</f>
        <v>0</v>
      </c>
      <c r="J15" s="680" t="str">
        <f aca="false">IF($A15="","",IF(MONTH($L15)=MONTH(J$4),"Insumo na Obra",""))</f>
        <v>Insumo na Obra</v>
      </c>
      <c r="K15" s="681"/>
      <c r="L15" s="682" t="n">
        <f aca="false">DATEVALUE(M15)</f>
        <v>43871</v>
      </c>
      <c r="M15" s="97" t="s">
        <v>227</v>
      </c>
      <c r="N15" s="138" t="s">
        <v>1488</v>
      </c>
    </row>
    <row r="16" customFormat="false" ht="38.25" hidden="false" customHeight="true" outlineLevel="0" collapsed="false">
      <c r="A16" s="138" t="s">
        <v>1495</v>
      </c>
      <c r="B16" s="683" t="n">
        <f aca="false">IF(C16&lt;&gt;"",B15+1,"")</f>
        <v>12</v>
      </c>
      <c r="C16" s="684" t="str">
        <f aca="false">IF(A16="","",VLOOKUP($A16,Plan3!$A$1546:$I$1997,3,0))</f>
        <v>Servente</v>
      </c>
      <c r="D16" s="684" t="str">
        <f aca="false">IF(A16="","",VLOOKUP($A16,Plan3!$A$1546:$I$1997,8,0))</f>
        <v>Vergas e contra-vergas</v>
      </c>
      <c r="E16" s="685" t="n">
        <f aca="false">IF($A16="","",IF(H16&lt;&gt;"","Fazer Pedido",""))</f>
        <v>0</v>
      </c>
      <c r="F16" s="685" t="n">
        <f aca="false">IF($A16="","",IF(I16&lt;&gt;"","Fazer Pedido",""))</f>
        <v>0</v>
      </c>
      <c r="G16" s="685" t="str">
        <f aca="false">IF($A16="","",IF(J16&lt;&gt;"","Fazer Pedido",""))</f>
        <v>Fazer Pedido</v>
      </c>
      <c r="H16" s="686" t="n">
        <f aca="false">IF($A16="","",IF(MONTH($L16)=MONTH(H$4),"Insumo na Obra",""))</f>
        <v>0</v>
      </c>
      <c r="I16" s="686" t="n">
        <f aca="false">IF($A16="","",IF(MONTH($L16)=MONTH(I$4),"Insumo na Obra",""))</f>
        <v>0</v>
      </c>
      <c r="J16" s="686" t="str">
        <f aca="false">IF($A16="","",IF(MONTH($L16)=MONTH(J$4),"Insumo na Obra",""))</f>
        <v>Insumo na Obra</v>
      </c>
      <c r="K16" s="687"/>
      <c r="L16" s="682" t="n">
        <f aca="false">DATEVALUE(M16)</f>
        <v>43871</v>
      </c>
      <c r="M16" s="97" t="s">
        <v>227</v>
      </c>
      <c r="N16" s="138" t="s">
        <v>2643</v>
      </c>
    </row>
    <row r="17" customFormat="false" ht="38.25" hidden="false" customHeight="true" outlineLevel="0" collapsed="false">
      <c r="A17" s="138" t="s">
        <v>1496</v>
      </c>
      <c r="B17" s="677" t="n">
        <f aca="false">IF(C17&lt;&gt;"",B16+1,"")</f>
        <v>13</v>
      </c>
      <c r="C17" s="678" t="str">
        <f aca="false">IF(A17="","",VLOOKUP($A17,Plan3!$A$1546:$I$1997,3,0))</f>
        <v>Pedreiro</v>
      </c>
      <c r="D17" s="678" t="str">
        <f aca="false">IF(A17="","",VLOOKUP($A17,Plan3!$A$1546:$I$1997,8,0))</f>
        <v>Vergas e contra-vergas</v>
      </c>
      <c r="E17" s="679" t="n">
        <f aca="false">IF($A17="","",IF(H17&lt;&gt;"","Fazer Pedido",""))</f>
        <v>0</v>
      </c>
      <c r="F17" s="679" t="n">
        <f aca="false">IF($A17="","",IF(I17&lt;&gt;"","Fazer Pedido",""))</f>
        <v>0</v>
      </c>
      <c r="G17" s="679" t="str">
        <f aca="false">IF($A17="","",IF(J17&lt;&gt;"","Fazer Pedido",""))</f>
        <v>Fazer Pedido</v>
      </c>
      <c r="H17" s="680" t="n">
        <f aca="false">IF($A17="","",IF(MONTH($L17)=MONTH(H$4),"Insumo na Obra",""))</f>
        <v>0</v>
      </c>
      <c r="I17" s="680" t="n">
        <f aca="false">IF($A17="","",IF(MONTH($L17)=MONTH(I$4),"Insumo na Obra",""))</f>
        <v>0</v>
      </c>
      <c r="J17" s="680" t="str">
        <f aca="false">IF($A17="","",IF(MONTH($L17)=MONTH(J$4),"Insumo na Obra",""))</f>
        <v>Insumo na Obra</v>
      </c>
      <c r="K17" s="681"/>
      <c r="L17" s="682" t="n">
        <f aca="false">DATEVALUE(M17)</f>
        <v>43871</v>
      </c>
      <c r="M17" s="97" t="s">
        <v>227</v>
      </c>
      <c r="N17" s="138" t="s">
        <v>1490</v>
      </c>
    </row>
    <row r="18" customFormat="false" ht="38.25" hidden="false" customHeight="true" outlineLevel="0" collapsed="false">
      <c r="A18" s="138" t="s">
        <v>1497</v>
      </c>
      <c r="B18" s="683" t="n">
        <f aca="false">IF(C18&lt;&gt;"",B17+1,"")</f>
        <v>14</v>
      </c>
      <c r="C18" s="684" t="str">
        <f aca="false">IF(A18="","",VLOOKUP($A18,Plan3!$A$1546:$I$1997,3,0))</f>
        <v>Sarrafo Pinho 1x4"</v>
      </c>
      <c r="D18" s="684" t="str">
        <f aca="false">IF(A18="","",VLOOKUP($A18,Plan3!$A$1546:$I$1997,8,0))</f>
        <v>Vergas e contra-vergas</v>
      </c>
      <c r="E18" s="685" t="n">
        <f aca="false">IF($A18="","",IF(H18&lt;&gt;"","Fazer Pedido",""))</f>
        <v>0</v>
      </c>
      <c r="F18" s="685" t="n">
        <f aca="false">IF($A18="","",IF(I18&lt;&gt;"","Fazer Pedido",""))</f>
        <v>0</v>
      </c>
      <c r="G18" s="685" t="str">
        <f aca="false">IF($A18="","",IF(J18&lt;&gt;"","Fazer Pedido",""))</f>
        <v>Fazer Pedido</v>
      </c>
      <c r="H18" s="686" t="n">
        <f aca="false">IF($A18="","",IF(MONTH($L18)=MONTH(H$4),"Insumo na Obra",""))</f>
        <v>0</v>
      </c>
      <c r="I18" s="686" t="n">
        <f aca="false">IF($A18="","",IF(MONTH($L18)=MONTH(I$4),"Insumo na Obra",""))</f>
        <v>0</v>
      </c>
      <c r="J18" s="686" t="str">
        <f aca="false">IF($A18="","",IF(MONTH($L18)=MONTH(J$4),"Insumo na Obra",""))</f>
        <v>Insumo na Obra</v>
      </c>
      <c r="K18" s="687"/>
      <c r="L18" s="682" t="n">
        <f aca="false">DATEVALUE(M18)</f>
        <v>43871</v>
      </c>
      <c r="M18" s="97" t="s">
        <v>227</v>
      </c>
      <c r="N18" s="138" t="s">
        <v>2644</v>
      </c>
    </row>
    <row r="19" customFormat="false" ht="38.25" hidden="false" customHeight="true" outlineLevel="0" collapsed="false">
      <c r="A19" s="138" t="s">
        <v>1498</v>
      </c>
      <c r="B19" s="677" t="n">
        <f aca="false">IF(C19&lt;&gt;"",B18+1,"")</f>
        <v>15</v>
      </c>
      <c r="C19" s="678" t="str">
        <f aca="false">IF(A19="","",VLOOKUP($A19,Plan3!$A$1546:$I$1997,3,0))</f>
        <v>Serviços de Empreitada  / Serviço de empreitada de Alvenaria de 09 a 14 cm - Tijolo Cerâmico</v>
      </c>
      <c r="D19" s="678" t="str">
        <f aca="false">IF(A19="","",VLOOKUP($A19,Plan3!$A$1546:$I$1997,8,0))</f>
        <v>Mão de obra alvenaria de bloco cerâmico</v>
      </c>
      <c r="E19" s="679" t="n">
        <f aca="false">IF($A19="","",IF(H19&lt;&gt;"","Fazer Pedido",""))</f>
        <v>0</v>
      </c>
      <c r="F19" s="679" t="n">
        <f aca="false">IF($A19="","",IF(I19&lt;&gt;"","Fazer Pedido",""))</f>
        <v>0</v>
      </c>
      <c r="G19" s="679" t="str">
        <f aca="false">IF($A19="","",IF(J19&lt;&gt;"","Fazer Pedido",""))</f>
        <v>Fazer Pedido</v>
      </c>
      <c r="H19" s="680" t="n">
        <f aca="false">IF($A19="","",IF(MONTH($L19)=MONTH(H$4),"Insumo na Obra",""))</f>
        <v>0</v>
      </c>
      <c r="I19" s="680" t="n">
        <f aca="false">IF($A19="","",IF(MONTH($L19)=MONTH(I$4),"Insumo na Obra",""))</f>
        <v>0</v>
      </c>
      <c r="J19" s="680" t="str">
        <f aca="false">IF($A19="","",IF(MONTH($L19)=MONTH(J$4),"Insumo na Obra",""))</f>
        <v>Insumo na Obra</v>
      </c>
      <c r="K19" s="681"/>
      <c r="L19" s="682" t="n">
        <f aca="false">DATEVALUE(M19)</f>
        <v>43871</v>
      </c>
      <c r="M19" s="97" t="s">
        <v>227</v>
      </c>
      <c r="N19" s="138" t="s">
        <v>2645</v>
      </c>
    </row>
    <row r="20" customFormat="false" ht="38.25" hidden="false" customHeight="true" outlineLevel="0" collapsed="false">
      <c r="A20" s="138" t="s">
        <v>1501</v>
      </c>
      <c r="B20" s="683" t="n">
        <f aca="false">IF(C20&lt;&gt;"",B19+1,"")</f>
        <v>16</v>
      </c>
      <c r="C20" s="684" t="str">
        <f aca="false">IF(A20="","",VLOOKUP($A20,Plan3!$A$1546:$I$1997,3,0))</f>
        <v>Serviços de Empreitada  / Serviço de empreitada de Alvenaria de 19 cm- Tijolo Cerâmico</v>
      </c>
      <c r="D20" s="684" t="str">
        <f aca="false">IF(A20="","",VLOOKUP($A20,Plan3!$A$1546:$I$1997,8,0))</f>
        <v>Mão de obra alvenaria de bloco cerâmico</v>
      </c>
      <c r="E20" s="685" t="n">
        <f aca="false">IF($A20="","",IF(H20&lt;&gt;"","Fazer Pedido",""))</f>
        <v>0</v>
      </c>
      <c r="F20" s="685" t="n">
        <f aca="false">IF($A20="","",IF(I20&lt;&gt;"","Fazer Pedido",""))</f>
        <v>0</v>
      </c>
      <c r="G20" s="685" t="str">
        <f aca="false">IF($A20="","",IF(J20&lt;&gt;"","Fazer Pedido",""))</f>
        <v>Fazer Pedido</v>
      </c>
      <c r="H20" s="686" t="n">
        <f aca="false">IF($A20="","",IF(MONTH($L20)=MONTH(H$4),"Insumo na Obra",""))</f>
        <v>0</v>
      </c>
      <c r="I20" s="686" t="n">
        <f aca="false">IF($A20="","",IF(MONTH($L20)=MONTH(I$4),"Insumo na Obra",""))</f>
        <v>0</v>
      </c>
      <c r="J20" s="686" t="str">
        <f aca="false">IF($A20="","",IF(MONTH($L20)=MONTH(J$4),"Insumo na Obra",""))</f>
        <v>Insumo na Obra</v>
      </c>
      <c r="K20" s="687"/>
      <c r="L20" s="682" t="n">
        <f aca="false">DATEVALUE(M20)</f>
        <v>43871</v>
      </c>
      <c r="M20" s="97" t="s">
        <v>227</v>
      </c>
      <c r="N20" s="138" t="s">
        <v>2646</v>
      </c>
    </row>
    <row r="21" customFormat="false" ht="38.25" hidden="false" customHeight="true" outlineLevel="0" collapsed="false">
      <c r="A21" s="138" t="s">
        <v>1503</v>
      </c>
      <c r="B21" s="677" t="n">
        <f aca="false">IF(C21&lt;&gt;"",B20+1,"")</f>
        <v>17</v>
      </c>
      <c r="C21" s="678" t="str">
        <f aca="false">IF(A21="","",VLOOKUP($A21,Plan3!$A$1546:$I$1997,3,0))</f>
        <v>Cimento CPII 32 Portland </v>
      </c>
      <c r="D21" s="678" t="str">
        <f aca="false">IF(A21="","",VLOOKUP($A21,Plan3!$A$1546:$I$1997,8,0))</f>
        <v>Alvenaria em tijolo cerâmico - 09x19x29 cm</v>
      </c>
      <c r="E21" s="679" t="n">
        <f aca="false">IF($A21="","",IF(H21&lt;&gt;"","Fazer Pedido",""))</f>
        <v>0</v>
      </c>
      <c r="F21" s="679" t="n">
        <f aca="false">IF($A21="","",IF(I21&lt;&gt;"","Fazer Pedido",""))</f>
        <v>0</v>
      </c>
      <c r="G21" s="679" t="n">
        <f aca="false">IF($A21="","",IF(J21&lt;&gt;"","Fazer Pedido",""))</f>
        <v>0</v>
      </c>
      <c r="H21" s="680" t="n">
        <f aca="false">IF($A21="","",IF(MONTH($L21)=MONTH(H$4),"Insumo na Obra",""))</f>
        <v>0</v>
      </c>
      <c r="I21" s="680" t="n">
        <f aca="false">IF($A21="","",IF(MONTH($L21)=MONTH(I$4),"Insumo na Obra",""))</f>
        <v>0</v>
      </c>
      <c r="J21" s="680" t="n">
        <f aca="false">IF($A21="","",IF(MONTH($L21)=MONTH(J$4),"Insumo na Obra",""))</f>
        <v>0</v>
      </c>
      <c r="K21" s="681"/>
      <c r="L21" s="682" t="n">
        <f aca="false">DATEVALUE(M21)</f>
        <v>43891</v>
      </c>
      <c r="M21" s="97" t="s">
        <v>107</v>
      </c>
      <c r="N21" s="138" t="s">
        <v>2647</v>
      </c>
    </row>
    <row r="22" customFormat="false" ht="38.25" hidden="false" customHeight="true" outlineLevel="0" collapsed="false">
      <c r="A22" s="138" t="s">
        <v>1505</v>
      </c>
      <c r="B22" s="683" t="n">
        <f aca="false">IF(C22&lt;&gt;"",B21+1,"")</f>
        <v>18</v>
      </c>
      <c r="C22" s="684" t="str">
        <f aca="false">IF(A22="","",VLOOKUP($A22,Plan3!$A$1546:$I$1997,3,0))</f>
        <v>Pontalete Pinus 3a. 7,5 x 7,5cm - NBR 7190:1997  </v>
      </c>
      <c r="D22" s="684" t="str">
        <f aca="false">IF(A22="","",VLOOKUP($A22,Plan3!$A$1546:$I$1997,8,0))</f>
        <v>Almoxarifado (12 x5 m) - Sob laje</v>
      </c>
      <c r="E22" s="685" t="n">
        <f aca="false">IF($A22="","",IF(H22&lt;&gt;"","Fazer Pedido",""))</f>
        <v>0</v>
      </c>
      <c r="F22" s="685" t="n">
        <f aca="false">IF($A22="","",IF(I22&lt;&gt;"","Fazer Pedido",""))</f>
        <v>0</v>
      </c>
      <c r="G22" s="685" t="n">
        <f aca="false">IF($A22="","",IF(J22&lt;&gt;"","Fazer Pedido",""))</f>
        <v>0</v>
      </c>
      <c r="H22" s="686" t="n">
        <f aca="false">IF($A22="","",IF(MONTH($L22)=MONTH(H$4),"Insumo na Obra",""))</f>
        <v>0</v>
      </c>
      <c r="I22" s="686" t="n">
        <f aca="false">IF($A22="","",IF(MONTH($L22)=MONTH(I$4),"Insumo na Obra",""))</f>
        <v>0</v>
      </c>
      <c r="J22" s="686" t="n">
        <f aca="false">IF($A22="","",IF(MONTH($L22)=MONTH(J$4),"Insumo na Obra",""))</f>
        <v>0</v>
      </c>
      <c r="K22" s="687"/>
      <c r="L22" s="682" t="n">
        <f aca="false">DATEVALUE(M22)</f>
        <v>43891</v>
      </c>
      <c r="M22" s="97" t="s">
        <v>107</v>
      </c>
      <c r="N22" s="138" t="s">
        <v>2648</v>
      </c>
    </row>
    <row r="23" customFormat="false" ht="38.25" hidden="false" customHeight="true" outlineLevel="0" collapsed="false">
      <c r="A23" s="138" t="s">
        <v>1507</v>
      </c>
      <c r="B23" s="677" t="n">
        <f aca="false">IF(C23&lt;&gt;"",B22+1,"")</f>
        <v>19</v>
      </c>
      <c r="C23" s="678" t="str">
        <f aca="false">IF(A23="","",VLOOKUP($A23,Plan3!$A$1546:$I$1997,3,0))</f>
        <v>Aguarrás - NBR 14725</v>
      </c>
      <c r="D23" s="678" t="str">
        <f aca="false">IF(A23="","",VLOOKUP($A23,Plan3!$A$1546:$I$1997,8,0))</f>
        <v>Almoxarifado (12 x5 m) - Sob laje</v>
      </c>
      <c r="E23" s="679" t="n">
        <f aca="false">IF($A23="","",IF(H23&lt;&gt;"","Fazer Pedido",""))</f>
        <v>0</v>
      </c>
      <c r="F23" s="679" t="n">
        <f aca="false">IF($A23="","",IF(I23&lt;&gt;"","Fazer Pedido",""))</f>
        <v>0</v>
      </c>
      <c r="G23" s="679" t="n">
        <f aca="false">IF($A23="","",IF(J23&lt;&gt;"","Fazer Pedido",""))</f>
        <v>0</v>
      </c>
      <c r="H23" s="680" t="n">
        <f aca="false">IF($A23="","",IF(MONTH($L23)=MONTH(H$4),"Insumo na Obra",""))</f>
        <v>0</v>
      </c>
      <c r="I23" s="680" t="n">
        <f aca="false">IF($A23="","",IF(MONTH($L23)=MONTH(I$4),"Insumo na Obra",""))</f>
        <v>0</v>
      </c>
      <c r="J23" s="680" t="n">
        <f aca="false">IF($A23="","",IF(MONTH($L23)=MONTH(J$4),"Insumo na Obra",""))</f>
        <v>0</v>
      </c>
      <c r="K23" s="681"/>
      <c r="L23" s="682" t="n">
        <f aca="false">DATEVALUE(M23)</f>
        <v>43891</v>
      </c>
      <c r="M23" s="97" t="s">
        <v>107</v>
      </c>
      <c r="N23" s="138" t="s">
        <v>2649</v>
      </c>
    </row>
    <row r="24" customFormat="false" ht="38.25" hidden="false" customHeight="true" outlineLevel="0" collapsed="false">
      <c r="A24" s="138" t="s">
        <v>1509</v>
      </c>
      <c r="B24" s="683" t="n">
        <f aca="false">IF(C24&lt;&gt;"",B23+1,"")</f>
        <v>20</v>
      </c>
      <c r="C24" s="684" t="str">
        <f aca="false">IF(A24="","",VLOOKUP($A24,Plan3!$A$1546:$I$1997,3,0))</f>
        <v>Corrente Sold.Zin 05mm - NBR 9358:2013</v>
      </c>
      <c r="D24" s="684" t="str">
        <f aca="false">IF(A24="","",VLOOKUP($A24,Plan3!$A$1546:$I$1997,8,0))</f>
        <v>Materiais complementares de Canteiro</v>
      </c>
      <c r="E24" s="685" t="n">
        <f aca="false">IF($A24="","",IF(H24&lt;&gt;"","Fazer Pedido",""))</f>
        <v>0</v>
      </c>
      <c r="F24" s="685" t="n">
        <f aca="false">IF($A24="","",IF(I24&lt;&gt;"","Fazer Pedido",""))</f>
        <v>0</v>
      </c>
      <c r="G24" s="685" t="n">
        <f aca="false">IF($A24="","",IF(J24&lt;&gt;"","Fazer Pedido",""))</f>
        <v>0</v>
      </c>
      <c r="H24" s="686" t="n">
        <f aca="false">IF($A24="","",IF(MONTH($L24)=MONTH(H$4),"Insumo na Obra",""))</f>
        <v>0</v>
      </c>
      <c r="I24" s="686" t="n">
        <f aca="false">IF($A24="","",IF(MONTH($L24)=MONTH(I$4),"Insumo na Obra",""))</f>
        <v>0</v>
      </c>
      <c r="J24" s="686" t="n">
        <f aca="false">IF($A24="","",IF(MONTH($L24)=MONTH(J$4),"Insumo na Obra",""))</f>
        <v>0</v>
      </c>
      <c r="K24" s="687"/>
      <c r="L24" s="682" t="n">
        <f aca="false">DATEVALUE(M24)</f>
        <v>43891</v>
      </c>
      <c r="M24" s="97" t="s">
        <v>107</v>
      </c>
      <c r="N24" s="138" t="s">
        <v>2650</v>
      </c>
    </row>
    <row r="25" customFormat="false" ht="38.25" hidden="false" customHeight="true" outlineLevel="0" collapsed="false">
      <c r="A25" s="138" t="s">
        <v>1512</v>
      </c>
      <c r="B25" s="683" t="n">
        <f aca="false">IF(C25&lt;&gt;"",B24+1,"")</f>
        <v>21</v>
      </c>
      <c r="C25" s="684" t="str">
        <f aca="false">IF(A25="","",VLOOKUP($A25,Plan3!$A$1546:$I$1997,3,0))</f>
        <v>Cadeado 30mm - NBR 15271</v>
      </c>
      <c r="D25" s="684" t="str">
        <f aca="false">IF(A25="","",VLOOKUP($A25,Plan3!$A$1546:$I$1997,8,0))</f>
        <v>Materiais complementares de Canteiro</v>
      </c>
      <c r="E25" s="685" t="n">
        <f aca="false">IF($A25="","",IF(H25&lt;&gt;"","Fazer Pedido",""))</f>
        <v>0</v>
      </c>
      <c r="F25" s="685" t="n">
        <f aca="false">IF($A25="","",IF(I25&lt;&gt;"","Fazer Pedido",""))</f>
        <v>0</v>
      </c>
      <c r="G25" s="685" t="n">
        <f aca="false">IF($A25="","",IF(J25&lt;&gt;"","Fazer Pedido",""))</f>
        <v>0</v>
      </c>
      <c r="H25" s="686" t="n">
        <f aca="false">IF($A25="","",IF(MONTH($L25)=MONTH(H$4),"Insumo na Obra",""))</f>
        <v>0</v>
      </c>
      <c r="I25" s="686" t="n">
        <f aca="false">IF($A25="","",IF(MONTH($L25)=MONTH(I$4),"Insumo na Obra",""))</f>
        <v>0</v>
      </c>
      <c r="J25" s="686" t="n">
        <f aca="false">IF($A25="","",IF(MONTH($L25)=MONTH(J$4),"Insumo na Obra",""))</f>
        <v>0</v>
      </c>
      <c r="K25" s="687"/>
      <c r="L25" s="682" t="n">
        <f aca="false">DATEVALUE(M25)</f>
        <v>43891</v>
      </c>
      <c r="M25" s="97" t="s">
        <v>107</v>
      </c>
      <c r="N25" s="138" t="s">
        <v>2651</v>
      </c>
    </row>
    <row r="26" customFormat="false" ht="38.25" hidden="false" customHeight="true" outlineLevel="0" collapsed="false">
      <c r="A26" s="138" t="s">
        <v>1514</v>
      </c>
      <c r="B26" s="683" t="n">
        <f aca="false">IF(C26&lt;&gt;"",B25+1,"")</f>
        <v>22</v>
      </c>
      <c r="C26" s="684" t="str">
        <f aca="false">IF(A26="","",VLOOKUP($A26,Plan3!$A$1546:$I$1997,3,0))</f>
        <v>Tabua Pinus 300m x 30cm x 2,5cm - NBR 7190:1997  </v>
      </c>
      <c r="D26" s="684" t="str">
        <f aca="false">IF(A26="","",VLOOKUP($A26,Plan3!$A$1546:$I$1997,8,0))</f>
        <v>Almoxarifado (12 x5 m) - Sob laje</v>
      </c>
      <c r="E26" s="685" t="n">
        <f aca="false">IF($A26="","",IF(H26&lt;&gt;"","Fazer Pedido",""))</f>
        <v>0</v>
      </c>
      <c r="F26" s="685" t="n">
        <f aca="false">IF($A26="","",IF(I26&lt;&gt;"","Fazer Pedido",""))</f>
        <v>0</v>
      </c>
      <c r="G26" s="685" t="n">
        <f aca="false">IF($A26="","",IF(J26&lt;&gt;"","Fazer Pedido",""))</f>
        <v>0</v>
      </c>
      <c r="H26" s="686" t="n">
        <f aca="false">IF($A26="","",IF(MONTH($L26)=MONTH(H$4),"Insumo na Obra",""))</f>
        <v>0</v>
      </c>
      <c r="I26" s="686" t="n">
        <f aca="false">IF($A26="","",IF(MONTH($L26)=MONTH(I$4),"Insumo na Obra",""))</f>
        <v>0</v>
      </c>
      <c r="J26" s="686" t="n">
        <f aca="false">IF($A26="","",IF(MONTH($L26)=MONTH(J$4),"Insumo na Obra",""))</f>
        <v>0</v>
      </c>
      <c r="K26" s="687"/>
      <c r="L26" s="682" t="n">
        <f aca="false">DATEVALUE(M26)</f>
        <v>43891</v>
      </c>
      <c r="M26" s="97" t="s">
        <v>107</v>
      </c>
      <c r="N26" s="138" t="s">
        <v>2652</v>
      </c>
    </row>
    <row r="27" customFormat="false" ht="38.25" hidden="false" customHeight="true" outlineLevel="0" collapsed="false">
      <c r="A27" s="138" t="s">
        <v>1516</v>
      </c>
      <c r="B27" s="677" t="n">
        <f aca="false">IF(C27&lt;&gt;"",B26+1,"")</f>
        <v>23</v>
      </c>
      <c r="C27" s="678" t="str">
        <f aca="false">IF(A27="","",VLOOKUP($A27,Plan3!$A$1546:$I$1997,3,0))</f>
        <v>Areia Media - NBR 7211</v>
      </c>
      <c r="D27" s="678" t="str">
        <f aca="false">IF(A27="","",VLOOKUP($A27,Plan3!$A$1546:$I$1997,8,0))</f>
        <v>Alvenaria em tijolo cerâmico - 09x19x29 cm</v>
      </c>
      <c r="E27" s="679" t="n">
        <f aca="false">IF($A27="","",IF(H27&lt;&gt;"","Fazer Pedido",""))</f>
        <v>0</v>
      </c>
      <c r="F27" s="679" t="n">
        <f aca="false">IF($A27="","",IF(I27&lt;&gt;"","Fazer Pedido",""))</f>
        <v>0</v>
      </c>
      <c r="G27" s="679" t="n">
        <f aca="false">IF($A27="","",IF(J27&lt;&gt;"","Fazer Pedido",""))</f>
        <v>0</v>
      </c>
      <c r="H27" s="680" t="n">
        <f aca="false">IF($A27="","",IF(MONTH($L27)=MONTH(H$4),"Insumo na Obra",""))</f>
        <v>0</v>
      </c>
      <c r="I27" s="680" t="n">
        <f aca="false">IF($A27="","",IF(MONTH($L27)=MONTH(I$4),"Insumo na Obra",""))</f>
        <v>0</v>
      </c>
      <c r="J27" s="680" t="n">
        <f aca="false">IF($A27="","",IF(MONTH($L27)=MONTH(J$4),"Insumo na Obra",""))</f>
        <v>0</v>
      </c>
      <c r="K27" s="681"/>
      <c r="L27" s="682" t="n">
        <f aca="false">DATEVALUE(M27)</f>
        <v>43891</v>
      </c>
      <c r="M27" s="97" t="s">
        <v>107</v>
      </c>
      <c r="N27" s="138" t="s">
        <v>2653</v>
      </c>
    </row>
    <row r="28" customFormat="false" ht="38.25" hidden="false" customHeight="true" outlineLevel="0" collapsed="false">
      <c r="A28" s="138" t="s">
        <v>1517</v>
      </c>
      <c r="B28" s="683" t="n">
        <f aca="false">IF(C28&lt;&gt;"",B27+1,"")</f>
        <v>24</v>
      </c>
      <c r="C28" s="684" t="str">
        <f aca="false">IF(A28="","",VLOOKUP($A28,Plan3!$A$1546:$I$1997,3,0))</f>
        <v>Vaso Sanitario - NBR 8160:1999  </v>
      </c>
      <c r="D28" s="684" t="str">
        <f aca="false">IF(A28="","",VLOOKUP($A28,Plan3!$A$1546:$I$1997,8,0))</f>
        <v>Materiais complementares de Canteiro</v>
      </c>
      <c r="E28" s="685" t="n">
        <f aca="false">IF($A28="","",IF(H28&lt;&gt;"","Fazer Pedido",""))</f>
        <v>0</v>
      </c>
      <c r="F28" s="685" t="n">
        <f aca="false">IF($A28="","",IF(I28&lt;&gt;"","Fazer Pedido",""))</f>
        <v>0</v>
      </c>
      <c r="G28" s="685" t="n">
        <f aca="false">IF($A28="","",IF(J28&lt;&gt;"","Fazer Pedido",""))</f>
        <v>0</v>
      </c>
      <c r="H28" s="686" t="n">
        <f aca="false">IF($A28="","",IF(MONTH($L28)=MONTH(H$4),"Insumo na Obra",""))</f>
        <v>0</v>
      </c>
      <c r="I28" s="686" t="n">
        <f aca="false">IF($A28="","",IF(MONTH($L28)=MONTH(I$4),"Insumo na Obra",""))</f>
        <v>0</v>
      </c>
      <c r="J28" s="686" t="n">
        <f aca="false">IF($A28="","",IF(MONTH($L28)=MONTH(J$4),"Insumo na Obra",""))</f>
        <v>0</v>
      </c>
      <c r="K28" s="687"/>
      <c r="L28" s="682" t="n">
        <f aca="false">DATEVALUE(M28)</f>
        <v>43891</v>
      </c>
      <c r="M28" s="97" t="s">
        <v>107</v>
      </c>
      <c r="N28" s="138" t="s">
        <v>1484</v>
      </c>
    </row>
    <row r="29" customFormat="false" ht="38.25" hidden="false" customHeight="true" outlineLevel="0" collapsed="false">
      <c r="A29" s="138" t="s">
        <v>1519</v>
      </c>
      <c r="B29" s="677" t="n">
        <f aca="false">IF(C29&lt;&gt;"",B28+1,"")</f>
        <v>25</v>
      </c>
      <c r="C29" s="678" t="str">
        <f aca="false">IF(A29="","",VLOOKUP($A29,Plan3!$A$1546:$I$1997,3,0))</f>
        <v>Prego 17x21 - 2x11- NBR 6627:1981 </v>
      </c>
      <c r="D29" s="678" t="str">
        <f aca="false">IF(A29="","",VLOOKUP($A29,Plan3!$A$1546:$I$1997,8,0))</f>
        <v>Almoxarifado (12 x5 m) - Sob laje</v>
      </c>
      <c r="E29" s="679" t="n">
        <f aca="false">IF($A29="","",IF(H29&lt;&gt;"","Fazer Pedido",""))</f>
        <v>0</v>
      </c>
      <c r="F29" s="679" t="n">
        <f aca="false">IF($A29="","",IF(I29&lt;&gt;"","Fazer Pedido",""))</f>
        <v>0</v>
      </c>
      <c r="G29" s="679" t="n">
        <f aca="false">IF($A29="","",IF(J29&lt;&gt;"","Fazer Pedido",""))</f>
        <v>0</v>
      </c>
      <c r="H29" s="680" t="n">
        <f aca="false">IF($A29="","",IF(MONTH($L29)=MONTH(H$4),"Insumo na Obra",""))</f>
        <v>0</v>
      </c>
      <c r="I29" s="680" t="n">
        <f aca="false">IF($A29="","",IF(MONTH($L29)=MONTH(I$4),"Insumo na Obra",""))</f>
        <v>0</v>
      </c>
      <c r="J29" s="680" t="n">
        <f aca="false">IF($A29="","",IF(MONTH($L29)=MONTH(J$4),"Insumo na Obra",""))</f>
        <v>0</v>
      </c>
      <c r="K29" s="681"/>
      <c r="L29" s="682" t="n">
        <f aca="false">DATEVALUE(M29)</f>
        <v>43891</v>
      </c>
      <c r="M29" s="97" t="s">
        <v>107</v>
      </c>
      <c r="N29" s="138" t="s">
        <v>2654</v>
      </c>
    </row>
    <row r="30" customFormat="false" ht="38.25" hidden="false" customHeight="true" outlineLevel="0" collapsed="false">
      <c r="A30" s="138" t="s">
        <v>1521</v>
      </c>
      <c r="B30" s="683" t="n">
        <f aca="false">IF(C30&lt;&gt;"",B29+1,"")</f>
        <v>26</v>
      </c>
      <c r="C30" s="684" t="str">
        <f aca="false">IF(A30="","",VLOOKUP($A30,Plan3!$A$1546:$I$1997,3,0))</f>
        <v>Tijolo Ceramico Furado 09x19x29 - NBR 15270-3:2005  </v>
      </c>
      <c r="D30" s="684" t="str">
        <f aca="false">IF(A30="","",VLOOKUP($A30,Plan3!$A$1546:$I$1997,8,0))</f>
        <v>Alvenaria em tijolo cerâmico - 09x19x29 cm</v>
      </c>
      <c r="E30" s="685" t="n">
        <f aca="false">IF($A30="","",IF(H30&lt;&gt;"","Fazer Pedido",""))</f>
        <v>0</v>
      </c>
      <c r="F30" s="685" t="n">
        <f aca="false">IF($A30="","",IF(I30&lt;&gt;"","Fazer Pedido",""))</f>
        <v>0</v>
      </c>
      <c r="G30" s="685" t="n">
        <f aca="false">IF($A30="","",IF(J30&lt;&gt;"","Fazer Pedido",""))</f>
        <v>0</v>
      </c>
      <c r="H30" s="686" t="n">
        <f aca="false">IF($A30="","",IF(MONTH($L30)=MONTH(H$4),"Insumo na Obra",""))</f>
        <v>0</v>
      </c>
      <c r="I30" s="686" t="n">
        <f aca="false">IF($A30="","",IF(MONTH($L30)=MONTH(I$4),"Insumo na Obra",""))</f>
        <v>0</v>
      </c>
      <c r="J30" s="686" t="n">
        <f aca="false">IF($A30="","",IF(MONTH($L30)=MONTH(J$4),"Insumo na Obra",""))</f>
        <v>0</v>
      </c>
      <c r="K30" s="687"/>
      <c r="L30" s="682" t="n">
        <f aca="false">DATEVALUE(M30)</f>
        <v>43891</v>
      </c>
      <c r="M30" s="97" t="s">
        <v>107</v>
      </c>
      <c r="N30" s="138" t="s">
        <v>1493</v>
      </c>
    </row>
    <row r="31" customFormat="false" ht="38.25" hidden="false" customHeight="true" outlineLevel="0" collapsed="false">
      <c r="A31" s="138" t="s">
        <v>1523</v>
      </c>
      <c r="B31" s="677" t="n">
        <f aca="false">IF(C31&lt;&gt;"",B30+1,"")</f>
        <v>27</v>
      </c>
      <c r="C31" s="678" t="str">
        <f aca="false">IF(A31="","",VLOOKUP($A31,Plan3!$A$1546:$I$1997,3,0))</f>
        <v>Argamassa Expansiva para Alvenaria - NBR 7200</v>
      </c>
      <c r="D31" s="678" t="str">
        <f aca="false">IF(A31="","",VLOOKUP($A31,Plan3!$A$1546:$I$1997,8,0))</f>
        <v>Encunhamento</v>
      </c>
      <c r="E31" s="679" t="n">
        <f aca="false">IF($A31="","",IF(H31&lt;&gt;"","Fazer Pedido",""))</f>
        <v>0</v>
      </c>
      <c r="F31" s="679" t="n">
        <f aca="false">IF($A31="","",IF(I31&lt;&gt;"","Fazer Pedido",""))</f>
        <v>0</v>
      </c>
      <c r="G31" s="679" t="n">
        <f aca="false">IF($A31="","",IF(J31&lt;&gt;"","Fazer Pedido",""))</f>
        <v>0</v>
      </c>
      <c r="H31" s="680" t="n">
        <f aca="false">IF($A31="","",IF(MONTH($L31)=MONTH(H$4),"Insumo na Obra",""))</f>
        <v>0</v>
      </c>
      <c r="I31" s="680" t="n">
        <f aca="false">IF($A31="","",IF(MONTH($L31)=MONTH(I$4),"Insumo na Obra",""))</f>
        <v>0</v>
      </c>
      <c r="J31" s="680" t="n">
        <f aca="false">IF($A31="","",IF(MONTH($L31)=MONTH(J$4),"Insumo na Obra",""))</f>
        <v>0</v>
      </c>
      <c r="K31" s="681"/>
      <c r="L31" s="682" t="n">
        <f aca="false">DATEVALUE(M31)</f>
        <v>43891</v>
      </c>
      <c r="M31" s="97" t="s">
        <v>107</v>
      </c>
      <c r="N31" s="138" t="s">
        <v>2655</v>
      </c>
    </row>
    <row r="32" customFormat="false" ht="38.25" hidden="false" customHeight="true" outlineLevel="0" collapsed="false">
      <c r="A32" s="138" t="s">
        <v>1526</v>
      </c>
      <c r="B32" s="683" t="n">
        <f aca="false">IF(C32&lt;&gt;"",B31+1,"")</f>
        <v>28</v>
      </c>
      <c r="C32" s="684" t="str">
        <f aca="false">IF(A32="","",VLOOKUP($A32,Plan3!$A$1546:$I$1997,3,0))</f>
        <v>Tela Fachadeiro 3x50m Branca - NBR 13041:2004</v>
      </c>
      <c r="D32" s="684" t="str">
        <f aca="false">IF(A32="","",VLOOKUP($A32,Plan3!$A$1546:$I$1997,8,0))</f>
        <v>Refeitório ( 6 x 10 m ) sob laje</v>
      </c>
      <c r="E32" s="685" t="n">
        <f aca="false">IF($A32="","",IF(H32&lt;&gt;"","Fazer Pedido",""))</f>
        <v>0</v>
      </c>
      <c r="F32" s="685" t="n">
        <f aca="false">IF($A32="","",IF(I32&lt;&gt;"","Fazer Pedido",""))</f>
        <v>0</v>
      </c>
      <c r="G32" s="685" t="n">
        <f aca="false">IF($A32="","",IF(J32&lt;&gt;"","Fazer Pedido",""))</f>
        <v>0</v>
      </c>
      <c r="H32" s="686" t="n">
        <f aca="false">IF($A32="","",IF(MONTH($L32)=MONTH(H$4),"Insumo na Obra",""))</f>
        <v>0</v>
      </c>
      <c r="I32" s="686" t="n">
        <f aca="false">IF($A32="","",IF(MONTH($L32)=MONTH(I$4),"Insumo na Obra",""))</f>
        <v>0</v>
      </c>
      <c r="J32" s="686" t="n">
        <f aca="false">IF($A32="","",IF(MONTH($L32)=MONTH(J$4),"Insumo na Obra",""))</f>
        <v>0</v>
      </c>
      <c r="K32" s="687"/>
      <c r="L32" s="682" t="n">
        <f aca="false">DATEVALUE(M32)</f>
        <v>43891</v>
      </c>
      <c r="M32" s="97" t="s">
        <v>107</v>
      </c>
      <c r="N32" s="138" t="s">
        <v>2656</v>
      </c>
    </row>
    <row r="33" customFormat="false" ht="38.25" hidden="false" customHeight="true" outlineLevel="0" collapsed="false">
      <c r="A33" s="138" t="s">
        <v>1529</v>
      </c>
      <c r="B33" s="677" t="n">
        <f aca="false">IF(C33&lt;&gt;"",B32+1,"")</f>
        <v>29</v>
      </c>
      <c r="C33" s="678" t="str">
        <f aca="false">IF(A33="","",VLOOKUP($A33,Plan3!$A$1546:$I$1997,3,0))</f>
        <v>Tabua Pinus 300x15x2,5 - NBR 7190:1997</v>
      </c>
      <c r="D33" s="678" t="str">
        <f aca="false">IF(A33="","",VLOOKUP($A33,Plan3!$A$1546:$I$1997,8,0))</f>
        <v>Almoxarifado (12 x5 m) - Sob laje</v>
      </c>
      <c r="E33" s="679" t="n">
        <f aca="false">IF($A33="","",IF(H33&lt;&gt;"","Fazer Pedido",""))</f>
        <v>0</v>
      </c>
      <c r="F33" s="679" t="n">
        <f aca="false">IF($A33="","",IF(I33&lt;&gt;"","Fazer Pedido",""))</f>
        <v>0</v>
      </c>
      <c r="G33" s="679" t="n">
        <f aca="false">IF($A33="","",IF(J33&lt;&gt;"","Fazer Pedido",""))</f>
        <v>0</v>
      </c>
      <c r="H33" s="680" t="n">
        <f aca="false">IF($A33="","",IF(MONTH($L33)=MONTH(H$4),"Insumo na Obra",""))</f>
        <v>0</v>
      </c>
      <c r="I33" s="680" t="n">
        <f aca="false">IF($A33="","",IF(MONTH($L33)=MONTH(I$4),"Insumo na Obra",""))</f>
        <v>0</v>
      </c>
      <c r="J33" s="680" t="n">
        <f aca="false">IF($A33="","",IF(MONTH($L33)=MONTH(J$4),"Insumo na Obra",""))</f>
        <v>0</v>
      </c>
      <c r="K33" s="681"/>
      <c r="L33" s="682" t="n">
        <f aca="false">DATEVALUE(M33)</f>
        <v>43891</v>
      </c>
      <c r="M33" s="97" t="s">
        <v>107</v>
      </c>
      <c r="N33" s="138" t="s">
        <v>2657</v>
      </c>
    </row>
    <row r="34" customFormat="false" ht="38.25" hidden="false" customHeight="true" outlineLevel="0" collapsed="false">
      <c r="A34" s="138" t="s">
        <v>1531</v>
      </c>
      <c r="B34" s="683" t="n">
        <f aca="false">IF(C34&lt;&gt;"",B33+1,"")</f>
        <v>30</v>
      </c>
      <c r="C34" s="684" t="str">
        <f aca="false">IF(A34="","",VLOOKUP($A34,Plan3!$A$1546:$I$1997,3,0))</f>
        <v>Esmalte Sintético Brilhante - Cor Branco Neve - NBR 15494:2010</v>
      </c>
      <c r="D34" s="684" t="str">
        <f aca="false">IF(A34="","",VLOOKUP($A34,Plan3!$A$1546:$I$1997,8,0))</f>
        <v>Almoxarifado (12 x5 m) - Sob laje</v>
      </c>
      <c r="E34" s="685" t="n">
        <f aca="false">IF($A34="","",IF(H34&lt;&gt;"","Fazer Pedido",""))</f>
        <v>0</v>
      </c>
      <c r="F34" s="685" t="n">
        <f aca="false">IF($A34="","",IF(I34&lt;&gt;"","Fazer Pedido",""))</f>
        <v>0</v>
      </c>
      <c r="G34" s="685" t="n">
        <f aca="false">IF($A34="","",IF(J34&lt;&gt;"","Fazer Pedido",""))</f>
        <v>0</v>
      </c>
      <c r="H34" s="686" t="n">
        <f aca="false">IF($A34="","",IF(MONTH($L34)=MONTH(H$4),"Insumo na Obra",""))</f>
        <v>0</v>
      </c>
      <c r="I34" s="686" t="n">
        <f aca="false">IF($A34="","",IF(MONTH($L34)=MONTH(I$4),"Insumo na Obra",""))</f>
        <v>0</v>
      </c>
      <c r="J34" s="686" t="n">
        <f aca="false">IF($A34="","",IF(MONTH($L34)=MONTH(J$4),"Insumo na Obra",""))</f>
        <v>0</v>
      </c>
      <c r="K34" s="687"/>
      <c r="L34" s="682" t="n">
        <f aca="false">DATEVALUE(M34)</f>
        <v>43891</v>
      </c>
      <c r="M34" s="97" t="s">
        <v>107</v>
      </c>
      <c r="N34" s="138" t="s">
        <v>1495</v>
      </c>
    </row>
    <row r="35" customFormat="false" ht="38.25" hidden="false" customHeight="true" outlineLevel="0" collapsed="false">
      <c r="A35" s="138" t="s">
        <v>1533</v>
      </c>
      <c r="B35" s="677" t="n">
        <f aca="false">IF(C35&lt;&gt;"",B34+1,"")</f>
        <v>31</v>
      </c>
      <c r="C35" s="678" t="str">
        <f aca="false">IF(A35="","",VLOOKUP($A35,Plan3!$A$1546:$I$1997,3,0))</f>
        <v>Torneira Jardim 1/2 - NBR 6452</v>
      </c>
      <c r="D35" s="678" t="str">
        <f aca="false">IF(A35="","",VLOOKUP($A35,Plan3!$A$1546:$I$1997,8,0))</f>
        <v>Materiais complementares de Canteiro</v>
      </c>
      <c r="E35" s="679" t="n">
        <f aca="false">IF($A35="","",IF(H35&lt;&gt;"","Fazer Pedido",""))</f>
        <v>0</v>
      </c>
      <c r="F35" s="679" t="n">
        <f aca="false">IF($A35="","",IF(I35&lt;&gt;"","Fazer Pedido",""))</f>
        <v>0</v>
      </c>
      <c r="G35" s="679" t="n">
        <f aca="false">IF($A35="","",IF(J35&lt;&gt;"","Fazer Pedido",""))</f>
        <v>0</v>
      </c>
      <c r="H35" s="680" t="n">
        <f aca="false">IF($A35="","",IF(MONTH($L35)=MONTH(H$4),"Insumo na Obra",""))</f>
        <v>0</v>
      </c>
      <c r="I35" s="680" t="n">
        <f aca="false">IF($A35="","",IF(MONTH($L35)=MONTH(I$4),"Insumo na Obra",""))</f>
        <v>0</v>
      </c>
      <c r="J35" s="680" t="n">
        <f aca="false">IF($A35="","",IF(MONTH($L35)=MONTH(J$4),"Insumo na Obra",""))</f>
        <v>0</v>
      </c>
      <c r="K35" s="681"/>
      <c r="L35" s="682" t="n">
        <f aca="false">DATEVALUE(M35)</f>
        <v>43891</v>
      </c>
      <c r="M35" s="97" t="s">
        <v>107</v>
      </c>
      <c r="N35" s="138" t="s">
        <v>2658</v>
      </c>
    </row>
    <row r="36" customFormat="false" ht="38.25" hidden="false" customHeight="true" outlineLevel="0" collapsed="false">
      <c r="A36" s="138" t="s">
        <v>1535</v>
      </c>
      <c r="B36" s="683" t="n">
        <f aca="false">IF(C36&lt;&gt;"",B35+1,"")</f>
        <v>32</v>
      </c>
      <c r="C36" s="684" t="str">
        <f aca="false">IF(A36="","",VLOOKUP($A36,Plan3!$A$1546:$I$1997,3,0))</f>
        <v>Compensado 220x110x15 Plastificado </v>
      </c>
      <c r="D36" s="684" t="str">
        <f aca="false">IF(A36="","",VLOOKUP($A36,Plan3!$A$1546:$I$1997,8,0))</f>
        <v>Almoxarifado (12 x5 m) - Sob laje</v>
      </c>
      <c r="E36" s="685" t="n">
        <f aca="false">IF($A36="","",IF(H36&lt;&gt;"","Fazer Pedido",""))</f>
        <v>0</v>
      </c>
      <c r="F36" s="685" t="n">
        <f aca="false">IF($A36="","",IF(I36&lt;&gt;"","Fazer Pedido",""))</f>
        <v>0</v>
      </c>
      <c r="G36" s="685" t="n">
        <f aca="false">IF($A36="","",IF(J36&lt;&gt;"","Fazer Pedido",""))</f>
        <v>0</v>
      </c>
      <c r="H36" s="686" t="n">
        <f aca="false">IF($A36="","",IF(MONTH($L36)=MONTH(H$4),"Insumo na Obra",""))</f>
        <v>0</v>
      </c>
      <c r="I36" s="686" t="n">
        <f aca="false">IF($A36="","",IF(MONTH($L36)=MONTH(I$4),"Insumo na Obra",""))</f>
        <v>0</v>
      </c>
      <c r="J36" s="686" t="n">
        <f aca="false">IF($A36="","",IF(MONTH($L36)=MONTH(J$4),"Insumo na Obra",""))</f>
        <v>0</v>
      </c>
      <c r="K36" s="687"/>
      <c r="L36" s="682" t="n">
        <f aca="false">DATEVALUE(M36)</f>
        <v>43891</v>
      </c>
      <c r="M36" s="97" t="s">
        <v>107</v>
      </c>
      <c r="N36" s="138" t="s">
        <v>2659</v>
      </c>
    </row>
    <row r="37" customFormat="false" ht="38.25" hidden="false" customHeight="true" outlineLevel="0" collapsed="false">
      <c r="A37" s="138" t="s">
        <v>1537</v>
      </c>
      <c r="B37" s="677" t="n">
        <f aca="false">IF(C37&lt;&gt;"",B36+1,"")</f>
        <v>33</v>
      </c>
      <c r="C37" s="678" t="str">
        <f aca="false">IF(A37="","",VLOOKUP($A37,Plan3!$A$1546:$I$1997,3,0))</f>
        <v>Servente</v>
      </c>
      <c r="D37" s="678" t="str">
        <f aca="false">IF(A37="","",VLOOKUP($A37,Plan3!$A$1546:$I$1997,8,0))</f>
        <v>Almoxarifado (12 x5 m) - Sob laje</v>
      </c>
      <c r="E37" s="679" t="n">
        <f aca="false">IF($A37="","",IF(H37&lt;&gt;"","Fazer Pedido",""))</f>
        <v>0</v>
      </c>
      <c r="F37" s="679" t="n">
        <f aca="false">IF($A37="","",IF(I37&lt;&gt;"","Fazer Pedido",""))</f>
        <v>0</v>
      </c>
      <c r="G37" s="679" t="n">
        <f aca="false">IF($A37="","",IF(J37&lt;&gt;"","Fazer Pedido",""))</f>
        <v>0</v>
      </c>
      <c r="H37" s="680" t="n">
        <f aca="false">IF($A37="","",IF(MONTH($L37)=MONTH(H$4),"Insumo na Obra",""))</f>
        <v>0</v>
      </c>
      <c r="I37" s="680" t="n">
        <f aca="false">IF($A37="","",IF(MONTH($L37)=MONTH(I$4),"Insumo na Obra",""))</f>
        <v>0</v>
      </c>
      <c r="J37" s="680" t="n">
        <f aca="false">IF($A37="","",IF(MONTH($L37)=MONTH(J$4),"Insumo na Obra",""))</f>
        <v>0</v>
      </c>
      <c r="K37" s="681"/>
      <c r="L37" s="682" t="n">
        <f aca="false">DATEVALUE(M37)</f>
        <v>43891</v>
      </c>
      <c r="M37" s="97" t="s">
        <v>107</v>
      </c>
      <c r="N37" s="138" t="s">
        <v>1496</v>
      </c>
    </row>
    <row r="38" customFormat="false" ht="38.25" hidden="false" customHeight="true" outlineLevel="0" collapsed="false">
      <c r="A38" s="138" t="s">
        <v>1538</v>
      </c>
      <c r="B38" s="683" t="n">
        <f aca="false">IF(C38&lt;&gt;"",B37+1,"")</f>
        <v>34</v>
      </c>
      <c r="C38" s="684" t="str">
        <f aca="false">IF(A38="","",VLOOKUP($A38,Plan3!$A$1546:$I$1997,3,0))</f>
        <v>Caixa Descarga Externa C-4S Sobrepor</v>
      </c>
      <c r="D38" s="684" t="str">
        <f aca="false">IF(A38="","",VLOOKUP($A38,Plan3!$A$1546:$I$1997,8,0))</f>
        <v>Materiais complementares de Canteiro</v>
      </c>
      <c r="E38" s="685" t="n">
        <f aca="false">IF($A38="","",IF(H38&lt;&gt;"","Fazer Pedido",""))</f>
        <v>0</v>
      </c>
      <c r="F38" s="685" t="n">
        <f aca="false">IF($A38="","",IF(I38&lt;&gt;"","Fazer Pedido",""))</f>
        <v>0</v>
      </c>
      <c r="G38" s="685" t="n">
        <f aca="false">IF($A38="","",IF(J38&lt;&gt;"","Fazer Pedido",""))</f>
        <v>0</v>
      </c>
      <c r="H38" s="686" t="n">
        <f aca="false">IF($A38="","",IF(MONTH($L38)=MONTH(H$4),"Insumo na Obra",""))</f>
        <v>0</v>
      </c>
      <c r="I38" s="686" t="n">
        <f aca="false">IF($A38="","",IF(MONTH($L38)=MONTH(I$4),"Insumo na Obra",""))</f>
        <v>0</v>
      </c>
      <c r="J38" s="686" t="n">
        <f aca="false">IF($A38="","",IF(MONTH($L38)=MONTH(J$4),"Insumo na Obra",""))</f>
        <v>0</v>
      </c>
      <c r="K38" s="687"/>
      <c r="L38" s="682" t="n">
        <f aca="false">DATEVALUE(M38)</f>
        <v>43891</v>
      </c>
      <c r="M38" s="97" t="s">
        <v>107</v>
      </c>
      <c r="N38" s="138" t="s">
        <v>1497</v>
      </c>
    </row>
    <row r="39" customFormat="false" ht="38.25" hidden="false" customHeight="true" outlineLevel="0" collapsed="false">
      <c r="A39" s="138" t="s">
        <v>1540</v>
      </c>
      <c r="B39" s="677" t="n">
        <f aca="false">IF(C39&lt;&gt;"",B38+1,"")</f>
        <v>35</v>
      </c>
      <c r="C39" s="678" t="str">
        <f aca="false">IF(A39="","",VLOOKUP($A39,Plan3!$A$1546:$I$1997,3,0))</f>
        <v>Sarrafo Pinho 1x4"</v>
      </c>
      <c r="D39" s="678" t="str">
        <f aca="false">IF(A39="","",VLOOKUP($A39,Plan3!$A$1546:$I$1997,8,0))</f>
        <v>Refeitório ( 6 x 10 m ) sob laje</v>
      </c>
      <c r="E39" s="679" t="n">
        <f aca="false">IF($A39="","",IF(H39&lt;&gt;"","Fazer Pedido",""))</f>
        <v>0</v>
      </c>
      <c r="F39" s="679" t="n">
        <f aca="false">IF($A39="","",IF(I39&lt;&gt;"","Fazer Pedido",""))</f>
        <v>0</v>
      </c>
      <c r="G39" s="679" t="n">
        <f aca="false">IF($A39="","",IF(J39&lt;&gt;"","Fazer Pedido",""))</f>
        <v>0</v>
      </c>
      <c r="H39" s="680" t="n">
        <f aca="false">IF($A39="","",IF(MONTH($L39)=MONTH(H$4),"Insumo na Obra",""))</f>
        <v>0</v>
      </c>
      <c r="I39" s="680" t="n">
        <f aca="false">IF($A39="","",IF(MONTH($L39)=MONTH(I$4),"Insumo na Obra",""))</f>
        <v>0</v>
      </c>
      <c r="J39" s="680" t="n">
        <f aca="false">IF($A39="","",IF(MONTH($L39)=MONTH(J$4),"Insumo na Obra",""))</f>
        <v>0</v>
      </c>
      <c r="K39" s="681"/>
      <c r="L39" s="682" t="n">
        <f aca="false">DATEVALUE(M39)</f>
        <v>43891</v>
      </c>
      <c r="M39" s="97" t="s">
        <v>107</v>
      </c>
      <c r="N39" s="138" t="s">
        <v>2660</v>
      </c>
    </row>
    <row r="40" customFormat="false" ht="38.25" hidden="false" customHeight="true" outlineLevel="0" collapsed="false">
      <c r="A40" s="138" t="s">
        <v>1541</v>
      </c>
      <c r="B40" s="683" t="n">
        <f aca="false">IF(C40&lt;&gt;"",B39+1,"")</f>
        <v>36</v>
      </c>
      <c r="C40" s="684" t="str">
        <f aca="false">IF(A40="","",VLOOKUP($A40,Plan3!$A$1546:$I$1997,3,0))</f>
        <v>Dobradica 4"x2.1/2"</v>
      </c>
      <c r="D40" s="684" t="str">
        <f aca="false">IF(A40="","",VLOOKUP($A40,Plan3!$A$1546:$I$1997,8,0))</f>
        <v>Materiais complementares de Canteiro</v>
      </c>
      <c r="E40" s="685" t="n">
        <f aca="false">IF($A40="","",IF(H40&lt;&gt;"","Fazer Pedido",""))</f>
        <v>0</v>
      </c>
      <c r="F40" s="685" t="n">
        <f aca="false">IF($A40="","",IF(I40&lt;&gt;"","Fazer Pedido",""))</f>
        <v>0</v>
      </c>
      <c r="G40" s="685" t="n">
        <f aca="false">IF($A40="","",IF(J40&lt;&gt;"","Fazer Pedido",""))</f>
        <v>0</v>
      </c>
      <c r="H40" s="686" t="n">
        <f aca="false">IF($A40="","",IF(MONTH($L40)=MONTH(H$4),"Insumo na Obra",""))</f>
        <v>0</v>
      </c>
      <c r="I40" s="686" t="n">
        <f aca="false">IF($A40="","",IF(MONTH($L40)=MONTH(I$4),"Insumo na Obra",""))</f>
        <v>0</v>
      </c>
      <c r="J40" s="686" t="n">
        <f aca="false">IF($A40="","",IF(MONTH($L40)=MONTH(J$4),"Insumo na Obra",""))</f>
        <v>0</v>
      </c>
      <c r="K40" s="687"/>
      <c r="L40" s="682" t="n">
        <f aca="false">DATEVALUE(M40)</f>
        <v>43891</v>
      </c>
      <c r="M40" s="97" t="s">
        <v>107</v>
      </c>
      <c r="N40" s="138" t="s">
        <v>2661</v>
      </c>
    </row>
    <row r="41" customFormat="false" ht="38.25" hidden="false" customHeight="true" outlineLevel="0" collapsed="false">
      <c r="A41" s="138" t="s">
        <v>1543</v>
      </c>
      <c r="B41" s="677" t="n">
        <f aca="false">IF(C41&lt;&gt;"",B40+1,"")</f>
        <v>37</v>
      </c>
      <c r="C41" s="678" t="str">
        <f aca="false">IF(A41="","",VLOOKUP($A41,Plan3!$A$1546:$I$1997,3,0))</f>
        <v>Lavatorio Popular</v>
      </c>
      <c r="D41" s="678" t="str">
        <f aca="false">IF(A41="","",VLOOKUP($A41,Plan3!$A$1546:$I$1997,8,0))</f>
        <v>Materiais complementares de Canteiro</v>
      </c>
      <c r="E41" s="679" t="n">
        <f aca="false">IF($A41="","",IF(H41&lt;&gt;"","Fazer Pedido",""))</f>
        <v>0</v>
      </c>
      <c r="F41" s="679" t="n">
        <f aca="false">IF($A41="","",IF(I41&lt;&gt;"","Fazer Pedido",""))</f>
        <v>0</v>
      </c>
      <c r="G41" s="679" t="n">
        <f aca="false">IF($A41="","",IF(J41&lt;&gt;"","Fazer Pedido",""))</f>
        <v>0</v>
      </c>
      <c r="H41" s="680" t="n">
        <f aca="false">IF($A41="","",IF(MONTH($L41)=MONTH(H$4),"Insumo na Obra",""))</f>
        <v>0</v>
      </c>
      <c r="I41" s="680" t="n">
        <f aca="false">IF($A41="","",IF(MONTH($L41)=MONTH(I$4),"Insumo na Obra",""))</f>
        <v>0</v>
      </c>
      <c r="J41" s="680" t="n">
        <f aca="false">IF($A41="","",IF(MONTH($L41)=MONTH(J$4),"Insumo na Obra",""))</f>
        <v>0</v>
      </c>
      <c r="K41" s="681"/>
      <c r="L41" s="682" t="n">
        <f aca="false">DATEVALUE(M41)</f>
        <v>43891</v>
      </c>
      <c r="M41" s="97" t="s">
        <v>107</v>
      </c>
      <c r="N41" s="138" t="s">
        <v>2662</v>
      </c>
    </row>
    <row r="42" customFormat="false" ht="38.25" hidden="false" customHeight="true" outlineLevel="0" collapsed="false">
      <c r="A42" s="138" t="s">
        <v>1545</v>
      </c>
      <c r="B42" s="683" t="n">
        <f aca="false">IF(C42&lt;&gt;"",B41+1,"")</f>
        <v>38</v>
      </c>
      <c r="C42" s="684" t="str">
        <f aca="false">IF(A42="","",VLOOKUP($A42,Plan3!$A$1546:$I$1997,3,0))</f>
        <v>Serviços de Empreitada  / Forma para Barração de obra</v>
      </c>
      <c r="D42" s="684" t="str">
        <f aca="false">IF(A42="","",VLOOKUP($A42,Plan3!$A$1546:$I$1997,8,0))</f>
        <v>Almoxarifado (12 x5 m) - Sob laje</v>
      </c>
      <c r="E42" s="685" t="n">
        <f aca="false">IF($A42="","",IF(H42&lt;&gt;"","Fazer Pedido",""))</f>
        <v>0</v>
      </c>
      <c r="F42" s="685" t="n">
        <f aca="false">IF($A42="","",IF(I42&lt;&gt;"","Fazer Pedido",""))</f>
        <v>0</v>
      </c>
      <c r="G42" s="685" t="n">
        <f aca="false">IF($A42="","",IF(J42&lt;&gt;"","Fazer Pedido",""))</f>
        <v>0</v>
      </c>
      <c r="H42" s="686" t="n">
        <f aca="false">IF($A42="","",IF(MONTH($L42)=MONTH(H$4),"Insumo na Obra",""))</f>
        <v>0</v>
      </c>
      <c r="I42" s="686" t="n">
        <f aca="false">IF($A42="","",IF(MONTH($L42)=MONTH(I$4),"Insumo na Obra",""))</f>
        <v>0</v>
      </c>
      <c r="J42" s="686" t="n">
        <f aca="false">IF($A42="","",IF(MONTH($L42)=MONTH(J$4),"Insumo na Obra",""))</f>
        <v>0</v>
      </c>
      <c r="K42" s="687"/>
      <c r="L42" s="682" t="n">
        <f aca="false">DATEVALUE(M42)</f>
        <v>43891</v>
      </c>
      <c r="M42" s="97" t="s">
        <v>107</v>
      </c>
      <c r="N42" s="138" t="s">
        <v>1277</v>
      </c>
    </row>
    <row r="43" customFormat="false" ht="38.25" hidden="false" customHeight="true" outlineLevel="0" collapsed="false">
      <c r="A43" s="138"/>
      <c r="B43" s="677" t="n">
        <f aca="false">IF(C43&lt;&gt;"",B42+1,"")</f>
        <v>0</v>
      </c>
      <c r="C43" s="678" t="n">
        <f aca="false">IF(A43="","",VLOOKUP($A43,Plan3!$A$1546:$I$1997,3,0))</f>
        <v>0</v>
      </c>
      <c r="D43" s="678" t="n">
        <f aca="false">IF(A43="","",VLOOKUP($A43,Plan3!$A$1546:$I$1997,8,0))</f>
        <v>0</v>
      </c>
      <c r="E43" s="679" t="n">
        <f aca="false">IF($A43="","",IF(H43&lt;&gt;"","Fazer Pedido",""))</f>
        <v>0</v>
      </c>
      <c r="F43" s="679" t="n">
        <f aca="false">IF($A43="","",IF(I43&lt;&gt;"","Fazer Pedido",""))</f>
        <v>0</v>
      </c>
      <c r="G43" s="679" t="n">
        <f aca="false">IF($A43="","",IF(J43&lt;&gt;"","Fazer Pedido",""))</f>
        <v>0</v>
      </c>
      <c r="H43" s="680" t="n">
        <f aca="false">IF($A43="","",IF(MONTH($L43)=MONTH(H$4),"Insumo na Obra",""))</f>
        <v>0</v>
      </c>
      <c r="I43" s="680" t="n">
        <f aca="false">IF($A43="","",IF(MONTH($L43)=MONTH(I$4),"Insumo na Obra",""))</f>
        <v>0</v>
      </c>
      <c r="J43" s="680" t="n">
        <f aca="false">IF($A43="","",IF(MONTH($L43)=MONTH(J$4),"Insumo na Obra",""))</f>
        <v>0</v>
      </c>
      <c r="K43" s="681"/>
      <c r="L43" s="682" t="n">
        <f aca="false">DATEVALUE(M43)</f>
        <v>0</v>
      </c>
      <c r="M43" s="97"/>
      <c r="N43" s="138" t="s">
        <v>2663</v>
      </c>
    </row>
    <row r="44" customFormat="false" ht="38.25" hidden="false" customHeight="true" outlineLevel="0" collapsed="false">
      <c r="A44" s="138"/>
      <c r="B44" s="683" t="n">
        <f aca="false">IF(C44&lt;&gt;"",B43+1,"")</f>
        <v>0</v>
      </c>
      <c r="C44" s="684" t="n">
        <f aca="false">IF(A44="","",VLOOKUP($A44,Plan3!$A$1546:$I$1997,3,0))</f>
        <v>0</v>
      </c>
      <c r="D44" s="684" t="n">
        <f aca="false">IF(A44="","",VLOOKUP($A44,Plan3!$A$1546:$I$1997,8,0))</f>
        <v>0</v>
      </c>
      <c r="E44" s="685" t="n">
        <f aca="false">IF($A44="","",IF(H44&lt;&gt;"","Fazer Pedido",""))</f>
        <v>0</v>
      </c>
      <c r="F44" s="685" t="n">
        <f aca="false">IF($A44="","",IF(I44&lt;&gt;"","Fazer Pedido",""))</f>
        <v>0</v>
      </c>
      <c r="G44" s="685" t="n">
        <f aca="false">IF($A44="","",IF(J44&lt;&gt;"","Fazer Pedido",""))</f>
        <v>0</v>
      </c>
      <c r="H44" s="686" t="n">
        <f aca="false">IF($A44="","",IF(MONTH($L44)=MONTH(H$4),"Insumo na Obra",""))</f>
        <v>0</v>
      </c>
      <c r="I44" s="686" t="n">
        <f aca="false">IF($A44="","",IF(MONTH($L44)=MONTH(I$4),"Insumo na Obra",""))</f>
        <v>0</v>
      </c>
      <c r="J44" s="686" t="n">
        <f aca="false">IF($A44="","",IF(MONTH($L44)=MONTH(J$4),"Insumo na Obra",""))</f>
        <v>0</v>
      </c>
      <c r="K44" s="687"/>
      <c r="L44" s="682" t="n">
        <f aca="false">DATEVALUE(M44)</f>
        <v>0</v>
      </c>
      <c r="M44" s="97"/>
      <c r="N44" s="138" t="s">
        <v>2664</v>
      </c>
    </row>
    <row r="45" customFormat="false" ht="38.25" hidden="false" customHeight="true" outlineLevel="0" collapsed="false">
      <c r="A45" s="138"/>
      <c r="B45" s="677" t="n">
        <f aca="false">IF(C45&lt;&gt;"",B44+1,"")</f>
        <v>0</v>
      </c>
      <c r="C45" s="678" t="n">
        <f aca="false">IF(A45="","",VLOOKUP($A45,Plan3!$A$1546:$I$1997,3,0))</f>
        <v>0</v>
      </c>
      <c r="D45" s="678" t="n">
        <f aca="false">IF(A45="","",VLOOKUP($A45,Plan3!$A$1546:$I$1997,8,0))</f>
        <v>0</v>
      </c>
      <c r="E45" s="679" t="n">
        <f aca="false">IF($A45="","",IF(H45&lt;&gt;"","Fazer Pedido",""))</f>
        <v>0</v>
      </c>
      <c r="F45" s="679" t="n">
        <f aca="false">IF($A45="","",IF(I45&lt;&gt;"","Fazer Pedido",""))</f>
        <v>0</v>
      </c>
      <c r="G45" s="679" t="n">
        <f aca="false">IF($A45="","",IF(J45&lt;&gt;"","Fazer Pedido",""))</f>
        <v>0</v>
      </c>
      <c r="H45" s="680" t="n">
        <f aca="false">IF($A45="","",IF(MONTH($L45)=MONTH(H$4),"Insumo na Obra",""))</f>
        <v>0</v>
      </c>
      <c r="I45" s="680" t="n">
        <f aca="false">IF($A45="","",IF(MONTH($L45)=MONTH(I$4),"Insumo na Obra",""))</f>
        <v>0</v>
      </c>
      <c r="J45" s="680" t="n">
        <f aca="false">IF($A45="","",IF(MONTH($L45)=MONTH(J$4),"Insumo na Obra",""))</f>
        <v>0</v>
      </c>
      <c r="K45" s="681"/>
      <c r="L45" s="682" t="n">
        <f aca="false">DATEVALUE(M45)</f>
        <v>0</v>
      </c>
      <c r="M45" s="97"/>
      <c r="N45" s="138" t="s">
        <v>2665</v>
      </c>
    </row>
    <row r="46" customFormat="false" ht="38.25" hidden="false" customHeight="true" outlineLevel="0" collapsed="false">
      <c r="A46" s="138"/>
      <c r="B46" s="683" t="n">
        <f aca="false">IF(C46&lt;&gt;"",B45+1,"")</f>
        <v>0</v>
      </c>
      <c r="C46" s="684" t="n">
        <f aca="false">IF(A46="","",VLOOKUP($A46,Plan3!$A$1546:$I$1997,3,0))</f>
        <v>0</v>
      </c>
      <c r="D46" s="684" t="n">
        <f aca="false">IF(A46="","",VLOOKUP($A46,Plan3!$A$1546:$I$1997,8,0))</f>
        <v>0</v>
      </c>
      <c r="E46" s="685" t="n">
        <f aca="false">IF($A46="","",IF(H46&lt;&gt;"","Fazer Pedido",""))</f>
        <v>0</v>
      </c>
      <c r="F46" s="685" t="n">
        <f aca="false">IF($A46="","",IF(I46&lt;&gt;"","Fazer Pedido",""))</f>
        <v>0</v>
      </c>
      <c r="G46" s="685" t="n">
        <f aca="false">IF($A46="","",IF(J46&lt;&gt;"","Fazer Pedido",""))</f>
        <v>0</v>
      </c>
      <c r="H46" s="686" t="n">
        <f aca="false">IF($A46="","",IF(MONTH($L46)=MONTH(H$4),"Insumo na Obra",""))</f>
        <v>0</v>
      </c>
      <c r="I46" s="686" t="n">
        <f aca="false">IF($A46="","",IF(MONTH($L46)=MONTH(I$4),"Insumo na Obra",""))</f>
        <v>0</v>
      </c>
      <c r="J46" s="686" t="n">
        <f aca="false">IF($A46="","",IF(MONTH($L46)=MONTH(J$4),"Insumo na Obra",""))</f>
        <v>0</v>
      </c>
      <c r="K46" s="687"/>
      <c r="L46" s="682" t="n">
        <f aca="false">DATEVALUE(M46)</f>
        <v>0</v>
      </c>
      <c r="M46" s="97"/>
      <c r="N46" s="138" t="s">
        <v>2666</v>
      </c>
    </row>
    <row r="47" customFormat="false" ht="38.25" hidden="false" customHeight="true" outlineLevel="0" collapsed="false">
      <c r="A47" s="138"/>
      <c r="B47" s="677" t="n">
        <f aca="false">IF(C47&lt;&gt;"",B46+1,"")</f>
        <v>0</v>
      </c>
      <c r="C47" s="678" t="n">
        <f aca="false">IF(A47="","",VLOOKUP($A47,Plan3!$A$1546:$I$1997,3,0))</f>
        <v>0</v>
      </c>
      <c r="D47" s="678" t="n">
        <f aca="false">IF(A47="","",VLOOKUP($A47,Plan3!$A$1546:$I$1997,8,0))</f>
        <v>0</v>
      </c>
      <c r="E47" s="679" t="n">
        <f aca="false">IF($A47="","",IF(H47&lt;&gt;"","Fazer Pedido",""))</f>
        <v>0</v>
      </c>
      <c r="F47" s="679" t="n">
        <f aca="false">IF($A47="","",IF(I47&lt;&gt;"","Fazer Pedido",""))</f>
        <v>0</v>
      </c>
      <c r="G47" s="679" t="n">
        <f aca="false">IF($A47="","",IF(J47&lt;&gt;"","Fazer Pedido",""))</f>
        <v>0</v>
      </c>
      <c r="H47" s="680" t="n">
        <f aca="false">IF($A47="","",IF(MONTH($L47)=MONTH(H$4),"Insumo na Obra",""))</f>
        <v>0</v>
      </c>
      <c r="I47" s="680" t="n">
        <f aca="false">IF($A47="","",IF(MONTH($L47)=MONTH(I$4),"Insumo na Obra",""))</f>
        <v>0</v>
      </c>
      <c r="J47" s="680" t="n">
        <f aca="false">IF($A47="","",IF(MONTH($L47)=MONTH(J$4),"Insumo na Obra",""))</f>
        <v>0</v>
      </c>
      <c r="K47" s="681"/>
      <c r="L47" s="682" t="n">
        <f aca="false">DATEVALUE(M47)</f>
        <v>0</v>
      </c>
      <c r="M47" s="97"/>
      <c r="N47" s="138" t="s">
        <v>2667</v>
      </c>
    </row>
    <row r="48" customFormat="false" ht="38.25" hidden="false" customHeight="true" outlineLevel="0" collapsed="false">
      <c r="A48" s="138"/>
      <c r="B48" s="683" t="n">
        <f aca="false">IF(C48&lt;&gt;"",B47+1,"")</f>
        <v>0</v>
      </c>
      <c r="C48" s="684" t="n">
        <f aca="false">IF(A48="","",VLOOKUP($A48,Plan3!$A$1546:$I$1997,3,0))</f>
        <v>0</v>
      </c>
      <c r="D48" s="684" t="n">
        <f aca="false">IF(A48="","",VLOOKUP($A48,Plan3!$A$1546:$I$1997,8,0))</f>
        <v>0</v>
      </c>
      <c r="E48" s="685" t="n">
        <f aca="false">IF($A48="","",IF(H48&lt;&gt;"","Fazer Pedido",""))</f>
        <v>0</v>
      </c>
      <c r="F48" s="685" t="n">
        <f aca="false">IF($A48="","",IF(I48&lt;&gt;"","Fazer Pedido",""))</f>
        <v>0</v>
      </c>
      <c r="G48" s="685" t="n">
        <f aca="false">IF($A48="","",IF(J48&lt;&gt;"","Fazer Pedido",""))</f>
        <v>0</v>
      </c>
      <c r="H48" s="686" t="n">
        <f aca="false">IF($A48="","",IF(MONTH($L48)=MONTH(H$4),"Insumo na Obra",""))</f>
        <v>0</v>
      </c>
      <c r="I48" s="686" t="n">
        <f aca="false">IF($A48="","",IF(MONTH($L48)=MONTH(I$4),"Insumo na Obra",""))</f>
        <v>0</v>
      </c>
      <c r="J48" s="686" t="n">
        <f aca="false">IF($A48="","",IF(MONTH($L48)=MONTH(J$4),"Insumo na Obra",""))</f>
        <v>0</v>
      </c>
      <c r="K48" s="687"/>
      <c r="L48" s="682" t="n">
        <f aca="false">DATEVALUE(M48)</f>
        <v>0</v>
      </c>
      <c r="M48" s="97"/>
      <c r="N48" s="138" t="s">
        <v>2668</v>
      </c>
    </row>
    <row r="49" customFormat="false" ht="38.25" hidden="false" customHeight="true" outlineLevel="0" collapsed="false">
      <c r="A49" s="138"/>
      <c r="B49" s="677" t="n">
        <f aca="false">IF(C49&lt;&gt;"",B48+1,"")</f>
        <v>0</v>
      </c>
      <c r="C49" s="678" t="n">
        <f aca="false">IF(A49="","",VLOOKUP($A49,Plan3!$A$1546:$I$1997,3,0))</f>
        <v>0</v>
      </c>
      <c r="D49" s="678" t="n">
        <f aca="false">IF(A49="","",VLOOKUP($A49,Plan3!$A$1546:$I$1997,8,0))</f>
        <v>0</v>
      </c>
      <c r="E49" s="679" t="n">
        <f aca="false">IF($A49="","",IF(H49&lt;&gt;"","Fazer Pedido",""))</f>
        <v>0</v>
      </c>
      <c r="F49" s="679" t="n">
        <f aca="false">IF($A49="","",IF(I49&lt;&gt;"","Fazer Pedido",""))</f>
        <v>0</v>
      </c>
      <c r="G49" s="679" t="n">
        <f aca="false">IF($A49="","",IF(J49&lt;&gt;"","Fazer Pedido",""))</f>
        <v>0</v>
      </c>
      <c r="H49" s="680" t="n">
        <f aca="false">IF($A49="","",IF(MONTH($L49)=MONTH(H$4),"Insumo na Obra",""))</f>
        <v>0</v>
      </c>
      <c r="I49" s="680" t="n">
        <f aca="false">IF($A49="","",IF(MONTH($L49)=MONTH(I$4),"Insumo na Obra",""))</f>
        <v>0</v>
      </c>
      <c r="J49" s="680" t="n">
        <f aca="false">IF($A49="","",IF(MONTH($L49)=MONTH(J$4),"Insumo na Obra",""))</f>
        <v>0</v>
      </c>
      <c r="K49" s="681"/>
      <c r="L49" s="682" t="n">
        <f aca="false">DATEVALUE(M49)</f>
        <v>0</v>
      </c>
      <c r="M49" s="97"/>
      <c r="N49" s="138" t="s">
        <v>2669</v>
      </c>
    </row>
    <row r="50" customFormat="false" ht="38.25" hidden="false" customHeight="true" outlineLevel="0" collapsed="false">
      <c r="A50" s="138"/>
      <c r="B50" s="683" t="n">
        <f aca="false">IF(C50&lt;&gt;"",B49+1,"")</f>
        <v>0</v>
      </c>
      <c r="C50" s="684" t="n">
        <f aca="false">IF(A50="","",VLOOKUP($A50,Plan3!$A$1546:$I$1997,3,0))</f>
        <v>0</v>
      </c>
      <c r="D50" s="684" t="n">
        <f aca="false">IF(A50="","",VLOOKUP($A50,Plan3!$A$1546:$I$1997,8,0))</f>
        <v>0</v>
      </c>
      <c r="E50" s="685" t="n">
        <f aca="false">IF($A50="","",IF(H50&lt;&gt;"","Fazer Pedido",""))</f>
        <v>0</v>
      </c>
      <c r="F50" s="685" t="n">
        <f aca="false">IF($A50="","",IF(I50&lt;&gt;"","Fazer Pedido",""))</f>
        <v>0</v>
      </c>
      <c r="G50" s="685" t="n">
        <f aca="false">IF($A50="","",IF(J50&lt;&gt;"","Fazer Pedido",""))</f>
        <v>0</v>
      </c>
      <c r="H50" s="686" t="n">
        <f aca="false">IF($A50="","",IF(MONTH($L50)=MONTH(H$4),"Insumo na Obra",""))</f>
        <v>0</v>
      </c>
      <c r="I50" s="686" t="n">
        <f aca="false">IF($A50="","",IF(MONTH($L50)=MONTH(I$4),"Insumo na Obra",""))</f>
        <v>0</v>
      </c>
      <c r="J50" s="686" t="n">
        <f aca="false">IF($A50="","",IF(MONTH($L50)=MONTH(J$4),"Insumo na Obra",""))</f>
        <v>0</v>
      </c>
      <c r="K50" s="687"/>
      <c r="L50" s="682" t="n">
        <f aca="false">DATEVALUE(M50)</f>
        <v>0</v>
      </c>
      <c r="M50" s="97"/>
      <c r="N50" s="138" t="s">
        <v>2670</v>
      </c>
    </row>
    <row r="51" customFormat="false" ht="38.25" hidden="false" customHeight="true" outlineLevel="0" collapsed="false">
      <c r="A51" s="138"/>
      <c r="B51" s="677" t="n">
        <f aca="false">IF(C51&lt;&gt;"",B50+1,"")</f>
        <v>0</v>
      </c>
      <c r="C51" s="678" t="n">
        <f aca="false">IF(A51="","",VLOOKUP($A51,Plan3!$A$1546:$I$1997,3,0))</f>
        <v>0</v>
      </c>
      <c r="D51" s="678" t="n">
        <f aca="false">IF(A51="","",VLOOKUP($A51,Plan3!$A$1546:$I$1997,8,0))</f>
        <v>0</v>
      </c>
      <c r="E51" s="679" t="n">
        <f aca="false">IF($A51="","",IF(H51&lt;&gt;"","Fazer Pedido",""))</f>
        <v>0</v>
      </c>
      <c r="F51" s="679" t="n">
        <f aca="false">IF($A51="","",IF(I51&lt;&gt;"","Fazer Pedido",""))</f>
        <v>0</v>
      </c>
      <c r="G51" s="679" t="n">
        <f aca="false">IF($A51="","",IF(J51&lt;&gt;"","Fazer Pedido",""))</f>
        <v>0</v>
      </c>
      <c r="H51" s="680" t="n">
        <f aca="false">IF($A51="","",IF(MONTH($L51)=MONTH(H$4),"Insumo na Obra",""))</f>
        <v>0</v>
      </c>
      <c r="I51" s="680" t="n">
        <f aca="false">IF($A51="","",IF(MONTH($L51)=MONTH(I$4),"Insumo na Obra",""))</f>
        <v>0</v>
      </c>
      <c r="J51" s="680" t="n">
        <f aca="false">IF($A51="","",IF(MONTH($L51)=MONTH(J$4),"Insumo na Obra",""))</f>
        <v>0</v>
      </c>
      <c r="K51" s="681"/>
      <c r="L51" s="682" t="n">
        <f aca="false">DATEVALUE(M51)</f>
        <v>0</v>
      </c>
      <c r="M51" s="97"/>
      <c r="N51" s="138" t="s">
        <v>2671</v>
      </c>
    </row>
    <row r="52" customFormat="false" ht="38.25" hidden="false" customHeight="true" outlineLevel="0" collapsed="false">
      <c r="A52" s="138"/>
      <c r="B52" s="683" t="n">
        <f aca="false">IF(C52&lt;&gt;"",B51+1,"")</f>
        <v>0</v>
      </c>
      <c r="C52" s="684" t="n">
        <f aca="false">IF(A52="","",VLOOKUP($A52,Plan3!$A$1546:$I$1997,3,0))</f>
        <v>0</v>
      </c>
      <c r="D52" s="684" t="n">
        <f aca="false">IF(A52="","",VLOOKUP($A52,Plan3!$A$1546:$I$1997,8,0))</f>
        <v>0</v>
      </c>
      <c r="E52" s="685" t="n">
        <f aca="false">IF($A52="","",IF(H52&lt;&gt;"","Fazer Pedido",""))</f>
        <v>0</v>
      </c>
      <c r="F52" s="685" t="n">
        <f aca="false">IF($A52="","",IF(I52&lt;&gt;"","Fazer Pedido",""))</f>
        <v>0</v>
      </c>
      <c r="G52" s="685" t="n">
        <f aca="false">IF($A52="","",IF(J52&lt;&gt;"","Fazer Pedido",""))</f>
        <v>0</v>
      </c>
      <c r="H52" s="686" t="n">
        <f aca="false">IF($A52="","",IF(MONTH($L52)=MONTH(H$4),"Insumo na Obra",""))</f>
        <v>0</v>
      </c>
      <c r="I52" s="686" t="n">
        <f aca="false">IF($A52="","",IF(MONTH($L52)=MONTH(I$4),"Insumo na Obra",""))</f>
        <v>0</v>
      </c>
      <c r="J52" s="686" t="n">
        <f aca="false">IF($A52="","",IF(MONTH($L52)=MONTH(J$4),"Insumo na Obra",""))</f>
        <v>0</v>
      </c>
      <c r="K52" s="687"/>
      <c r="L52" s="682" t="n">
        <f aca="false">DATEVALUE(M52)</f>
        <v>0</v>
      </c>
      <c r="M52" s="97"/>
      <c r="N52" s="138" t="s">
        <v>2672</v>
      </c>
    </row>
    <row r="53" customFormat="false" ht="38.25" hidden="false" customHeight="true" outlineLevel="0" collapsed="false">
      <c r="A53" s="138"/>
      <c r="B53" s="677" t="n">
        <f aca="false">IF(C53&lt;&gt;"",B52+1,"")</f>
        <v>0</v>
      </c>
      <c r="C53" s="678" t="n">
        <f aca="false">IF(A53="","",VLOOKUP($A53,Plan3!$A$1546:$I$1997,3,0))</f>
        <v>0</v>
      </c>
      <c r="D53" s="678" t="n">
        <f aca="false">IF(A53="","",VLOOKUP($A53,Plan3!$A$1546:$I$1997,8,0))</f>
        <v>0</v>
      </c>
      <c r="E53" s="679" t="n">
        <f aca="false">IF($A53="","",IF(H53&lt;&gt;"","Fazer Pedido",""))</f>
        <v>0</v>
      </c>
      <c r="F53" s="679" t="n">
        <f aca="false">IF($A53="","",IF(I53&lt;&gt;"","Fazer Pedido",""))</f>
        <v>0</v>
      </c>
      <c r="G53" s="679" t="n">
        <f aca="false">IF($A53="","",IF(J53&lt;&gt;"","Fazer Pedido",""))</f>
        <v>0</v>
      </c>
      <c r="H53" s="680" t="n">
        <f aca="false">IF($A53="","",IF(MONTH($L53)=MONTH(H$4),"Insumo na Obra",""))</f>
        <v>0</v>
      </c>
      <c r="I53" s="680" t="n">
        <f aca="false">IF($A53="","",IF(MONTH($L53)=MONTH(I$4),"Insumo na Obra",""))</f>
        <v>0</v>
      </c>
      <c r="J53" s="680" t="n">
        <f aca="false">IF($A53="","",IF(MONTH($L53)=MONTH(J$4),"Insumo na Obra",""))</f>
        <v>0</v>
      </c>
      <c r="K53" s="681"/>
      <c r="L53" s="682" t="n">
        <f aca="false">DATEVALUE(M53)</f>
        <v>0</v>
      </c>
      <c r="M53" s="97"/>
      <c r="N53" s="138" t="s">
        <v>2673</v>
      </c>
    </row>
    <row r="54" customFormat="false" ht="38.25" hidden="false" customHeight="true" outlineLevel="0" collapsed="false">
      <c r="A54" s="138"/>
      <c r="B54" s="683" t="n">
        <f aca="false">IF(C54&lt;&gt;"",B53+1,"")</f>
        <v>0</v>
      </c>
      <c r="C54" s="684" t="n">
        <f aca="false">IF(A54="","",VLOOKUP($A54,Plan3!$A$1546:$I$1997,3,0))</f>
        <v>0</v>
      </c>
      <c r="D54" s="684" t="n">
        <f aca="false">IF(A54="","",VLOOKUP($A54,Plan3!$A$1546:$I$1997,8,0))</f>
        <v>0</v>
      </c>
      <c r="E54" s="685" t="n">
        <f aca="false">IF($A54="","",IF(H54&lt;&gt;"","Fazer Pedido",""))</f>
        <v>0</v>
      </c>
      <c r="F54" s="685" t="n">
        <f aca="false">IF($A54="","",IF(I54&lt;&gt;"","Fazer Pedido",""))</f>
        <v>0</v>
      </c>
      <c r="G54" s="685" t="n">
        <f aca="false">IF($A54="","",IF(J54&lt;&gt;"","Fazer Pedido",""))</f>
        <v>0</v>
      </c>
      <c r="H54" s="686" t="n">
        <f aca="false">IF($A54="","",IF(MONTH($L54)=MONTH(H$4),"Insumo na Obra",""))</f>
        <v>0</v>
      </c>
      <c r="I54" s="686" t="n">
        <f aca="false">IF($A54="","",IF(MONTH($L54)=MONTH(I$4),"Insumo na Obra",""))</f>
        <v>0</v>
      </c>
      <c r="J54" s="686" t="n">
        <f aca="false">IF($A54="","",IF(MONTH($L54)=MONTH(J$4),"Insumo na Obra",""))</f>
        <v>0</v>
      </c>
      <c r="K54" s="687"/>
      <c r="L54" s="682" t="n">
        <f aca="false">DATEVALUE(M54)</f>
        <v>0</v>
      </c>
      <c r="M54" s="97"/>
      <c r="N54" s="138" t="s">
        <v>2674</v>
      </c>
    </row>
    <row r="55" customFormat="false" ht="38.25" hidden="false" customHeight="true" outlineLevel="0" collapsed="false">
      <c r="A55" s="138"/>
      <c r="B55" s="677" t="n">
        <f aca="false">IF(C55&lt;&gt;"",B54+1,"")</f>
        <v>0</v>
      </c>
      <c r="C55" s="678" t="n">
        <f aca="false">IF(A55="","",VLOOKUP($A55,Plan3!$A$1546:$I$1997,3,0))</f>
        <v>0</v>
      </c>
      <c r="D55" s="678" t="n">
        <f aca="false">IF(A55="","",VLOOKUP($A55,Plan3!$A$1546:$I$1997,8,0))</f>
        <v>0</v>
      </c>
      <c r="E55" s="679" t="n">
        <f aca="false">IF($A55="","",IF(H55&lt;&gt;"","Fazer Pedido",""))</f>
        <v>0</v>
      </c>
      <c r="F55" s="679" t="n">
        <f aca="false">IF($A55="","",IF(I55&lt;&gt;"","Fazer Pedido",""))</f>
        <v>0</v>
      </c>
      <c r="G55" s="679" t="n">
        <f aca="false">IF($A55="","",IF(J55&lt;&gt;"","Fazer Pedido",""))</f>
        <v>0</v>
      </c>
      <c r="H55" s="680" t="n">
        <f aca="false">IF($A55="","",IF(MONTH($L55)=MONTH(H$4),"Insumo na Obra",""))</f>
        <v>0</v>
      </c>
      <c r="I55" s="680" t="n">
        <f aca="false">IF($A55="","",IF(MONTH($L55)=MONTH(I$4),"Insumo na Obra",""))</f>
        <v>0</v>
      </c>
      <c r="J55" s="680" t="n">
        <f aca="false">IF($A55="","",IF(MONTH($L55)=MONTH(J$4),"Insumo na Obra",""))</f>
        <v>0</v>
      </c>
      <c r="K55" s="681"/>
      <c r="L55" s="682" t="n">
        <f aca="false">DATEVALUE(M55)</f>
        <v>0</v>
      </c>
      <c r="M55" s="97"/>
      <c r="N55" s="138" t="s">
        <v>2675</v>
      </c>
    </row>
    <row r="56" customFormat="false" ht="38.25" hidden="false" customHeight="true" outlineLevel="0" collapsed="false">
      <c r="A56" s="138"/>
      <c r="B56" s="683" t="n">
        <f aca="false">IF(C56&lt;&gt;"",B55+1,"")</f>
        <v>0</v>
      </c>
      <c r="C56" s="684" t="n">
        <f aca="false">IF(A56="","",VLOOKUP($A56,Plan3!$A$1546:$I$1997,3,0))</f>
        <v>0</v>
      </c>
      <c r="D56" s="684" t="n">
        <f aca="false">IF(A56="","",VLOOKUP($A56,Plan3!$A$1546:$I$1997,8,0))</f>
        <v>0</v>
      </c>
      <c r="E56" s="685" t="n">
        <f aca="false">IF($A56="","",IF(H56&lt;&gt;"","Fazer Pedido",""))</f>
        <v>0</v>
      </c>
      <c r="F56" s="685" t="n">
        <f aca="false">IF($A56="","",IF(I56&lt;&gt;"","Fazer Pedido",""))</f>
        <v>0</v>
      </c>
      <c r="G56" s="685" t="n">
        <f aca="false">IF($A56="","",IF(J56&lt;&gt;"","Fazer Pedido",""))</f>
        <v>0</v>
      </c>
      <c r="H56" s="686" t="n">
        <f aca="false">IF($A56="","",IF(MONTH($L56)=MONTH(H$4),"Insumo na Obra",""))</f>
        <v>0</v>
      </c>
      <c r="I56" s="686" t="n">
        <f aca="false">IF($A56="","",IF(MONTH($L56)=MONTH(I$4),"Insumo na Obra",""))</f>
        <v>0</v>
      </c>
      <c r="J56" s="686" t="n">
        <f aca="false">IF($A56="","",IF(MONTH($L56)=MONTH(J$4),"Insumo na Obra",""))</f>
        <v>0</v>
      </c>
      <c r="K56" s="687"/>
      <c r="L56" s="682" t="n">
        <f aca="false">DATEVALUE(M56)</f>
        <v>0</v>
      </c>
      <c r="M56" s="97"/>
      <c r="N56" s="138" t="s">
        <v>2191</v>
      </c>
    </row>
    <row r="57" customFormat="false" ht="38.25" hidden="false" customHeight="true" outlineLevel="0" collapsed="false">
      <c r="A57" s="138"/>
      <c r="B57" s="677" t="n">
        <f aca="false">IF(C57&lt;&gt;"",B56+1,"")</f>
        <v>0</v>
      </c>
      <c r="C57" s="678" t="n">
        <f aca="false">IF(A57="","",VLOOKUP($A57,Plan3!$A$1546:$I$1997,3,0))</f>
        <v>0</v>
      </c>
      <c r="D57" s="678" t="n">
        <f aca="false">IF(A57="","",VLOOKUP($A57,Plan3!$A$1546:$I$1997,8,0))</f>
        <v>0</v>
      </c>
      <c r="E57" s="679" t="n">
        <f aca="false">IF($A57="","",IF(H57&lt;&gt;"","Fazer Pedido",""))</f>
        <v>0</v>
      </c>
      <c r="F57" s="679" t="n">
        <f aca="false">IF($A57="","",IF(I57&lt;&gt;"","Fazer Pedido",""))</f>
        <v>0</v>
      </c>
      <c r="G57" s="679" t="n">
        <f aca="false">IF($A57="","",IF(J57&lt;&gt;"","Fazer Pedido",""))</f>
        <v>0</v>
      </c>
      <c r="H57" s="680" t="n">
        <f aca="false">IF($A57="","",IF(MONTH($L57)=MONTH(H$4),"Insumo na Obra",""))</f>
        <v>0</v>
      </c>
      <c r="I57" s="680" t="n">
        <f aca="false">IF($A57="","",IF(MONTH($L57)=MONTH(I$4),"Insumo na Obra",""))</f>
        <v>0</v>
      </c>
      <c r="J57" s="680" t="n">
        <f aca="false">IF($A57="","",IF(MONTH($L57)=MONTH(J$4),"Insumo na Obra",""))</f>
        <v>0</v>
      </c>
      <c r="K57" s="681"/>
      <c r="L57" s="682" t="n">
        <f aca="false">DATEVALUE(M57)</f>
        <v>0</v>
      </c>
      <c r="M57" s="97"/>
      <c r="N57" s="138" t="s">
        <v>2676</v>
      </c>
    </row>
    <row r="58" customFormat="false" ht="38.25" hidden="false" customHeight="true" outlineLevel="0" collapsed="false">
      <c r="A58" s="138"/>
      <c r="B58" s="683" t="n">
        <f aca="false">IF(C58&lt;&gt;"",B57+1,"")</f>
        <v>0</v>
      </c>
      <c r="C58" s="684" t="n">
        <f aca="false">IF(A58="","",VLOOKUP($A58,Plan3!$A$1546:$I$1997,3,0))</f>
        <v>0</v>
      </c>
      <c r="D58" s="684" t="n">
        <f aca="false">IF(A58="","",VLOOKUP($A58,Plan3!$A$1546:$I$1997,8,0))</f>
        <v>0</v>
      </c>
      <c r="E58" s="685" t="n">
        <f aca="false">IF($A58="","",IF(H58&lt;&gt;"","Fazer Pedido",""))</f>
        <v>0</v>
      </c>
      <c r="F58" s="685" t="n">
        <f aca="false">IF($A58="","",IF(I58&lt;&gt;"","Fazer Pedido",""))</f>
        <v>0</v>
      </c>
      <c r="G58" s="685" t="n">
        <f aca="false">IF($A58="","",IF(J58&lt;&gt;"","Fazer Pedido",""))</f>
        <v>0</v>
      </c>
      <c r="H58" s="686" t="n">
        <f aca="false">IF($A58="","",IF(MONTH($L58)=MONTH(H$4),"Insumo na Obra",""))</f>
        <v>0</v>
      </c>
      <c r="I58" s="686" t="n">
        <f aca="false">IF($A58="","",IF(MONTH($L58)=MONTH(I$4),"Insumo na Obra",""))</f>
        <v>0</v>
      </c>
      <c r="J58" s="686" t="n">
        <f aca="false">IF($A58="","",IF(MONTH($L58)=MONTH(J$4),"Insumo na Obra",""))</f>
        <v>0</v>
      </c>
      <c r="K58" s="687"/>
      <c r="L58" s="682" t="n">
        <f aca="false">DATEVALUE(M58)</f>
        <v>0</v>
      </c>
      <c r="M58" s="97"/>
      <c r="N58" s="138" t="s">
        <v>2677</v>
      </c>
    </row>
    <row r="59" customFormat="false" ht="38.25" hidden="false" customHeight="true" outlineLevel="0" collapsed="false">
      <c r="A59" s="138"/>
      <c r="B59" s="677" t="n">
        <f aca="false">IF(C59&lt;&gt;"",B58+1,"")</f>
        <v>0</v>
      </c>
      <c r="C59" s="678" t="n">
        <f aca="false">IF(A59="","",VLOOKUP($A59,Plan3!$A$1546:$I$1997,3,0))</f>
        <v>0</v>
      </c>
      <c r="D59" s="678" t="n">
        <f aca="false">IF(A59="","",VLOOKUP($A59,Plan3!$A$1546:$I$1997,8,0))</f>
        <v>0</v>
      </c>
      <c r="E59" s="679" t="n">
        <f aca="false">IF($A59="","",IF(H59&lt;&gt;"","Fazer Pedido",""))</f>
        <v>0</v>
      </c>
      <c r="F59" s="679" t="n">
        <f aca="false">IF($A59="","",IF(I59&lt;&gt;"","Fazer Pedido",""))</f>
        <v>0</v>
      </c>
      <c r="G59" s="679" t="n">
        <f aca="false">IF($A59="","",IF(J59&lt;&gt;"","Fazer Pedido",""))</f>
        <v>0</v>
      </c>
      <c r="H59" s="680" t="n">
        <f aca="false">IF($A59="","",IF(MONTH($L59)=MONTH(H$4),"Insumo na Obra",""))</f>
        <v>0</v>
      </c>
      <c r="I59" s="680" t="n">
        <f aca="false">IF($A59="","",IF(MONTH($L59)=MONTH(I$4),"Insumo na Obra",""))</f>
        <v>0</v>
      </c>
      <c r="J59" s="680" t="n">
        <f aca="false">IF($A59="","",IF(MONTH($L59)=MONTH(J$4),"Insumo na Obra",""))</f>
        <v>0</v>
      </c>
      <c r="K59" s="681"/>
      <c r="L59" s="682" t="n">
        <f aca="false">DATEVALUE(M59)</f>
        <v>0</v>
      </c>
      <c r="M59" s="97"/>
      <c r="N59" s="138" t="s">
        <v>2678</v>
      </c>
    </row>
    <row r="60" customFormat="false" ht="38.25" hidden="false" customHeight="true" outlineLevel="0" collapsed="false">
      <c r="A60" s="138"/>
      <c r="B60" s="683" t="n">
        <f aca="false">IF(C60&lt;&gt;"",B59+1,"")</f>
        <v>0</v>
      </c>
      <c r="C60" s="684" t="n">
        <f aca="false">IF(A60="","",VLOOKUP($A60,Plan3!$A$1546:$I$1997,3,0))</f>
        <v>0</v>
      </c>
      <c r="D60" s="684" t="n">
        <f aca="false">IF(A60="","",VLOOKUP($A60,Plan3!$A$1546:$I$1997,8,0))</f>
        <v>0</v>
      </c>
      <c r="E60" s="685" t="n">
        <f aca="false">IF($A60="","",IF(H60&lt;&gt;"","Fazer Pedido",""))</f>
        <v>0</v>
      </c>
      <c r="F60" s="685" t="n">
        <f aca="false">IF($A60="","",IF(I60&lt;&gt;"","Fazer Pedido",""))</f>
        <v>0</v>
      </c>
      <c r="G60" s="685" t="n">
        <f aca="false">IF($A60="","",IF(J60&lt;&gt;"","Fazer Pedido",""))</f>
        <v>0</v>
      </c>
      <c r="H60" s="686" t="n">
        <f aca="false">IF($A60="","",IF(MONTH($L60)=MONTH(H$4),"Insumo na Obra",""))</f>
        <v>0</v>
      </c>
      <c r="I60" s="686" t="n">
        <f aca="false">IF($A60="","",IF(MONTH($L60)=MONTH(I$4),"Insumo na Obra",""))</f>
        <v>0</v>
      </c>
      <c r="J60" s="686" t="n">
        <f aca="false">IF($A60="","",IF(MONTH($L60)=MONTH(J$4),"Insumo na Obra",""))</f>
        <v>0</v>
      </c>
      <c r="K60" s="687"/>
      <c r="L60" s="682" t="n">
        <f aca="false">DATEVALUE(M60)</f>
        <v>0</v>
      </c>
      <c r="M60" s="97"/>
      <c r="N60" s="138" t="s">
        <v>2679</v>
      </c>
    </row>
    <row r="61" customFormat="false" ht="38.25" hidden="false" customHeight="true" outlineLevel="0" collapsed="false">
      <c r="A61" s="138"/>
      <c r="B61" s="677" t="n">
        <f aca="false">IF(C61&lt;&gt;"",B60+1,"")</f>
        <v>0</v>
      </c>
      <c r="C61" s="678" t="n">
        <f aca="false">IF(A61="","",VLOOKUP($A61,Plan3!$A$1546:$I$1997,3,0))</f>
        <v>0</v>
      </c>
      <c r="D61" s="678" t="n">
        <f aca="false">IF(A61="","",VLOOKUP($A61,Plan3!$A$1546:$I$1997,8,0))</f>
        <v>0</v>
      </c>
      <c r="E61" s="679" t="n">
        <f aca="false">IF($A61="","",IF(H61&lt;&gt;"","Fazer Pedido",""))</f>
        <v>0</v>
      </c>
      <c r="F61" s="679" t="n">
        <f aca="false">IF($A61="","",IF(I61&lt;&gt;"","Fazer Pedido",""))</f>
        <v>0</v>
      </c>
      <c r="G61" s="679" t="n">
        <f aca="false">IF($A61="","",IF(J61&lt;&gt;"","Fazer Pedido",""))</f>
        <v>0</v>
      </c>
      <c r="H61" s="680" t="n">
        <f aca="false">IF($A61="","",IF(MONTH($L61)=MONTH(H$4),"Insumo na Obra",""))</f>
        <v>0</v>
      </c>
      <c r="I61" s="680" t="n">
        <f aca="false">IF($A61="","",IF(MONTH($L61)=MONTH(I$4),"Insumo na Obra",""))</f>
        <v>0</v>
      </c>
      <c r="J61" s="680" t="n">
        <f aca="false">IF($A61="","",IF(MONTH($L61)=MONTH(J$4),"Insumo na Obra",""))</f>
        <v>0</v>
      </c>
      <c r="K61" s="681"/>
      <c r="L61" s="682" t="n">
        <f aca="false">DATEVALUE(M61)</f>
        <v>0</v>
      </c>
      <c r="M61" s="97"/>
      <c r="N61" s="138" t="s">
        <v>2193</v>
      </c>
    </row>
    <row r="62" customFormat="false" ht="38.25" hidden="false" customHeight="true" outlineLevel="0" collapsed="false">
      <c r="A62" s="138"/>
      <c r="B62" s="683" t="n">
        <f aca="false">IF(C62&lt;&gt;"",B61+1,"")</f>
        <v>0</v>
      </c>
      <c r="C62" s="684" t="n">
        <f aca="false">IF(A62="","",VLOOKUP($A62,Plan3!$A$1546:$I$1997,3,0))</f>
        <v>0</v>
      </c>
      <c r="D62" s="684" t="n">
        <f aca="false">IF(A62="","",VLOOKUP($A62,Plan3!$A$1546:$I$1997,8,0))</f>
        <v>0</v>
      </c>
      <c r="E62" s="685" t="n">
        <f aca="false">IF($A62="","",IF(H62&lt;&gt;"","Fazer Pedido",""))</f>
        <v>0</v>
      </c>
      <c r="F62" s="685" t="n">
        <f aca="false">IF($A62="","",IF(I62&lt;&gt;"","Fazer Pedido",""))</f>
        <v>0</v>
      </c>
      <c r="G62" s="685" t="n">
        <f aca="false">IF($A62="","",IF(J62&lt;&gt;"","Fazer Pedido",""))</f>
        <v>0</v>
      </c>
      <c r="H62" s="686" t="n">
        <f aca="false">IF($A62="","",IF(MONTH($L62)=MONTH(H$4),"Insumo na Obra",""))</f>
        <v>0</v>
      </c>
      <c r="I62" s="686" t="n">
        <f aca="false">IF($A62="","",IF(MONTH($L62)=MONTH(I$4),"Insumo na Obra",""))</f>
        <v>0</v>
      </c>
      <c r="J62" s="686" t="n">
        <f aca="false">IF($A62="","",IF(MONTH($L62)=MONTH(J$4),"Insumo na Obra",""))</f>
        <v>0</v>
      </c>
      <c r="K62" s="687"/>
      <c r="L62" s="682" t="n">
        <f aca="false">DATEVALUE(M62)</f>
        <v>0</v>
      </c>
      <c r="M62" s="97"/>
      <c r="N62" s="138" t="s">
        <v>2680</v>
      </c>
    </row>
    <row r="63" customFormat="false" ht="38.25" hidden="false" customHeight="true" outlineLevel="0" collapsed="false">
      <c r="A63" s="138"/>
      <c r="B63" s="677" t="n">
        <f aca="false">IF(C63&lt;&gt;"",B62+1,"")</f>
        <v>0</v>
      </c>
      <c r="C63" s="678" t="n">
        <f aca="false">IF(A63="","",VLOOKUP($A63,Plan3!$A$1546:$I$1997,3,0))</f>
        <v>0</v>
      </c>
      <c r="D63" s="678" t="n">
        <f aca="false">IF(A63="","",VLOOKUP($A63,Plan3!$A$1546:$I$1997,8,0))</f>
        <v>0</v>
      </c>
      <c r="E63" s="679" t="n">
        <f aca="false">IF($A63="","",IF(H63&lt;&gt;"","Fazer Pedido",""))</f>
        <v>0</v>
      </c>
      <c r="F63" s="679" t="n">
        <f aca="false">IF($A63="","",IF(I63&lt;&gt;"","Fazer Pedido",""))</f>
        <v>0</v>
      </c>
      <c r="G63" s="679" t="n">
        <f aca="false">IF($A63="","",IF(J63&lt;&gt;"","Fazer Pedido",""))</f>
        <v>0</v>
      </c>
      <c r="H63" s="680" t="n">
        <f aca="false">IF($A63="","",IF(MONTH($L63)=MONTH(H$4),"Insumo na Obra",""))</f>
        <v>0</v>
      </c>
      <c r="I63" s="680" t="n">
        <f aca="false">IF($A63="","",IF(MONTH($L63)=MONTH(I$4),"Insumo na Obra",""))</f>
        <v>0</v>
      </c>
      <c r="J63" s="680" t="n">
        <f aca="false">IF($A63="","",IF(MONTH($L63)=MONTH(J$4),"Insumo na Obra",""))</f>
        <v>0</v>
      </c>
      <c r="K63" s="681"/>
      <c r="L63" s="682" t="n">
        <f aca="false">DATEVALUE(M63)</f>
        <v>0</v>
      </c>
      <c r="M63" s="97"/>
      <c r="N63" s="138" t="s">
        <v>1516</v>
      </c>
    </row>
    <row r="64" customFormat="false" ht="38.25" hidden="false" customHeight="true" outlineLevel="0" collapsed="false">
      <c r="A64" s="138"/>
      <c r="B64" s="683" t="n">
        <f aca="false">IF(C64&lt;&gt;"",B63+1,"")</f>
        <v>0</v>
      </c>
      <c r="C64" s="684" t="n">
        <f aca="false">IF(A64="","",VLOOKUP($A64,Plan3!$A$1546:$I$1997,3,0))</f>
        <v>0</v>
      </c>
      <c r="D64" s="684" t="n">
        <f aca="false">IF(A64="","",VLOOKUP($A64,Plan3!$A$1546:$I$1997,8,0))</f>
        <v>0</v>
      </c>
      <c r="E64" s="685" t="n">
        <f aca="false">IF($A64="","",IF(H64&lt;&gt;"","Fazer Pedido",""))</f>
        <v>0</v>
      </c>
      <c r="F64" s="685" t="n">
        <f aca="false">IF($A64="","",IF(I64&lt;&gt;"","Fazer Pedido",""))</f>
        <v>0</v>
      </c>
      <c r="G64" s="685" t="n">
        <f aca="false">IF($A64="","",IF(J64&lt;&gt;"","Fazer Pedido",""))</f>
        <v>0</v>
      </c>
      <c r="H64" s="686" t="n">
        <f aca="false">IF($A64="","",IF(MONTH($L64)=MONTH(H$4),"Insumo na Obra",""))</f>
        <v>0</v>
      </c>
      <c r="I64" s="686" t="n">
        <f aca="false">IF($A64="","",IF(MONTH($L64)=MONTH(I$4),"Insumo na Obra",""))</f>
        <v>0</v>
      </c>
      <c r="J64" s="686" t="n">
        <f aca="false">IF($A64="","",IF(MONTH($L64)=MONTH(J$4),"Insumo na Obra",""))</f>
        <v>0</v>
      </c>
      <c r="K64" s="687"/>
      <c r="L64" s="682" t="n">
        <f aca="false">DATEVALUE(M64)</f>
        <v>0</v>
      </c>
      <c r="M64" s="97"/>
      <c r="N64" s="138" t="s">
        <v>2681</v>
      </c>
    </row>
    <row r="65" customFormat="false" ht="38.25" hidden="false" customHeight="true" outlineLevel="0" collapsed="false">
      <c r="A65" s="138"/>
      <c r="B65" s="677" t="n">
        <f aca="false">IF(C65&lt;&gt;"",B64+1,"")</f>
        <v>0</v>
      </c>
      <c r="C65" s="678" t="n">
        <f aca="false">IF(A65="","",VLOOKUP($A65,Plan3!$A$1546:$I$1997,3,0))</f>
        <v>0</v>
      </c>
      <c r="D65" s="678" t="n">
        <f aca="false">IF(A65="","",VLOOKUP($A65,Plan3!$A$1546:$I$1997,8,0))</f>
        <v>0</v>
      </c>
      <c r="E65" s="679" t="n">
        <f aca="false">IF($A65="","",IF(H65&lt;&gt;"","Fazer Pedido",""))</f>
        <v>0</v>
      </c>
      <c r="F65" s="679" t="n">
        <f aca="false">IF($A65="","",IF(I65&lt;&gt;"","Fazer Pedido",""))</f>
        <v>0</v>
      </c>
      <c r="G65" s="679" t="n">
        <f aca="false">IF($A65="","",IF(J65&lt;&gt;"","Fazer Pedido",""))</f>
        <v>0</v>
      </c>
      <c r="H65" s="680" t="n">
        <f aca="false">IF($A65="","",IF(MONTH($L65)=MONTH(H$4),"Insumo na Obra",""))</f>
        <v>0</v>
      </c>
      <c r="I65" s="680" t="n">
        <f aca="false">IF($A65="","",IF(MONTH($L65)=MONTH(I$4),"Insumo na Obra",""))</f>
        <v>0</v>
      </c>
      <c r="J65" s="680" t="n">
        <f aca="false">IF($A65="","",IF(MONTH($L65)=MONTH(J$4),"Insumo na Obra",""))</f>
        <v>0</v>
      </c>
      <c r="K65" s="681"/>
      <c r="L65" s="682" t="n">
        <f aca="false">DATEVALUE(M65)</f>
        <v>0</v>
      </c>
      <c r="M65" s="97"/>
      <c r="N65" s="138" t="s">
        <v>2194</v>
      </c>
    </row>
    <row r="66" customFormat="false" ht="38.25" hidden="false" customHeight="true" outlineLevel="0" collapsed="false">
      <c r="A66" s="138"/>
      <c r="B66" s="683" t="n">
        <f aca="false">IF(C66&lt;&gt;"",B65+1,"")</f>
        <v>0</v>
      </c>
      <c r="C66" s="684" t="n">
        <f aca="false">IF(A66="","",VLOOKUP($A66,Plan3!$A$1546:$I$1997,3,0))</f>
        <v>0</v>
      </c>
      <c r="D66" s="684" t="n">
        <f aca="false">IF(A66="","",VLOOKUP($A66,Plan3!$A$1546:$I$1997,8,0))</f>
        <v>0</v>
      </c>
      <c r="E66" s="685" t="n">
        <f aca="false">IF($A66="","",IF(H66&lt;&gt;"","Fazer Pedido",""))</f>
        <v>0</v>
      </c>
      <c r="F66" s="685" t="n">
        <f aca="false">IF($A66="","",IF(I66&lt;&gt;"","Fazer Pedido",""))</f>
        <v>0</v>
      </c>
      <c r="G66" s="685" t="n">
        <f aca="false">IF($A66="","",IF(J66&lt;&gt;"","Fazer Pedido",""))</f>
        <v>0</v>
      </c>
      <c r="H66" s="686" t="n">
        <f aca="false">IF($A66="","",IF(MONTH($L66)=MONTH(H$4),"Insumo na Obra",""))</f>
        <v>0</v>
      </c>
      <c r="I66" s="686" t="n">
        <f aca="false">IF($A66="","",IF(MONTH($L66)=MONTH(I$4),"Insumo na Obra",""))</f>
        <v>0</v>
      </c>
      <c r="J66" s="686" t="n">
        <f aca="false">IF($A66="","",IF(MONTH($L66)=MONTH(J$4),"Insumo na Obra",""))</f>
        <v>0</v>
      </c>
      <c r="K66" s="687"/>
      <c r="L66" s="682" t="n">
        <f aca="false">DATEVALUE(M66)</f>
        <v>0</v>
      </c>
      <c r="M66" s="97"/>
      <c r="N66" s="138" t="s">
        <v>2195</v>
      </c>
    </row>
    <row r="67" customFormat="false" ht="38.25" hidden="false" customHeight="true" outlineLevel="0" collapsed="false">
      <c r="A67" s="138"/>
      <c r="B67" s="677" t="n">
        <f aca="false">IF(C67&lt;&gt;"",B66+1,"")</f>
        <v>0</v>
      </c>
      <c r="C67" s="678" t="n">
        <f aca="false">IF(A67="","",VLOOKUP($A67,Plan3!$A$1546:$I$1997,3,0))</f>
        <v>0</v>
      </c>
      <c r="D67" s="678" t="n">
        <f aca="false">IF(A67="","",VLOOKUP($A67,Plan3!$A$1546:$I$1997,8,0))</f>
        <v>0</v>
      </c>
      <c r="E67" s="679" t="n">
        <f aca="false">IF($A67="","",IF(H67&lt;&gt;"","Fazer Pedido",""))</f>
        <v>0</v>
      </c>
      <c r="F67" s="679" t="n">
        <f aca="false">IF($A67="","",IF(I67&lt;&gt;"","Fazer Pedido",""))</f>
        <v>0</v>
      </c>
      <c r="G67" s="679" t="n">
        <f aca="false">IF($A67="","",IF(J67&lt;&gt;"","Fazer Pedido",""))</f>
        <v>0</v>
      </c>
      <c r="H67" s="680" t="n">
        <f aca="false">IF($A67="","",IF(MONTH($L67)=MONTH(H$4),"Insumo na Obra",""))</f>
        <v>0</v>
      </c>
      <c r="I67" s="680" t="n">
        <f aca="false">IF($A67="","",IF(MONTH($L67)=MONTH(I$4),"Insumo na Obra",""))</f>
        <v>0</v>
      </c>
      <c r="J67" s="680" t="n">
        <f aca="false">IF($A67="","",IF(MONTH($L67)=MONTH(J$4),"Insumo na Obra",""))</f>
        <v>0</v>
      </c>
      <c r="K67" s="681"/>
      <c r="L67" s="682" t="n">
        <f aca="false">DATEVALUE(M67)</f>
        <v>0</v>
      </c>
      <c r="M67" s="97"/>
      <c r="N67" s="138" t="s">
        <v>2682</v>
      </c>
    </row>
    <row r="68" customFormat="false" ht="38.25" hidden="false" customHeight="true" outlineLevel="0" collapsed="false">
      <c r="A68" s="138"/>
      <c r="B68" s="683" t="n">
        <f aca="false">IF(C68&lt;&gt;"",B67+1,"")</f>
        <v>0</v>
      </c>
      <c r="C68" s="684" t="n">
        <f aca="false">IF(A68="","",VLOOKUP($A68,Plan3!$A$1546:$I$1997,3,0))</f>
        <v>0</v>
      </c>
      <c r="D68" s="684" t="n">
        <f aca="false">IF(A68="","",VLOOKUP($A68,Plan3!$A$1546:$I$1997,8,0))</f>
        <v>0</v>
      </c>
      <c r="E68" s="685" t="n">
        <f aca="false">IF($A68="","",IF(H68&lt;&gt;"","Fazer Pedido",""))</f>
        <v>0</v>
      </c>
      <c r="F68" s="685" t="n">
        <f aca="false">IF($A68="","",IF(I68&lt;&gt;"","Fazer Pedido",""))</f>
        <v>0</v>
      </c>
      <c r="G68" s="685" t="n">
        <f aca="false">IF($A68="","",IF(J68&lt;&gt;"","Fazer Pedido",""))</f>
        <v>0</v>
      </c>
      <c r="H68" s="686" t="n">
        <f aca="false">IF($A68="","",IF(MONTH($L68)=MONTH(H$4),"Insumo na Obra",""))</f>
        <v>0</v>
      </c>
      <c r="I68" s="686" t="n">
        <f aca="false">IF($A68="","",IF(MONTH($L68)=MONTH(I$4),"Insumo na Obra",""))</f>
        <v>0</v>
      </c>
      <c r="J68" s="686" t="n">
        <f aca="false">IF($A68="","",IF(MONTH($L68)=MONTH(J$4),"Insumo na Obra",""))</f>
        <v>0</v>
      </c>
      <c r="K68" s="687"/>
      <c r="L68" s="682" t="n">
        <f aca="false">DATEVALUE(M68)</f>
        <v>0</v>
      </c>
      <c r="M68" s="97"/>
      <c r="N68" s="138" t="s">
        <v>1521</v>
      </c>
    </row>
    <row r="69" customFormat="false" ht="38.25" hidden="false" customHeight="true" outlineLevel="0" collapsed="false">
      <c r="A69" s="138"/>
      <c r="B69" s="677" t="n">
        <f aca="false">IF(C69&lt;&gt;"",B68+1,"")</f>
        <v>0</v>
      </c>
      <c r="C69" s="678" t="n">
        <f aca="false">IF(A69="","",VLOOKUP($A69,Plan3!$A$1546:$I$1997,3,0))</f>
        <v>0</v>
      </c>
      <c r="D69" s="678" t="n">
        <f aca="false">IF(A69="","",VLOOKUP($A69,Plan3!$A$1546:$I$1997,8,0))</f>
        <v>0</v>
      </c>
      <c r="E69" s="679" t="n">
        <f aca="false">IF($A69="","",IF(H69&lt;&gt;"","Fazer Pedido",""))</f>
        <v>0</v>
      </c>
      <c r="F69" s="679" t="n">
        <f aca="false">IF($A69="","",IF(I69&lt;&gt;"","Fazer Pedido",""))</f>
        <v>0</v>
      </c>
      <c r="G69" s="679" t="n">
        <f aca="false">IF($A69="","",IF(J69&lt;&gt;"","Fazer Pedido",""))</f>
        <v>0</v>
      </c>
      <c r="H69" s="680" t="n">
        <f aca="false">IF($A69="","",IF(MONTH($L69)=MONTH(H$4),"Insumo na Obra",""))</f>
        <v>0</v>
      </c>
      <c r="I69" s="680" t="n">
        <f aca="false">IF($A69="","",IF(MONTH($L69)=MONTH(I$4),"Insumo na Obra",""))</f>
        <v>0</v>
      </c>
      <c r="J69" s="680" t="n">
        <f aca="false">IF($A69="","",IF(MONTH($L69)=MONTH(J$4),"Insumo na Obra",""))</f>
        <v>0</v>
      </c>
      <c r="K69" s="681"/>
      <c r="L69" s="682" t="n">
        <f aca="false">DATEVALUE(M69)</f>
        <v>0</v>
      </c>
      <c r="M69" s="97"/>
      <c r="N69" s="138" t="s">
        <v>2683</v>
      </c>
    </row>
    <row r="70" customFormat="false" ht="38.25" hidden="false" customHeight="true" outlineLevel="0" collapsed="false">
      <c r="A70" s="138"/>
      <c r="B70" s="683" t="n">
        <f aca="false">IF(C70&lt;&gt;"",B69+1,"")</f>
        <v>0</v>
      </c>
      <c r="C70" s="684" t="n">
        <f aca="false">IF(A70="","",VLOOKUP($A70,Plan3!$A$1546:$I$1997,3,0))</f>
        <v>0</v>
      </c>
      <c r="D70" s="684" t="n">
        <f aca="false">IF(A70="","",VLOOKUP($A70,Plan3!$A$1546:$I$1997,8,0))</f>
        <v>0</v>
      </c>
      <c r="E70" s="685" t="n">
        <f aca="false">IF($A70="","",IF(H70&lt;&gt;"","Fazer Pedido",""))</f>
        <v>0</v>
      </c>
      <c r="F70" s="685" t="n">
        <f aca="false">IF($A70="","",IF(I70&lt;&gt;"","Fazer Pedido",""))</f>
        <v>0</v>
      </c>
      <c r="G70" s="685" t="n">
        <f aca="false">IF($A70="","",IF(J70&lt;&gt;"","Fazer Pedido",""))</f>
        <v>0</v>
      </c>
      <c r="H70" s="686" t="n">
        <f aca="false">IF($A70="","",IF(MONTH($L70)=MONTH(H$4),"Insumo na Obra",""))</f>
        <v>0</v>
      </c>
      <c r="I70" s="686" t="n">
        <f aca="false">IF($A70="","",IF(MONTH($L70)=MONTH(I$4),"Insumo na Obra",""))</f>
        <v>0</v>
      </c>
      <c r="J70" s="686" t="n">
        <f aca="false">IF($A70="","",IF(MONTH($L70)=MONTH(J$4),"Insumo na Obra",""))</f>
        <v>0</v>
      </c>
      <c r="K70" s="687"/>
      <c r="L70" s="682" t="n">
        <f aca="false">DATEVALUE(M70)</f>
        <v>0</v>
      </c>
      <c r="M70" s="97"/>
      <c r="N70" s="138" t="s">
        <v>2684</v>
      </c>
    </row>
    <row r="71" customFormat="false" ht="38.25" hidden="false" customHeight="true" outlineLevel="0" collapsed="false">
      <c r="A71" s="138"/>
      <c r="B71" s="677" t="n">
        <f aca="false">IF(C71&lt;&gt;"",B70+1,"")</f>
        <v>0</v>
      </c>
      <c r="C71" s="678" t="n">
        <f aca="false">IF(A71="","",VLOOKUP($A71,Plan3!$A$1546:$I$1997,3,0))</f>
        <v>0</v>
      </c>
      <c r="D71" s="678" t="n">
        <f aca="false">IF(A71="","",VLOOKUP($A71,Plan3!$A$1546:$I$1997,8,0))</f>
        <v>0</v>
      </c>
      <c r="E71" s="679" t="n">
        <f aca="false">IF($A71="","",IF(H71&lt;&gt;"","Fazer Pedido",""))</f>
        <v>0</v>
      </c>
      <c r="F71" s="679" t="n">
        <f aca="false">IF($A71="","",IF(I71&lt;&gt;"","Fazer Pedido",""))</f>
        <v>0</v>
      </c>
      <c r="G71" s="679" t="n">
        <f aca="false">IF($A71="","",IF(J71&lt;&gt;"","Fazer Pedido",""))</f>
        <v>0</v>
      </c>
      <c r="H71" s="680" t="n">
        <f aca="false">IF($A71="","",IF(MONTH($L71)=MONTH(H$4),"Insumo na Obra",""))</f>
        <v>0</v>
      </c>
      <c r="I71" s="680" t="n">
        <f aca="false">IF($A71="","",IF(MONTH($L71)=MONTH(I$4),"Insumo na Obra",""))</f>
        <v>0</v>
      </c>
      <c r="J71" s="680" t="n">
        <f aca="false">IF($A71="","",IF(MONTH($L71)=MONTH(J$4),"Insumo na Obra",""))</f>
        <v>0</v>
      </c>
      <c r="K71" s="681"/>
      <c r="L71" s="682" t="n">
        <f aca="false">DATEVALUE(M71)</f>
        <v>0</v>
      </c>
      <c r="M71" s="97"/>
      <c r="N71" s="138" t="s">
        <v>1523</v>
      </c>
    </row>
    <row r="72" customFormat="false" ht="38.25" hidden="false" customHeight="true" outlineLevel="0" collapsed="false">
      <c r="A72" s="138"/>
      <c r="B72" s="683" t="n">
        <f aca="false">IF(C72&lt;&gt;"",B71+1,"")</f>
        <v>0</v>
      </c>
      <c r="C72" s="684" t="n">
        <f aca="false">IF(A72="","",VLOOKUP($A72,Plan3!$A$1546:$I$1997,3,0))</f>
        <v>0</v>
      </c>
      <c r="D72" s="684" t="n">
        <f aca="false">IF(A72="","",VLOOKUP($A72,Plan3!$A$1546:$I$1997,8,0))</f>
        <v>0</v>
      </c>
      <c r="E72" s="685" t="n">
        <f aca="false">IF($A72="","",IF(H72&lt;&gt;"","Fazer Pedido",""))</f>
        <v>0</v>
      </c>
      <c r="F72" s="685" t="n">
        <f aca="false">IF($A72="","",IF(I72&lt;&gt;"","Fazer Pedido",""))</f>
        <v>0</v>
      </c>
      <c r="G72" s="685" t="n">
        <f aca="false">IF($A72="","",IF(J72&lt;&gt;"","Fazer Pedido",""))</f>
        <v>0</v>
      </c>
      <c r="H72" s="686" t="n">
        <f aca="false">IF($A72="","",IF(MONTH($L72)=MONTH(H$4),"Insumo na Obra",""))</f>
        <v>0</v>
      </c>
      <c r="I72" s="686" t="n">
        <f aca="false">IF($A72="","",IF(MONTH($L72)=MONTH(I$4),"Insumo na Obra",""))</f>
        <v>0</v>
      </c>
      <c r="J72" s="686" t="n">
        <f aca="false">IF($A72="","",IF(MONTH($L72)=MONTH(J$4),"Insumo na Obra",""))</f>
        <v>0</v>
      </c>
      <c r="K72" s="687"/>
      <c r="L72" s="682" t="n">
        <f aca="false">DATEVALUE(M72)</f>
        <v>0</v>
      </c>
      <c r="M72" s="97"/>
      <c r="N72" s="138" t="s">
        <v>2685</v>
      </c>
    </row>
    <row r="73" customFormat="false" ht="38.25" hidden="false" customHeight="true" outlineLevel="0" collapsed="false">
      <c r="A73" s="138"/>
      <c r="B73" s="677" t="n">
        <f aca="false">IF(C73&lt;&gt;"",B72+1,"")</f>
        <v>0</v>
      </c>
      <c r="C73" s="678" t="n">
        <f aca="false">IF(A73="","",VLOOKUP($A73,Plan3!$A$1546:$I$1997,3,0))</f>
        <v>0</v>
      </c>
      <c r="D73" s="678" t="n">
        <f aca="false">IF(A73="","",VLOOKUP($A73,Plan3!$A$1546:$I$1997,8,0))</f>
        <v>0</v>
      </c>
      <c r="E73" s="679" t="n">
        <f aca="false">IF($A73="","",IF(H73&lt;&gt;"","Fazer Pedido",""))</f>
        <v>0</v>
      </c>
      <c r="F73" s="679" t="n">
        <f aca="false">IF($A73="","",IF(I73&lt;&gt;"","Fazer Pedido",""))</f>
        <v>0</v>
      </c>
      <c r="G73" s="679" t="n">
        <f aca="false">IF($A73="","",IF(J73&lt;&gt;"","Fazer Pedido",""))</f>
        <v>0</v>
      </c>
      <c r="H73" s="680" t="n">
        <f aca="false">IF($A73="","",IF(MONTH($L73)=MONTH(H$4),"Insumo na Obra",""))</f>
        <v>0</v>
      </c>
      <c r="I73" s="680" t="n">
        <f aca="false">IF($A73="","",IF(MONTH($L73)=MONTH(I$4),"Insumo na Obra",""))</f>
        <v>0</v>
      </c>
      <c r="J73" s="680" t="n">
        <f aca="false">IF($A73="","",IF(MONTH($L73)=MONTH(J$4),"Insumo na Obra",""))</f>
        <v>0</v>
      </c>
      <c r="K73" s="681"/>
      <c r="L73" s="682" t="n">
        <f aca="false">DATEVALUE(M73)</f>
        <v>0</v>
      </c>
      <c r="M73" s="97"/>
      <c r="N73" s="138" t="s">
        <v>2196</v>
      </c>
    </row>
    <row r="74" customFormat="false" ht="38.25" hidden="false" customHeight="true" outlineLevel="0" collapsed="false">
      <c r="A74" s="138"/>
      <c r="B74" s="683" t="n">
        <f aca="false">IF(C74&lt;&gt;"",B73+1,"")</f>
        <v>0</v>
      </c>
      <c r="C74" s="684" t="n">
        <f aca="false">IF(A74="","",VLOOKUP($A74,Plan3!$A$1546:$I$1997,3,0))</f>
        <v>0</v>
      </c>
      <c r="D74" s="684" t="n">
        <f aca="false">IF(A74="","",VLOOKUP($A74,Plan3!$A$1546:$I$1997,8,0))</f>
        <v>0</v>
      </c>
      <c r="E74" s="685" t="n">
        <f aca="false">IF($A74="","",IF(H74&lt;&gt;"","Fazer Pedido",""))</f>
        <v>0</v>
      </c>
      <c r="F74" s="685" t="n">
        <f aca="false">IF($A74="","",IF(I74&lt;&gt;"","Fazer Pedido",""))</f>
        <v>0</v>
      </c>
      <c r="G74" s="685" t="n">
        <f aca="false">IF($A74="","",IF(J74&lt;&gt;"","Fazer Pedido",""))</f>
        <v>0</v>
      </c>
      <c r="H74" s="686" t="n">
        <f aca="false">IF($A74="","",IF(MONTH($L74)=MONTH(H$4),"Insumo na Obra",""))</f>
        <v>0</v>
      </c>
      <c r="I74" s="686" t="n">
        <f aca="false">IF($A74="","",IF(MONTH($L74)=MONTH(I$4),"Insumo na Obra",""))</f>
        <v>0</v>
      </c>
      <c r="J74" s="686" t="n">
        <f aca="false">IF($A74="","",IF(MONTH($L74)=MONTH(J$4),"Insumo na Obra",""))</f>
        <v>0</v>
      </c>
      <c r="K74" s="687"/>
      <c r="L74" s="682" t="n">
        <f aca="false">DATEVALUE(M74)</f>
        <v>0</v>
      </c>
      <c r="M74" s="97"/>
      <c r="N74" s="138" t="s">
        <v>2686</v>
      </c>
    </row>
    <row r="75" customFormat="false" ht="38.25" hidden="false" customHeight="true" outlineLevel="0" collapsed="false">
      <c r="A75" s="138"/>
      <c r="B75" s="677" t="n">
        <f aca="false">IF(C75&lt;&gt;"",B74+1,"")</f>
        <v>0</v>
      </c>
      <c r="C75" s="678" t="n">
        <f aca="false">IF(A75="","",VLOOKUP($A75,Plan3!$A$1546:$I$1997,3,0))</f>
        <v>0</v>
      </c>
      <c r="D75" s="678" t="n">
        <f aca="false">IF(A75="","",VLOOKUP($A75,Plan3!$A$1546:$I$1997,8,0))</f>
        <v>0</v>
      </c>
      <c r="E75" s="679" t="n">
        <f aca="false">IF($A75="","",IF(H75&lt;&gt;"","Fazer Pedido",""))</f>
        <v>0</v>
      </c>
      <c r="F75" s="679" t="n">
        <f aca="false">IF($A75="","",IF(I75&lt;&gt;"","Fazer Pedido",""))</f>
        <v>0</v>
      </c>
      <c r="G75" s="679" t="n">
        <f aca="false">IF($A75="","",IF(J75&lt;&gt;"","Fazer Pedido",""))</f>
        <v>0</v>
      </c>
      <c r="H75" s="680" t="n">
        <f aca="false">IF($A75="","",IF(MONTH($L75)=MONTH(H$4),"Insumo na Obra",""))</f>
        <v>0</v>
      </c>
      <c r="I75" s="680" t="n">
        <f aca="false">IF($A75="","",IF(MONTH($L75)=MONTH(I$4),"Insumo na Obra",""))</f>
        <v>0</v>
      </c>
      <c r="J75" s="680" t="n">
        <f aca="false">IF($A75="","",IF(MONTH($L75)=MONTH(J$4),"Insumo na Obra",""))</f>
        <v>0</v>
      </c>
      <c r="K75" s="681"/>
      <c r="L75" s="682" t="n">
        <f aca="false">DATEVALUE(M75)</f>
        <v>0</v>
      </c>
      <c r="M75" s="97"/>
      <c r="N75" s="138" t="s">
        <v>2687</v>
      </c>
    </row>
    <row r="76" customFormat="false" ht="38.25" hidden="false" customHeight="true" outlineLevel="0" collapsed="false">
      <c r="A76" s="138"/>
      <c r="B76" s="683" t="n">
        <f aca="false">IF(C76&lt;&gt;"",B75+1,"")</f>
        <v>0</v>
      </c>
      <c r="C76" s="684" t="n">
        <f aca="false">IF(A76="","",VLOOKUP($A76,Plan3!$A$1546:$I$1997,3,0))</f>
        <v>0</v>
      </c>
      <c r="D76" s="684" t="n">
        <f aca="false">IF(A76="","",VLOOKUP($A76,Plan3!$A$1546:$I$1997,8,0))</f>
        <v>0</v>
      </c>
      <c r="E76" s="685" t="n">
        <f aca="false">IF($A76="","",IF(H76&lt;&gt;"","Fazer Pedido",""))</f>
        <v>0</v>
      </c>
      <c r="F76" s="685" t="n">
        <f aca="false">IF($A76="","",IF(I76&lt;&gt;"","Fazer Pedido",""))</f>
        <v>0</v>
      </c>
      <c r="G76" s="685" t="n">
        <f aca="false">IF($A76="","",IF(J76&lt;&gt;"","Fazer Pedido",""))</f>
        <v>0</v>
      </c>
      <c r="H76" s="686" t="n">
        <f aca="false">IF($A76="","",IF(MONTH($L76)=MONTH(H$4),"Insumo na Obra",""))</f>
        <v>0</v>
      </c>
      <c r="I76" s="686" t="n">
        <f aca="false">IF($A76="","",IF(MONTH($L76)=MONTH(I$4),"Insumo na Obra",""))</f>
        <v>0</v>
      </c>
      <c r="J76" s="686" t="n">
        <f aca="false">IF($A76="","",IF(MONTH($L76)=MONTH(J$4),"Insumo na Obra",""))</f>
        <v>0</v>
      </c>
      <c r="K76" s="687"/>
      <c r="L76" s="682" t="n">
        <f aca="false">DATEVALUE(M76)</f>
        <v>0</v>
      </c>
      <c r="M76" s="97"/>
      <c r="N76" s="138" t="s">
        <v>2688</v>
      </c>
    </row>
    <row r="77" customFormat="false" ht="38.25" hidden="false" customHeight="true" outlineLevel="0" collapsed="false">
      <c r="A77" s="138"/>
      <c r="B77" s="677" t="n">
        <f aca="false">IF(C77&lt;&gt;"",B76+1,"")</f>
        <v>0</v>
      </c>
      <c r="C77" s="678" t="n">
        <f aca="false">IF(A77="","",VLOOKUP($A77,Plan3!$A$1546:$I$1997,3,0))</f>
        <v>0</v>
      </c>
      <c r="D77" s="678" t="n">
        <f aca="false">IF(A77="","",VLOOKUP($A77,Plan3!$A$1546:$I$1997,8,0))</f>
        <v>0</v>
      </c>
      <c r="E77" s="679" t="n">
        <f aca="false">IF($A77="","",IF(H77&lt;&gt;"","Fazer Pedido",""))</f>
        <v>0</v>
      </c>
      <c r="F77" s="679" t="n">
        <f aca="false">IF($A77="","",IF(I77&lt;&gt;"","Fazer Pedido",""))</f>
        <v>0</v>
      </c>
      <c r="G77" s="679" t="n">
        <f aca="false">IF($A77="","",IF(J77&lt;&gt;"","Fazer Pedido",""))</f>
        <v>0</v>
      </c>
      <c r="H77" s="680" t="n">
        <f aca="false">IF($A77="","",IF(MONTH($L77)=MONTH(H$4),"Insumo na Obra",""))</f>
        <v>0</v>
      </c>
      <c r="I77" s="680" t="n">
        <f aca="false">IF($A77="","",IF(MONTH($L77)=MONTH(I$4),"Insumo na Obra",""))</f>
        <v>0</v>
      </c>
      <c r="J77" s="680" t="n">
        <f aca="false">IF($A77="","",IF(MONTH($L77)=MONTH(J$4),"Insumo na Obra",""))</f>
        <v>0</v>
      </c>
      <c r="K77" s="681"/>
      <c r="L77" s="682" t="n">
        <f aca="false">DATEVALUE(M77)</f>
        <v>0</v>
      </c>
      <c r="M77" s="97"/>
      <c r="N77" s="138" t="s">
        <v>2689</v>
      </c>
    </row>
    <row r="78" customFormat="false" ht="38.25" hidden="false" customHeight="true" outlineLevel="0" collapsed="false">
      <c r="A78" s="138"/>
      <c r="B78" s="683" t="n">
        <f aca="false">IF(C78&lt;&gt;"",B77+1,"")</f>
        <v>0</v>
      </c>
      <c r="C78" s="684" t="n">
        <f aca="false">IF(A78="","",VLOOKUP($A78,Plan3!$A$1546:$I$1997,3,0))</f>
        <v>0</v>
      </c>
      <c r="D78" s="684" t="n">
        <f aca="false">IF(A78="","",VLOOKUP($A78,Plan3!$A$1546:$I$1997,8,0))</f>
        <v>0</v>
      </c>
      <c r="E78" s="685" t="n">
        <f aca="false">IF($A78="","",IF(H78&lt;&gt;"","Fazer Pedido",""))</f>
        <v>0</v>
      </c>
      <c r="F78" s="685" t="n">
        <f aca="false">IF($A78="","",IF(I78&lt;&gt;"","Fazer Pedido",""))</f>
        <v>0</v>
      </c>
      <c r="G78" s="685" t="n">
        <f aca="false">IF($A78="","",IF(J78&lt;&gt;"","Fazer Pedido",""))</f>
        <v>0</v>
      </c>
      <c r="H78" s="686" t="n">
        <f aca="false">IF($A78="","",IF(MONTH($L78)=MONTH(H$4),"Insumo na Obra",""))</f>
        <v>0</v>
      </c>
      <c r="I78" s="686" t="n">
        <f aca="false">IF($A78="","",IF(MONTH($L78)=MONTH(I$4),"Insumo na Obra",""))</f>
        <v>0</v>
      </c>
      <c r="J78" s="686" t="n">
        <f aca="false">IF($A78="","",IF(MONTH($L78)=MONTH(J$4),"Insumo na Obra",""))</f>
        <v>0</v>
      </c>
      <c r="K78" s="687"/>
      <c r="L78" s="682" t="n">
        <f aca="false">DATEVALUE(M78)</f>
        <v>0</v>
      </c>
      <c r="M78" s="97"/>
      <c r="N78" s="138" t="s">
        <v>2690</v>
      </c>
    </row>
    <row r="79" customFormat="false" ht="38.25" hidden="false" customHeight="true" outlineLevel="0" collapsed="false">
      <c r="A79" s="138"/>
      <c r="B79" s="677" t="n">
        <f aca="false">IF(C79&lt;&gt;"",B78+1,"")</f>
        <v>0</v>
      </c>
      <c r="C79" s="678" t="n">
        <f aca="false">IF(A79="","",VLOOKUP($A79,Plan3!$A$1546:$I$1997,3,0))</f>
        <v>0</v>
      </c>
      <c r="D79" s="678" t="n">
        <f aca="false">IF(A79="","",VLOOKUP($A79,Plan3!$A$1546:$I$1997,8,0))</f>
        <v>0</v>
      </c>
      <c r="E79" s="679" t="n">
        <f aca="false">IF($A79="","",IF(H79&lt;&gt;"","Fazer Pedido",""))</f>
        <v>0</v>
      </c>
      <c r="F79" s="679" t="n">
        <f aca="false">IF($A79="","",IF(I79&lt;&gt;"","Fazer Pedido",""))</f>
        <v>0</v>
      </c>
      <c r="G79" s="679" t="n">
        <f aca="false">IF($A79="","",IF(J79&lt;&gt;"","Fazer Pedido",""))</f>
        <v>0</v>
      </c>
      <c r="H79" s="680" t="n">
        <f aca="false">IF($A79="","",IF(MONTH($L79)=MONTH(H$4),"Insumo na Obra",""))</f>
        <v>0</v>
      </c>
      <c r="I79" s="680" t="n">
        <f aca="false">IF($A79="","",IF(MONTH($L79)=MONTH(I$4),"Insumo na Obra",""))</f>
        <v>0</v>
      </c>
      <c r="J79" s="680" t="n">
        <f aca="false">IF($A79="","",IF(MONTH($L79)=MONTH(J$4),"Insumo na Obra",""))</f>
        <v>0</v>
      </c>
      <c r="K79" s="681"/>
      <c r="L79" s="682" t="n">
        <f aca="false">DATEVALUE(M79)</f>
        <v>0</v>
      </c>
      <c r="M79" s="97"/>
      <c r="N79" s="138" t="s">
        <v>2691</v>
      </c>
    </row>
    <row r="80" customFormat="false" ht="38.25" hidden="false" customHeight="true" outlineLevel="0" collapsed="false">
      <c r="A80" s="138"/>
      <c r="B80" s="683" t="n">
        <f aca="false">IF(C80&lt;&gt;"",B79+1,"")</f>
        <v>0</v>
      </c>
      <c r="C80" s="684" t="n">
        <f aca="false">IF(A80="","",VLOOKUP($A80,Plan3!$A$1546:$I$1997,3,0))</f>
        <v>0</v>
      </c>
      <c r="D80" s="684" t="n">
        <f aca="false">IF(A80="","",VLOOKUP($A80,Plan3!$A$1546:$I$1997,8,0))</f>
        <v>0</v>
      </c>
      <c r="E80" s="685" t="n">
        <f aca="false">IF($A80="","",IF(H80&lt;&gt;"","Fazer Pedido",""))</f>
        <v>0</v>
      </c>
      <c r="F80" s="685" t="n">
        <f aca="false">IF($A80="","",IF(I80&lt;&gt;"","Fazer Pedido",""))</f>
        <v>0</v>
      </c>
      <c r="G80" s="685" t="n">
        <f aca="false">IF($A80="","",IF(J80&lt;&gt;"","Fazer Pedido",""))</f>
        <v>0</v>
      </c>
      <c r="H80" s="686" t="n">
        <f aca="false">IF($A80="","",IF(MONTH($L80)=MONTH(H$4),"Insumo na Obra",""))</f>
        <v>0</v>
      </c>
      <c r="I80" s="686" t="n">
        <f aca="false">IF($A80="","",IF(MONTH($L80)=MONTH(I$4),"Insumo na Obra",""))</f>
        <v>0</v>
      </c>
      <c r="J80" s="686" t="n">
        <f aca="false">IF($A80="","",IF(MONTH($L80)=MONTH(J$4),"Insumo na Obra",""))</f>
        <v>0</v>
      </c>
      <c r="K80" s="687"/>
      <c r="L80" s="682" t="n">
        <f aca="false">DATEVALUE(M80)</f>
        <v>0</v>
      </c>
      <c r="M80" s="97"/>
      <c r="N80" s="138" t="s">
        <v>2692</v>
      </c>
    </row>
    <row r="81" customFormat="false" ht="38.25" hidden="false" customHeight="true" outlineLevel="0" collapsed="false">
      <c r="A81" s="138"/>
      <c r="B81" s="677" t="n">
        <f aca="false">IF(C81&lt;&gt;"",B80+1,"")</f>
        <v>0</v>
      </c>
      <c r="C81" s="678" t="n">
        <f aca="false">IF(A81="","",VLOOKUP($A81,Plan3!$A$1546:$I$1997,3,0))</f>
        <v>0</v>
      </c>
      <c r="D81" s="678" t="n">
        <f aca="false">IF(A81="","",VLOOKUP($A81,Plan3!$A$1546:$I$1997,8,0))</f>
        <v>0</v>
      </c>
      <c r="E81" s="679" t="n">
        <f aca="false">IF($A81="","",IF(H81&lt;&gt;"","Fazer Pedido",""))</f>
        <v>0</v>
      </c>
      <c r="F81" s="679" t="n">
        <f aca="false">IF($A81="","",IF(I81&lt;&gt;"","Fazer Pedido",""))</f>
        <v>0</v>
      </c>
      <c r="G81" s="679" t="n">
        <f aca="false">IF($A81="","",IF(J81&lt;&gt;"","Fazer Pedido",""))</f>
        <v>0</v>
      </c>
      <c r="H81" s="680" t="n">
        <f aca="false">IF($A81="","",IF(MONTH($L81)=MONTH(H$4),"Insumo na Obra",""))</f>
        <v>0</v>
      </c>
      <c r="I81" s="680" t="n">
        <f aca="false">IF($A81="","",IF(MONTH($L81)=MONTH(I$4),"Insumo na Obra",""))</f>
        <v>0</v>
      </c>
      <c r="J81" s="680" t="n">
        <f aca="false">IF($A81="","",IF(MONTH($L81)=MONTH(J$4),"Insumo na Obra",""))</f>
        <v>0</v>
      </c>
      <c r="K81" s="681"/>
      <c r="L81" s="682" t="n">
        <f aca="false">DATEVALUE(M81)</f>
        <v>0</v>
      </c>
      <c r="M81" s="97"/>
      <c r="N81" s="138" t="s">
        <v>2197</v>
      </c>
    </row>
    <row r="82" customFormat="false" ht="38.25" hidden="false" customHeight="true" outlineLevel="0" collapsed="false">
      <c r="A82" s="138"/>
      <c r="B82" s="683" t="n">
        <f aca="false">IF(C82&lt;&gt;"",B81+1,"")</f>
        <v>0</v>
      </c>
      <c r="C82" s="684" t="n">
        <f aca="false">IF(A82="","",VLOOKUP($A82,Plan3!$A$1546:$I$1997,3,0))</f>
        <v>0</v>
      </c>
      <c r="D82" s="684" t="n">
        <f aca="false">IF(A82="","",VLOOKUP($A82,Plan3!$A$1546:$I$1997,8,0))</f>
        <v>0</v>
      </c>
      <c r="E82" s="685" t="n">
        <f aca="false">IF($A82="","",IF(H82&lt;&gt;"","Fazer Pedido",""))</f>
        <v>0</v>
      </c>
      <c r="F82" s="685" t="n">
        <f aca="false">IF($A82="","",IF(I82&lt;&gt;"","Fazer Pedido",""))</f>
        <v>0</v>
      </c>
      <c r="G82" s="685" t="n">
        <f aca="false">IF($A82="","",IF(J82&lt;&gt;"","Fazer Pedido",""))</f>
        <v>0</v>
      </c>
      <c r="H82" s="686" t="n">
        <f aca="false">IF($A82="","",IF(MONTH($L82)=MONTH(H$4),"Insumo na Obra",""))</f>
        <v>0</v>
      </c>
      <c r="I82" s="686" t="n">
        <f aca="false">IF($A82="","",IF(MONTH($L82)=MONTH(I$4),"Insumo na Obra",""))</f>
        <v>0</v>
      </c>
      <c r="J82" s="686" t="n">
        <f aca="false">IF($A82="","",IF(MONTH($L82)=MONTH(J$4),"Insumo na Obra",""))</f>
        <v>0</v>
      </c>
      <c r="K82" s="687"/>
      <c r="L82" s="682" t="n">
        <f aca="false">DATEVALUE(M82)</f>
        <v>0</v>
      </c>
      <c r="M82" s="97"/>
      <c r="N82" s="138" t="s">
        <v>2693</v>
      </c>
    </row>
    <row r="83" customFormat="false" ht="38.25" hidden="false" customHeight="true" outlineLevel="0" collapsed="false">
      <c r="A83" s="138"/>
      <c r="B83" s="677" t="n">
        <f aca="false">IF(C83&lt;&gt;"",B82+1,"")</f>
        <v>0</v>
      </c>
      <c r="C83" s="678" t="n">
        <f aca="false">IF(A83="","",VLOOKUP($A83,Plan3!$A$1546:$I$1997,3,0))</f>
        <v>0</v>
      </c>
      <c r="D83" s="678" t="n">
        <f aca="false">IF(A83="","",VLOOKUP($A83,Plan3!$A$1546:$I$1997,8,0))</f>
        <v>0</v>
      </c>
      <c r="E83" s="679" t="n">
        <f aca="false">IF($A83="","",IF(H83&lt;&gt;"","Fazer Pedido",""))</f>
        <v>0</v>
      </c>
      <c r="F83" s="679" t="n">
        <f aca="false">IF($A83="","",IF(I83&lt;&gt;"","Fazer Pedido",""))</f>
        <v>0</v>
      </c>
      <c r="G83" s="679" t="n">
        <f aca="false">IF($A83="","",IF(J83&lt;&gt;"","Fazer Pedido",""))</f>
        <v>0</v>
      </c>
      <c r="H83" s="680" t="n">
        <f aca="false">IF($A83="","",IF(MONTH($L83)=MONTH(H$4),"Insumo na Obra",""))</f>
        <v>0</v>
      </c>
      <c r="I83" s="680" t="n">
        <f aca="false">IF($A83="","",IF(MONTH($L83)=MONTH(I$4),"Insumo na Obra",""))</f>
        <v>0</v>
      </c>
      <c r="J83" s="680" t="n">
        <f aca="false">IF($A83="","",IF(MONTH($L83)=MONTH(J$4),"Insumo na Obra",""))</f>
        <v>0</v>
      </c>
      <c r="K83" s="681"/>
      <c r="L83" s="682" t="n">
        <f aca="false">DATEVALUE(M83)</f>
        <v>0</v>
      </c>
      <c r="M83" s="97"/>
      <c r="N83" s="138" t="s">
        <v>2694</v>
      </c>
    </row>
    <row r="84" customFormat="false" ht="38.25" hidden="false" customHeight="true" outlineLevel="0" collapsed="false">
      <c r="A84" s="138"/>
      <c r="B84" s="683" t="n">
        <f aca="false">IF(C84&lt;&gt;"",B83+1,"")</f>
        <v>0</v>
      </c>
      <c r="C84" s="684" t="n">
        <f aca="false">IF(A84="","",VLOOKUP($A84,Plan3!$A$1546:$I$1997,3,0))</f>
        <v>0</v>
      </c>
      <c r="D84" s="684" t="n">
        <f aca="false">IF(A84="","",VLOOKUP($A84,Plan3!$A$1546:$I$1997,8,0))</f>
        <v>0</v>
      </c>
      <c r="E84" s="685" t="n">
        <f aca="false">IF($A84="","",IF(H84&lt;&gt;"","Fazer Pedido",""))</f>
        <v>0</v>
      </c>
      <c r="F84" s="685" t="n">
        <f aca="false">IF($A84="","",IF(I84&lt;&gt;"","Fazer Pedido",""))</f>
        <v>0</v>
      </c>
      <c r="G84" s="685" t="n">
        <f aca="false">IF($A84="","",IF(J84&lt;&gt;"","Fazer Pedido",""))</f>
        <v>0</v>
      </c>
      <c r="H84" s="686" t="n">
        <f aca="false">IF($A84="","",IF(MONTH($L84)=MONTH(H$4),"Insumo na Obra",""))</f>
        <v>0</v>
      </c>
      <c r="I84" s="686" t="n">
        <f aca="false">IF($A84="","",IF(MONTH($L84)=MONTH(I$4),"Insumo na Obra",""))</f>
        <v>0</v>
      </c>
      <c r="J84" s="686" t="n">
        <f aca="false">IF($A84="","",IF(MONTH($L84)=MONTH(J$4),"Insumo na Obra",""))</f>
        <v>0</v>
      </c>
      <c r="K84" s="687"/>
      <c r="L84" s="682" t="n">
        <f aca="false">DATEVALUE(M84)</f>
        <v>0</v>
      </c>
      <c r="M84" s="97"/>
      <c r="N84" s="138" t="s">
        <v>2695</v>
      </c>
    </row>
    <row r="85" customFormat="false" ht="38.25" hidden="false" customHeight="true" outlineLevel="0" collapsed="false">
      <c r="A85" s="138"/>
      <c r="B85" s="677" t="n">
        <f aca="false">IF(C85&lt;&gt;"",B84+1,"")</f>
        <v>0</v>
      </c>
      <c r="C85" s="678" t="n">
        <f aca="false">IF(A85="","",VLOOKUP($A85,Plan3!$A$1546:$I$1997,3,0))</f>
        <v>0</v>
      </c>
      <c r="D85" s="678" t="n">
        <f aca="false">IF(A85="","",VLOOKUP($A85,Plan3!$A$1546:$I$1997,8,0))</f>
        <v>0</v>
      </c>
      <c r="E85" s="679" t="n">
        <f aca="false">IF($A85="","",IF(H85&lt;&gt;"","Fazer Pedido",""))</f>
        <v>0</v>
      </c>
      <c r="F85" s="679" t="n">
        <f aca="false">IF($A85="","",IF(I85&lt;&gt;"","Fazer Pedido",""))</f>
        <v>0</v>
      </c>
      <c r="G85" s="679" t="n">
        <f aca="false">IF($A85="","",IF(J85&lt;&gt;"","Fazer Pedido",""))</f>
        <v>0</v>
      </c>
      <c r="H85" s="680" t="n">
        <f aca="false">IF($A85="","",IF(MONTH($L85)=MONTH(H$4),"Insumo na Obra",""))</f>
        <v>0</v>
      </c>
      <c r="I85" s="680" t="n">
        <f aca="false">IF($A85="","",IF(MONTH($L85)=MONTH(I$4),"Insumo na Obra",""))</f>
        <v>0</v>
      </c>
      <c r="J85" s="680" t="n">
        <f aca="false">IF($A85="","",IF(MONTH($L85)=MONTH(J$4),"Insumo na Obra",""))</f>
        <v>0</v>
      </c>
      <c r="K85" s="681"/>
      <c r="L85" s="682" t="n">
        <f aca="false">DATEVALUE(M85)</f>
        <v>0</v>
      </c>
      <c r="M85" s="97"/>
      <c r="N85" s="138" t="s">
        <v>2696</v>
      </c>
    </row>
    <row r="86" customFormat="false" ht="38.25" hidden="false" customHeight="true" outlineLevel="0" collapsed="false">
      <c r="A86" s="138"/>
      <c r="B86" s="683" t="n">
        <f aca="false">IF(C86&lt;&gt;"",B85+1,"")</f>
        <v>0</v>
      </c>
      <c r="C86" s="684" t="n">
        <f aca="false">IF(A86="","",VLOOKUP($A86,Plan3!$A$1546:$I$1997,3,0))</f>
        <v>0</v>
      </c>
      <c r="D86" s="684" t="n">
        <f aca="false">IF(A86="","",VLOOKUP($A86,Plan3!$A$1546:$I$1997,8,0))</f>
        <v>0</v>
      </c>
      <c r="E86" s="685" t="n">
        <f aca="false">IF($A86="","",IF(H86&lt;&gt;"","Fazer Pedido",""))</f>
        <v>0</v>
      </c>
      <c r="F86" s="685" t="n">
        <f aca="false">IF($A86="","",IF(I86&lt;&gt;"","Fazer Pedido",""))</f>
        <v>0</v>
      </c>
      <c r="G86" s="685" t="n">
        <f aca="false">IF($A86="","",IF(J86&lt;&gt;"","Fazer Pedido",""))</f>
        <v>0</v>
      </c>
      <c r="H86" s="686" t="n">
        <f aca="false">IF($A86="","",IF(MONTH($L86)=MONTH(H$4),"Insumo na Obra",""))</f>
        <v>0</v>
      </c>
      <c r="I86" s="686" t="n">
        <f aca="false">IF($A86="","",IF(MONTH($L86)=MONTH(I$4),"Insumo na Obra",""))</f>
        <v>0</v>
      </c>
      <c r="J86" s="686" t="n">
        <f aca="false">IF($A86="","",IF(MONTH($L86)=MONTH(J$4),"Insumo na Obra",""))</f>
        <v>0</v>
      </c>
      <c r="K86" s="687"/>
      <c r="L86" s="682" t="n">
        <f aca="false">DATEVALUE(M86)</f>
        <v>0</v>
      </c>
      <c r="M86" s="97"/>
      <c r="N86" s="138" t="s">
        <v>2697</v>
      </c>
    </row>
    <row r="87" customFormat="false" ht="38.25" hidden="false" customHeight="true" outlineLevel="0" collapsed="false">
      <c r="A87" s="138"/>
      <c r="B87" s="677" t="n">
        <f aca="false">IF(C87&lt;&gt;"",B86+1,"")</f>
        <v>0</v>
      </c>
      <c r="C87" s="678" t="n">
        <f aca="false">IF(A87="","",VLOOKUP($A87,Plan3!$A$1546:$I$1997,3,0))</f>
        <v>0</v>
      </c>
      <c r="D87" s="678" t="n">
        <f aca="false">IF(A87="","",VLOOKUP($A87,Plan3!$A$1546:$I$1997,8,0))</f>
        <v>0</v>
      </c>
      <c r="E87" s="679" t="n">
        <f aca="false">IF($A87="","",IF(H87&lt;&gt;"","Fazer Pedido",""))</f>
        <v>0</v>
      </c>
      <c r="F87" s="679" t="n">
        <f aca="false">IF($A87="","",IF(I87&lt;&gt;"","Fazer Pedido",""))</f>
        <v>0</v>
      </c>
      <c r="G87" s="679" t="n">
        <f aca="false">IF($A87="","",IF(J87&lt;&gt;"","Fazer Pedido",""))</f>
        <v>0</v>
      </c>
      <c r="H87" s="680" t="n">
        <f aca="false">IF($A87="","",IF(MONTH($L87)=MONTH(H$4),"Insumo na Obra",""))</f>
        <v>0</v>
      </c>
      <c r="I87" s="680" t="n">
        <f aca="false">IF($A87="","",IF(MONTH($L87)=MONTH(I$4),"Insumo na Obra",""))</f>
        <v>0</v>
      </c>
      <c r="J87" s="680" t="n">
        <f aca="false">IF($A87="","",IF(MONTH($L87)=MONTH(J$4),"Insumo na Obra",""))</f>
        <v>0</v>
      </c>
      <c r="K87" s="681"/>
      <c r="L87" s="682" t="n">
        <f aca="false">DATEVALUE(M87)</f>
        <v>0</v>
      </c>
      <c r="M87" s="97"/>
      <c r="N87" s="138" t="s">
        <v>1150</v>
      </c>
    </row>
    <row r="88" customFormat="false" ht="38.25" hidden="false" customHeight="true" outlineLevel="0" collapsed="false">
      <c r="A88" s="138"/>
      <c r="B88" s="683" t="n">
        <f aca="false">IF(C88&lt;&gt;"",B87+1,"")</f>
        <v>0</v>
      </c>
      <c r="C88" s="684" t="n">
        <f aca="false">IF(A88="","",VLOOKUP($A88,Plan3!$A$1546:$I$1997,3,0))</f>
        <v>0</v>
      </c>
      <c r="D88" s="684" t="n">
        <f aca="false">IF(A88="","",VLOOKUP($A88,Plan3!$A$1546:$I$1997,8,0))</f>
        <v>0</v>
      </c>
      <c r="E88" s="685" t="n">
        <f aca="false">IF($A88="","",IF(H88&lt;&gt;"","Fazer Pedido",""))</f>
        <v>0</v>
      </c>
      <c r="F88" s="685" t="n">
        <f aca="false">IF($A88="","",IF(I88&lt;&gt;"","Fazer Pedido",""))</f>
        <v>0</v>
      </c>
      <c r="G88" s="685" t="n">
        <f aca="false">IF($A88="","",IF(J88&lt;&gt;"","Fazer Pedido",""))</f>
        <v>0</v>
      </c>
      <c r="H88" s="686" t="n">
        <f aca="false">IF($A88="","",IF(MONTH($L88)=MONTH(H$4),"Insumo na Obra",""))</f>
        <v>0</v>
      </c>
      <c r="I88" s="686" t="n">
        <f aca="false">IF($A88="","",IF(MONTH($L88)=MONTH(I$4),"Insumo na Obra",""))</f>
        <v>0</v>
      </c>
      <c r="J88" s="686" t="n">
        <f aca="false">IF($A88="","",IF(MONTH($L88)=MONTH(J$4),"Insumo na Obra",""))</f>
        <v>0</v>
      </c>
      <c r="K88" s="687"/>
      <c r="L88" s="682" t="n">
        <f aca="false">DATEVALUE(M88)</f>
        <v>0</v>
      </c>
      <c r="M88" s="97"/>
      <c r="N88" s="138" t="s">
        <v>2698</v>
      </c>
    </row>
    <row r="89" customFormat="false" ht="38.25" hidden="false" customHeight="true" outlineLevel="0" collapsed="false">
      <c r="A89" s="138"/>
      <c r="B89" s="677" t="n">
        <f aca="false">IF(C89&lt;&gt;"",B88+1,"")</f>
        <v>0</v>
      </c>
      <c r="C89" s="678" t="n">
        <f aca="false">IF(A89="","",VLOOKUP($A89,Plan3!$A$1546:$I$1997,3,0))</f>
        <v>0</v>
      </c>
      <c r="D89" s="678" t="n">
        <f aca="false">IF(A89="","",VLOOKUP($A89,Plan3!$A$1546:$I$1997,8,0))</f>
        <v>0</v>
      </c>
      <c r="E89" s="679" t="n">
        <f aca="false">IF($A89="","",IF(H89&lt;&gt;"","Fazer Pedido",""))</f>
        <v>0</v>
      </c>
      <c r="F89" s="679" t="n">
        <f aca="false">IF($A89="","",IF(I89&lt;&gt;"","Fazer Pedido",""))</f>
        <v>0</v>
      </c>
      <c r="G89" s="679" t="n">
        <f aca="false">IF($A89="","",IF(J89&lt;&gt;"","Fazer Pedido",""))</f>
        <v>0</v>
      </c>
      <c r="H89" s="680" t="n">
        <f aca="false">IF($A89="","",IF(MONTH($L89)=MONTH(H$4),"Insumo na Obra",""))</f>
        <v>0</v>
      </c>
      <c r="I89" s="680" t="n">
        <f aca="false">IF($A89="","",IF(MONTH($L89)=MONTH(I$4),"Insumo na Obra",""))</f>
        <v>0</v>
      </c>
      <c r="J89" s="680" t="n">
        <f aca="false">IF($A89="","",IF(MONTH($L89)=MONTH(J$4),"Insumo na Obra",""))</f>
        <v>0</v>
      </c>
      <c r="K89" s="681"/>
      <c r="L89" s="682" t="n">
        <f aca="false">DATEVALUE(M89)</f>
        <v>0</v>
      </c>
      <c r="M89" s="97"/>
      <c r="N89" s="138" t="s">
        <v>2198</v>
      </c>
    </row>
    <row r="90" customFormat="false" ht="38.25" hidden="false" customHeight="true" outlineLevel="0" collapsed="false">
      <c r="A90" s="138"/>
      <c r="B90" s="683" t="n">
        <f aca="false">IF(C90&lt;&gt;"",B89+1,"")</f>
        <v>0</v>
      </c>
      <c r="C90" s="684" t="n">
        <f aca="false">IF(A90="","",VLOOKUP($A90,Plan3!$A$1546:$I$1997,3,0))</f>
        <v>0</v>
      </c>
      <c r="D90" s="684" t="n">
        <f aca="false">IF(A90="","",VLOOKUP($A90,Plan3!$A$1546:$I$1997,8,0))</f>
        <v>0</v>
      </c>
      <c r="E90" s="685" t="n">
        <f aca="false">IF($A90="","",IF(H90&lt;&gt;"","Fazer Pedido",""))</f>
        <v>0</v>
      </c>
      <c r="F90" s="685" t="n">
        <f aca="false">IF($A90="","",IF(I90&lt;&gt;"","Fazer Pedido",""))</f>
        <v>0</v>
      </c>
      <c r="G90" s="685" t="n">
        <f aca="false">IF($A90="","",IF(J90&lt;&gt;"","Fazer Pedido",""))</f>
        <v>0</v>
      </c>
      <c r="H90" s="686" t="n">
        <f aca="false">IF($A90="","",IF(MONTH($L90)=MONTH(H$4),"Insumo na Obra",""))</f>
        <v>0</v>
      </c>
      <c r="I90" s="686" t="n">
        <f aca="false">IF($A90="","",IF(MONTH($L90)=MONTH(I$4),"Insumo na Obra",""))</f>
        <v>0</v>
      </c>
      <c r="J90" s="686" t="n">
        <f aca="false">IF($A90="","",IF(MONTH($L90)=MONTH(J$4),"Insumo na Obra",""))</f>
        <v>0</v>
      </c>
      <c r="K90" s="687"/>
      <c r="L90" s="682" t="n">
        <f aca="false">DATEVALUE(M90)</f>
        <v>0</v>
      </c>
      <c r="M90" s="97"/>
      <c r="N90" s="138" t="s">
        <v>2699</v>
      </c>
    </row>
    <row r="91" customFormat="false" ht="38.25" hidden="false" customHeight="true" outlineLevel="0" collapsed="false">
      <c r="A91" s="138"/>
      <c r="B91" s="677" t="n">
        <f aca="false">IF(C91&lt;&gt;"",B90+1,"")</f>
        <v>0</v>
      </c>
      <c r="C91" s="678" t="n">
        <f aca="false">IF(A91="","",VLOOKUP($A91,Plan3!$A$1546:$I$1997,3,0))</f>
        <v>0</v>
      </c>
      <c r="D91" s="678" t="n">
        <f aca="false">IF(A91="","",VLOOKUP($A91,Plan3!$A$1546:$I$1997,8,0))</f>
        <v>0</v>
      </c>
      <c r="E91" s="679" t="n">
        <f aca="false">IF($A91="","",IF(H91&lt;&gt;"","Fazer Pedido",""))</f>
        <v>0</v>
      </c>
      <c r="F91" s="679" t="n">
        <f aca="false">IF($A91="","",IF(I91&lt;&gt;"","Fazer Pedido",""))</f>
        <v>0</v>
      </c>
      <c r="G91" s="679" t="n">
        <f aca="false">IF($A91="","",IF(J91&lt;&gt;"","Fazer Pedido",""))</f>
        <v>0</v>
      </c>
      <c r="H91" s="680" t="n">
        <f aca="false">IF($A91="","",IF(MONTH($L91)=MONTH(H$4),"Insumo na Obra",""))</f>
        <v>0</v>
      </c>
      <c r="I91" s="680" t="n">
        <f aca="false">IF($A91="","",IF(MONTH($L91)=MONTH(I$4),"Insumo na Obra",""))</f>
        <v>0</v>
      </c>
      <c r="J91" s="680" t="n">
        <f aca="false">IF($A91="","",IF(MONTH($L91)=MONTH(J$4),"Insumo na Obra",""))</f>
        <v>0</v>
      </c>
      <c r="K91" s="681"/>
      <c r="L91" s="682" t="n">
        <f aca="false">DATEVALUE(M91)</f>
        <v>0</v>
      </c>
      <c r="M91" s="97"/>
      <c r="N91" s="138" t="s">
        <v>2198</v>
      </c>
    </row>
    <row r="92" customFormat="false" ht="38.25" hidden="false" customHeight="true" outlineLevel="0" collapsed="false">
      <c r="A92" s="138"/>
      <c r="B92" s="683" t="n">
        <f aca="false">IF(C92&lt;&gt;"",B91+1,"")</f>
        <v>0</v>
      </c>
      <c r="C92" s="684" t="n">
        <f aca="false">IF(A92="","",VLOOKUP($A92,Plan3!$A$1546:$I$1997,3,0))</f>
        <v>0</v>
      </c>
      <c r="D92" s="684" t="n">
        <f aca="false">IF(A92="","",VLOOKUP($A92,Plan3!$A$1546:$I$1997,8,0))</f>
        <v>0</v>
      </c>
      <c r="E92" s="685" t="n">
        <f aca="false">IF($A92="","",IF(H92&lt;&gt;"","Fazer Pedido",""))</f>
        <v>0</v>
      </c>
      <c r="F92" s="685" t="n">
        <f aca="false">IF($A92="","",IF(I92&lt;&gt;"","Fazer Pedido",""))</f>
        <v>0</v>
      </c>
      <c r="G92" s="685" t="n">
        <f aca="false">IF($A92="","",IF(J92&lt;&gt;"","Fazer Pedido",""))</f>
        <v>0</v>
      </c>
      <c r="H92" s="686" t="n">
        <f aca="false">IF($A92="","",IF(MONTH($L92)=MONTH(H$4),"Insumo na Obra",""))</f>
        <v>0</v>
      </c>
      <c r="I92" s="686" t="n">
        <f aca="false">IF($A92="","",IF(MONTH($L92)=MONTH(I$4),"Insumo na Obra",""))</f>
        <v>0</v>
      </c>
      <c r="J92" s="686" t="n">
        <f aca="false">IF($A92="","",IF(MONTH($L92)=MONTH(J$4),"Insumo na Obra",""))</f>
        <v>0</v>
      </c>
      <c r="K92" s="687"/>
      <c r="L92" s="682" t="n">
        <f aca="false">DATEVALUE(M92)</f>
        <v>0</v>
      </c>
      <c r="M92" s="97"/>
      <c r="N92" s="138" t="s">
        <v>1220</v>
      </c>
    </row>
    <row r="93" customFormat="false" ht="38.25" hidden="false" customHeight="true" outlineLevel="0" collapsed="false">
      <c r="A93" s="138"/>
      <c r="B93" s="677" t="n">
        <f aca="false">IF(C93&lt;&gt;"",B92+1,"")</f>
        <v>0</v>
      </c>
      <c r="C93" s="678" t="n">
        <f aca="false">IF(A93="","",VLOOKUP($A93,Plan3!$A$1546:$I$1997,3,0))</f>
        <v>0</v>
      </c>
      <c r="D93" s="678" t="n">
        <f aca="false">IF(A93="","",VLOOKUP($A93,Plan3!$A$1546:$I$1997,8,0))</f>
        <v>0</v>
      </c>
      <c r="E93" s="679" t="n">
        <f aca="false">IF($A93="","",IF(H93&lt;&gt;"","Fazer Pedido",""))</f>
        <v>0</v>
      </c>
      <c r="F93" s="679" t="n">
        <f aca="false">IF($A93="","",IF(I93&lt;&gt;"","Fazer Pedido",""))</f>
        <v>0</v>
      </c>
      <c r="G93" s="679" t="n">
        <f aca="false">IF($A93="","",IF(J93&lt;&gt;"","Fazer Pedido",""))</f>
        <v>0</v>
      </c>
      <c r="H93" s="680" t="n">
        <f aca="false">IF($A93="","",IF(MONTH($L93)=MONTH(H$4),"Insumo na Obra",""))</f>
        <v>0</v>
      </c>
      <c r="I93" s="680" t="n">
        <f aca="false">IF($A93="","",IF(MONTH($L93)=MONTH(I$4),"Insumo na Obra",""))</f>
        <v>0</v>
      </c>
      <c r="J93" s="680" t="n">
        <f aca="false">IF($A93="","",IF(MONTH($L93)=MONTH(J$4),"Insumo na Obra",""))</f>
        <v>0</v>
      </c>
      <c r="K93" s="681"/>
      <c r="L93" s="682" t="n">
        <f aca="false">DATEVALUE(M93)</f>
        <v>0</v>
      </c>
      <c r="M93" s="97"/>
      <c r="N93" s="138" t="s">
        <v>1223</v>
      </c>
    </row>
    <row r="94" customFormat="false" ht="38.25" hidden="false" customHeight="true" outlineLevel="0" collapsed="false">
      <c r="A94" s="138"/>
      <c r="B94" s="683" t="n">
        <f aca="false">IF(C94&lt;&gt;"",B93+1,"")</f>
        <v>0</v>
      </c>
      <c r="C94" s="684" t="n">
        <f aca="false">IF(A94="","",VLOOKUP($A94,Plan3!$A$1546:$I$1997,3,0))</f>
        <v>0</v>
      </c>
      <c r="D94" s="684" t="n">
        <f aca="false">IF(A94="","",VLOOKUP($A94,Plan3!$A$1546:$I$1997,8,0))</f>
        <v>0</v>
      </c>
      <c r="E94" s="685" t="n">
        <f aca="false">IF($A94="","",IF(H94&lt;&gt;"","Fazer Pedido",""))</f>
        <v>0</v>
      </c>
      <c r="F94" s="685" t="n">
        <f aca="false">IF($A94="","",IF(I94&lt;&gt;"","Fazer Pedido",""))</f>
        <v>0</v>
      </c>
      <c r="G94" s="685" t="n">
        <f aca="false">IF($A94="","",IF(J94&lt;&gt;"","Fazer Pedido",""))</f>
        <v>0</v>
      </c>
      <c r="H94" s="686" t="n">
        <f aca="false">IF($A94="","",IF(MONTH($L94)=MONTH(H$4),"Insumo na Obra",""))</f>
        <v>0</v>
      </c>
      <c r="I94" s="686" t="n">
        <f aca="false">IF($A94="","",IF(MONTH($L94)=MONTH(I$4),"Insumo na Obra",""))</f>
        <v>0</v>
      </c>
      <c r="J94" s="686" t="n">
        <f aca="false">IF($A94="","",IF(MONTH($L94)=MONTH(J$4),"Insumo na Obra",""))</f>
        <v>0</v>
      </c>
      <c r="K94" s="687"/>
      <c r="L94" s="682" t="n">
        <f aca="false">DATEVALUE(M94)</f>
        <v>0</v>
      </c>
      <c r="M94" s="97"/>
      <c r="N94" s="138" t="s">
        <v>1228</v>
      </c>
    </row>
    <row r="95" customFormat="false" ht="38.25" hidden="false" customHeight="true" outlineLevel="0" collapsed="false">
      <c r="A95" s="138"/>
      <c r="B95" s="677" t="n">
        <f aca="false">IF(C95&lt;&gt;"",B94+1,"")</f>
        <v>0</v>
      </c>
      <c r="C95" s="678" t="n">
        <f aca="false">IF(A95="","",VLOOKUP($A95,Plan3!$A$1546:$I$1997,3,0))</f>
        <v>0</v>
      </c>
      <c r="D95" s="678" t="n">
        <f aca="false">IF(A95="","",VLOOKUP($A95,Plan3!$A$1546:$I$1997,8,0))</f>
        <v>0</v>
      </c>
      <c r="E95" s="679" t="n">
        <f aca="false">IF($A95="","",IF(H95&lt;&gt;"","Fazer Pedido",""))</f>
        <v>0</v>
      </c>
      <c r="F95" s="679" t="n">
        <f aca="false">IF($A95="","",IF(I95&lt;&gt;"","Fazer Pedido",""))</f>
        <v>0</v>
      </c>
      <c r="G95" s="679" t="n">
        <f aca="false">IF($A95="","",IF(J95&lt;&gt;"","Fazer Pedido",""))</f>
        <v>0</v>
      </c>
      <c r="H95" s="680" t="n">
        <f aca="false">IF($A95="","",IF(MONTH($L95)=MONTH(H$4),"Insumo na Obra",""))</f>
        <v>0</v>
      </c>
      <c r="I95" s="680" t="n">
        <f aca="false">IF($A95="","",IF(MONTH($L95)=MONTH(I$4),"Insumo na Obra",""))</f>
        <v>0</v>
      </c>
      <c r="J95" s="680" t="n">
        <f aca="false">IF($A95="","",IF(MONTH($L95)=MONTH(J$4),"Insumo na Obra",""))</f>
        <v>0</v>
      </c>
      <c r="K95" s="681"/>
      <c r="L95" s="682" t="n">
        <f aca="false">DATEVALUE(M95)</f>
        <v>0</v>
      </c>
      <c r="M95" s="97"/>
      <c r="N95" s="138" t="s">
        <v>1239</v>
      </c>
    </row>
    <row r="96" customFormat="false" ht="38.25" hidden="false" customHeight="true" outlineLevel="0" collapsed="false">
      <c r="A96" s="138"/>
      <c r="B96" s="683" t="n">
        <f aca="false">IF(C96&lt;&gt;"",B95+1,"")</f>
        <v>0</v>
      </c>
      <c r="C96" s="684" t="n">
        <f aca="false">IF(A96="","",VLOOKUP($A96,Plan3!$A$1546:$I$1997,3,0))</f>
        <v>0</v>
      </c>
      <c r="D96" s="684" t="n">
        <f aca="false">IF(A96="","",VLOOKUP($A96,Plan3!$A$1546:$I$1997,8,0))</f>
        <v>0</v>
      </c>
      <c r="E96" s="685" t="n">
        <f aca="false">IF($A96="","",IF(H96&lt;&gt;"","Fazer Pedido",""))</f>
        <v>0</v>
      </c>
      <c r="F96" s="685" t="n">
        <f aca="false">IF($A96="","",IF(I96&lt;&gt;"","Fazer Pedido",""))</f>
        <v>0</v>
      </c>
      <c r="G96" s="685" t="n">
        <f aca="false">IF($A96="","",IF(J96&lt;&gt;"","Fazer Pedido",""))</f>
        <v>0</v>
      </c>
      <c r="H96" s="686" t="n">
        <f aca="false">IF($A96="","",IF(MONTH($L96)=MONTH(H$4),"Insumo na Obra",""))</f>
        <v>0</v>
      </c>
      <c r="I96" s="686" t="n">
        <f aca="false">IF($A96="","",IF(MONTH($L96)=MONTH(I$4),"Insumo na Obra",""))</f>
        <v>0</v>
      </c>
      <c r="J96" s="686" t="n">
        <f aca="false">IF($A96="","",IF(MONTH($L96)=MONTH(J$4),"Insumo na Obra",""))</f>
        <v>0</v>
      </c>
      <c r="K96" s="687"/>
      <c r="L96" s="682" t="n">
        <f aca="false">DATEVALUE(M96)</f>
        <v>0</v>
      </c>
      <c r="M96" s="97"/>
      <c r="N96" s="138" t="s">
        <v>2097</v>
      </c>
    </row>
    <row r="97" customFormat="false" ht="38.25" hidden="false" customHeight="true" outlineLevel="0" collapsed="false">
      <c r="A97" s="138"/>
      <c r="B97" s="677" t="n">
        <f aca="false">IF(C97&lt;&gt;"",B96+1,"")</f>
        <v>0</v>
      </c>
      <c r="C97" s="678" t="n">
        <f aca="false">IF(A97="","",VLOOKUP($A97,Plan3!$A$1546:$I$1997,3,0))</f>
        <v>0</v>
      </c>
      <c r="D97" s="678" t="n">
        <f aca="false">IF(A97="","",VLOOKUP($A97,Plan3!$A$1546:$I$1997,8,0))</f>
        <v>0</v>
      </c>
      <c r="E97" s="679" t="n">
        <f aca="false">IF($A97="","",IF(H97&lt;&gt;"","Fazer Pedido",""))</f>
        <v>0</v>
      </c>
      <c r="F97" s="679" t="n">
        <f aca="false">IF($A97="","",IF(I97&lt;&gt;"","Fazer Pedido",""))</f>
        <v>0</v>
      </c>
      <c r="G97" s="679" t="n">
        <f aca="false">IF($A97="","",IF(J97&lt;&gt;"","Fazer Pedido",""))</f>
        <v>0</v>
      </c>
      <c r="H97" s="680" t="n">
        <f aca="false">IF($A97="","",IF(MONTH($L97)=MONTH(H$4),"Insumo na Obra",""))</f>
        <v>0</v>
      </c>
      <c r="I97" s="680" t="n">
        <f aca="false">IF($A97="","",IF(MONTH($L97)=MONTH(I$4),"Insumo na Obra",""))</f>
        <v>0</v>
      </c>
      <c r="J97" s="680" t="n">
        <f aca="false">IF($A97="","",IF(MONTH($L97)=MONTH(J$4),"Insumo na Obra",""))</f>
        <v>0</v>
      </c>
      <c r="K97" s="681"/>
      <c r="L97" s="682" t="n">
        <f aca="false">DATEVALUE(M97)</f>
        <v>0</v>
      </c>
      <c r="M97" s="97"/>
      <c r="N97" s="138" t="s">
        <v>2700</v>
      </c>
    </row>
    <row r="98" customFormat="false" ht="38.25" hidden="false" customHeight="true" outlineLevel="0" collapsed="false">
      <c r="A98" s="138"/>
      <c r="B98" s="683" t="n">
        <f aca="false">IF(C98&lt;&gt;"",B97+1,"")</f>
        <v>0</v>
      </c>
      <c r="C98" s="684" t="n">
        <f aca="false">IF(A98="","",VLOOKUP($A98,Plan3!$A$1546:$I$1997,3,0))</f>
        <v>0</v>
      </c>
      <c r="D98" s="684" t="n">
        <f aca="false">IF(A98="","",VLOOKUP($A98,Plan3!$A$1546:$I$1997,8,0))</f>
        <v>0</v>
      </c>
      <c r="E98" s="685" t="n">
        <f aca="false">IF($A98="","",IF(H98&lt;&gt;"","Fazer Pedido",""))</f>
        <v>0</v>
      </c>
      <c r="F98" s="685" t="n">
        <f aca="false">IF($A98="","",IF(I98&lt;&gt;"","Fazer Pedido",""))</f>
        <v>0</v>
      </c>
      <c r="G98" s="685" t="n">
        <f aca="false">IF($A98="","",IF(J98&lt;&gt;"","Fazer Pedido",""))</f>
        <v>0</v>
      </c>
      <c r="H98" s="686" t="n">
        <f aca="false">IF($A98="","",IF(MONTH($L98)=MONTH(H$4),"Insumo na Obra",""))</f>
        <v>0</v>
      </c>
      <c r="I98" s="686" t="n">
        <f aca="false">IF($A98="","",IF(MONTH($L98)=MONTH(I$4),"Insumo na Obra",""))</f>
        <v>0</v>
      </c>
      <c r="J98" s="686" t="n">
        <f aca="false">IF($A98="","",IF(MONTH($L98)=MONTH(J$4),"Insumo na Obra",""))</f>
        <v>0</v>
      </c>
      <c r="K98" s="687"/>
      <c r="L98" s="682" t="n">
        <f aca="false">DATEVALUE(M98)</f>
        <v>0</v>
      </c>
      <c r="M98" s="97"/>
      <c r="N98" s="138" t="s">
        <v>2701</v>
      </c>
    </row>
    <row r="99" customFormat="false" ht="38.25" hidden="false" customHeight="true" outlineLevel="0" collapsed="false">
      <c r="A99" s="138"/>
      <c r="B99" s="677" t="n">
        <f aca="false">IF(C99&lt;&gt;"",B98+1,"")</f>
        <v>0</v>
      </c>
      <c r="C99" s="678" t="n">
        <f aca="false">IF(A99="","",VLOOKUP($A99,Plan3!$A$1546:$I$1997,3,0))</f>
        <v>0</v>
      </c>
      <c r="D99" s="678" t="n">
        <f aca="false">IF(A99="","",VLOOKUP($A99,Plan3!$A$1546:$I$1997,8,0))</f>
        <v>0</v>
      </c>
      <c r="E99" s="679" t="n">
        <f aca="false">IF($A99="","",IF(H99&lt;&gt;"","Fazer Pedido",""))</f>
        <v>0</v>
      </c>
      <c r="F99" s="679" t="n">
        <f aca="false">IF($A99="","",IF(I99&lt;&gt;"","Fazer Pedido",""))</f>
        <v>0</v>
      </c>
      <c r="G99" s="679" t="n">
        <f aca="false">IF($A99="","",IF(J99&lt;&gt;"","Fazer Pedido",""))</f>
        <v>0</v>
      </c>
      <c r="H99" s="680" t="n">
        <f aca="false">IF($A99="","",IF(MONTH($L99)=MONTH(H$4),"Insumo na Obra",""))</f>
        <v>0</v>
      </c>
      <c r="I99" s="680" t="n">
        <f aca="false">IF($A99="","",IF(MONTH($L99)=MONTH(I$4),"Insumo na Obra",""))</f>
        <v>0</v>
      </c>
      <c r="J99" s="680" t="n">
        <f aca="false">IF($A99="","",IF(MONTH($L99)=MONTH(J$4),"Insumo na Obra",""))</f>
        <v>0</v>
      </c>
      <c r="K99" s="681"/>
      <c r="L99" s="682" t="n">
        <f aca="false">DATEVALUE(M99)</f>
        <v>0</v>
      </c>
      <c r="M99" s="97"/>
      <c r="N99" s="138" t="s">
        <v>2702</v>
      </c>
    </row>
    <row r="100" customFormat="false" ht="38.25" hidden="false" customHeight="true" outlineLevel="0" collapsed="false">
      <c r="A100" s="138"/>
      <c r="B100" s="683" t="n">
        <f aca="false">IF(C100&lt;&gt;"",B99+1,"")</f>
        <v>0</v>
      </c>
      <c r="C100" s="684" t="n">
        <f aca="false">IF(A100="","",VLOOKUP($A100,Plan3!$A$1546:$I$1997,3,0))</f>
        <v>0</v>
      </c>
      <c r="D100" s="684" t="n">
        <f aca="false">IF(A100="","",VLOOKUP($A100,Plan3!$A$1546:$I$1997,8,0))</f>
        <v>0</v>
      </c>
      <c r="E100" s="685" t="n">
        <f aca="false">IF($A100="","",IF(H100&lt;&gt;"","Fazer Pedido",""))</f>
        <v>0</v>
      </c>
      <c r="F100" s="685" t="n">
        <f aca="false">IF($A100="","",IF(I100&lt;&gt;"","Fazer Pedido",""))</f>
        <v>0</v>
      </c>
      <c r="G100" s="685" t="n">
        <f aca="false">IF($A100="","",IF(J100&lt;&gt;"","Fazer Pedido",""))</f>
        <v>0</v>
      </c>
      <c r="H100" s="686" t="n">
        <f aca="false">IF($A100="","",IF(MONTH($L100)=MONTH(H$4),"Insumo na Obra",""))</f>
        <v>0</v>
      </c>
      <c r="I100" s="686" t="n">
        <f aca="false">IF($A100="","",IF(MONTH($L100)=MONTH(I$4),"Insumo na Obra",""))</f>
        <v>0</v>
      </c>
      <c r="J100" s="686" t="n">
        <f aca="false">IF($A100="","",IF(MONTH($L100)=MONTH(J$4),"Insumo na Obra",""))</f>
        <v>0</v>
      </c>
      <c r="K100" s="687"/>
      <c r="L100" s="682" t="n">
        <f aca="false">DATEVALUE(M100)</f>
        <v>0</v>
      </c>
      <c r="M100" s="97"/>
      <c r="N100" s="138" t="s">
        <v>2703</v>
      </c>
    </row>
    <row r="101" customFormat="false" ht="38.25" hidden="false" customHeight="true" outlineLevel="0" collapsed="false">
      <c r="A101" s="138"/>
      <c r="B101" s="677" t="n">
        <f aca="false">IF(C101&lt;&gt;"",B100+1,"")</f>
        <v>0</v>
      </c>
      <c r="C101" s="678" t="n">
        <f aca="false">IF(A101="","",VLOOKUP($A101,Plan3!$A$1546:$I$1997,3,0))</f>
        <v>0</v>
      </c>
      <c r="D101" s="678" t="n">
        <f aca="false">IF(A101="","",VLOOKUP($A101,Plan3!$A$1546:$I$1997,8,0))</f>
        <v>0</v>
      </c>
      <c r="E101" s="679" t="n">
        <f aca="false">IF($A101="","",IF(H101&lt;&gt;"","Fazer Pedido",""))</f>
        <v>0</v>
      </c>
      <c r="F101" s="679" t="n">
        <f aca="false">IF($A101="","",IF(I101&lt;&gt;"","Fazer Pedido",""))</f>
        <v>0</v>
      </c>
      <c r="G101" s="679" t="n">
        <f aca="false">IF($A101="","",IF(J101&lt;&gt;"","Fazer Pedido",""))</f>
        <v>0</v>
      </c>
      <c r="H101" s="680" t="n">
        <f aca="false">IF($A101="","",IF(MONTH($L101)=MONTH(H$4),"Insumo na Obra",""))</f>
        <v>0</v>
      </c>
      <c r="I101" s="680" t="n">
        <f aca="false">IF($A101="","",IF(MONTH($L101)=MONTH(I$4),"Insumo na Obra",""))</f>
        <v>0</v>
      </c>
      <c r="J101" s="680" t="n">
        <f aca="false">IF($A101="","",IF(MONTH($L101)=MONTH(J$4),"Insumo na Obra",""))</f>
        <v>0</v>
      </c>
      <c r="K101" s="681"/>
      <c r="L101" s="682" t="n">
        <f aca="false">DATEVALUE(M101)</f>
        <v>0</v>
      </c>
      <c r="M101" s="97"/>
      <c r="N101" s="138" t="s">
        <v>2704</v>
      </c>
    </row>
    <row r="102" customFormat="false" ht="38.25" hidden="false" customHeight="true" outlineLevel="0" collapsed="false">
      <c r="A102" s="138"/>
      <c r="B102" s="683" t="n">
        <f aca="false">IF(C102&lt;&gt;"",B101+1,"")</f>
        <v>0</v>
      </c>
      <c r="C102" s="684" t="n">
        <f aca="false">IF(A102="","",VLOOKUP($A102,Plan3!$A$1546:$I$1997,3,0))</f>
        <v>0</v>
      </c>
      <c r="D102" s="684" t="n">
        <f aca="false">IF(A102="","",VLOOKUP($A102,Plan3!$A$1546:$I$1997,8,0))</f>
        <v>0</v>
      </c>
      <c r="E102" s="685" t="n">
        <f aca="false">IF($A102="","",IF(H102&lt;&gt;"","Fazer Pedido",""))</f>
        <v>0</v>
      </c>
      <c r="F102" s="685" t="n">
        <f aca="false">IF($A102="","",IF(I102&lt;&gt;"","Fazer Pedido",""))</f>
        <v>0</v>
      </c>
      <c r="G102" s="685" t="n">
        <f aca="false">IF($A102="","",IF(J102&lt;&gt;"","Fazer Pedido",""))</f>
        <v>0</v>
      </c>
      <c r="H102" s="686" t="n">
        <f aca="false">IF($A102="","",IF(MONTH($L102)=MONTH(H$4),"Insumo na Obra",""))</f>
        <v>0</v>
      </c>
      <c r="I102" s="686" t="n">
        <f aca="false">IF($A102="","",IF(MONTH($L102)=MONTH(I$4),"Insumo na Obra",""))</f>
        <v>0</v>
      </c>
      <c r="J102" s="686" t="n">
        <f aca="false">IF($A102="","",IF(MONTH($L102)=MONTH(J$4),"Insumo na Obra",""))</f>
        <v>0</v>
      </c>
      <c r="K102" s="687"/>
      <c r="L102" s="682" t="n">
        <f aca="false">DATEVALUE(M102)</f>
        <v>0</v>
      </c>
      <c r="M102" s="97"/>
      <c r="N102" s="138" t="s">
        <v>2705</v>
      </c>
    </row>
    <row r="103" customFormat="false" ht="38.25" hidden="false" customHeight="true" outlineLevel="0" collapsed="false">
      <c r="A103" s="138"/>
      <c r="B103" s="677" t="n">
        <f aca="false">IF(C103&lt;&gt;"",B102+1,"")</f>
        <v>0</v>
      </c>
      <c r="C103" s="678" t="n">
        <f aca="false">IF(A103="","",VLOOKUP($A103,Plan3!$A$1546:$I$1997,3,0))</f>
        <v>0</v>
      </c>
      <c r="D103" s="678" t="n">
        <f aca="false">IF(A103="","",VLOOKUP($A103,Plan3!$A$1546:$I$1997,8,0))</f>
        <v>0</v>
      </c>
      <c r="E103" s="679" t="n">
        <f aca="false">IF($A103="","",IF(H103&lt;&gt;"","Fazer Pedido",""))</f>
        <v>0</v>
      </c>
      <c r="F103" s="679" t="n">
        <f aca="false">IF($A103="","",IF(I103&lt;&gt;"","Fazer Pedido",""))</f>
        <v>0</v>
      </c>
      <c r="G103" s="679" t="n">
        <f aca="false">IF($A103="","",IF(J103&lt;&gt;"","Fazer Pedido",""))</f>
        <v>0</v>
      </c>
      <c r="H103" s="680" t="n">
        <f aca="false">IF($A103="","",IF(MONTH($L103)=MONTH(H$4),"Insumo na Obra",""))</f>
        <v>0</v>
      </c>
      <c r="I103" s="680" t="n">
        <f aca="false">IF($A103="","",IF(MONTH($L103)=MONTH(I$4),"Insumo na Obra",""))</f>
        <v>0</v>
      </c>
      <c r="J103" s="680" t="n">
        <f aca="false">IF($A103="","",IF(MONTH($L103)=MONTH(J$4),"Insumo na Obra",""))</f>
        <v>0</v>
      </c>
      <c r="K103" s="681"/>
      <c r="L103" s="682" t="n">
        <f aca="false">DATEVALUE(M103)</f>
        <v>0</v>
      </c>
      <c r="M103" s="97"/>
      <c r="N103" s="138" t="s">
        <v>2706</v>
      </c>
    </row>
    <row r="104" customFormat="false" ht="38.25" hidden="false" customHeight="true" outlineLevel="0" collapsed="false">
      <c r="A104" s="138"/>
      <c r="B104" s="683" t="n">
        <f aca="false">IF(C104&lt;&gt;"",B103+1,"")</f>
        <v>0</v>
      </c>
      <c r="C104" s="684" t="n">
        <f aca="false">IF(A104="","",VLOOKUP($A104,Plan3!$A$1546:$I$1997,3,0))</f>
        <v>0</v>
      </c>
      <c r="D104" s="684" t="n">
        <f aca="false">IF(A104="","",VLOOKUP($A104,Plan3!$A$1546:$I$1997,8,0))</f>
        <v>0</v>
      </c>
      <c r="E104" s="685" t="n">
        <f aca="false">IF($A104="","",IF(H104&lt;&gt;"","Fazer Pedido",""))</f>
        <v>0</v>
      </c>
      <c r="F104" s="685" t="n">
        <f aca="false">IF($A104="","",IF(I104&lt;&gt;"","Fazer Pedido",""))</f>
        <v>0</v>
      </c>
      <c r="G104" s="685" t="n">
        <f aca="false">IF($A104="","",IF(J104&lt;&gt;"","Fazer Pedido",""))</f>
        <v>0</v>
      </c>
      <c r="H104" s="686" t="n">
        <f aca="false">IF($A104="","",IF(MONTH($L104)=MONTH(H$4),"Insumo na Obra",""))</f>
        <v>0</v>
      </c>
      <c r="I104" s="686" t="n">
        <f aca="false">IF($A104="","",IF(MONTH($L104)=MONTH(I$4),"Insumo na Obra",""))</f>
        <v>0</v>
      </c>
      <c r="J104" s="686" t="n">
        <f aca="false">IF($A104="","",IF(MONTH($L104)=MONTH(J$4),"Insumo na Obra",""))</f>
        <v>0</v>
      </c>
      <c r="K104" s="687"/>
      <c r="L104" s="682" t="n">
        <f aca="false">DATEVALUE(M104)</f>
        <v>0</v>
      </c>
      <c r="M104" s="97"/>
      <c r="N104" s="138" t="s">
        <v>2707</v>
      </c>
    </row>
    <row r="105" customFormat="false" ht="38.25" hidden="false" customHeight="true" outlineLevel="0" collapsed="false">
      <c r="A105" s="138"/>
      <c r="B105" s="677" t="n">
        <f aca="false">IF(C105&lt;&gt;"",B104+1,"")</f>
        <v>0</v>
      </c>
      <c r="C105" s="678" t="n">
        <f aca="false">IF(A105="","",VLOOKUP($A105,Plan3!$A$1546:$I$1997,3,0))</f>
        <v>0</v>
      </c>
      <c r="D105" s="678" t="n">
        <f aca="false">IF(A105="","",VLOOKUP($A105,Plan3!$A$1546:$I$1997,8,0))</f>
        <v>0</v>
      </c>
      <c r="E105" s="679" t="n">
        <f aca="false">IF($A105="","",IF(H105&lt;&gt;"","Fazer Pedido",""))</f>
        <v>0</v>
      </c>
      <c r="F105" s="679" t="n">
        <f aca="false">IF($A105="","",IF(I105&lt;&gt;"","Fazer Pedido",""))</f>
        <v>0</v>
      </c>
      <c r="G105" s="679" t="n">
        <f aca="false">IF($A105="","",IF(J105&lt;&gt;"","Fazer Pedido",""))</f>
        <v>0</v>
      </c>
      <c r="H105" s="680" t="n">
        <f aca="false">IF($A105="","",IF(MONTH($L105)=MONTH(H$4),"Insumo na Obra",""))</f>
        <v>0</v>
      </c>
      <c r="I105" s="680" t="n">
        <f aca="false">IF($A105="","",IF(MONTH($L105)=MONTH(I$4),"Insumo na Obra",""))</f>
        <v>0</v>
      </c>
      <c r="J105" s="680" t="n">
        <f aca="false">IF($A105="","",IF(MONTH($L105)=MONTH(J$4),"Insumo na Obra",""))</f>
        <v>0</v>
      </c>
      <c r="K105" s="681"/>
      <c r="L105" s="682" t="n">
        <f aca="false">DATEVALUE(M105)</f>
        <v>0</v>
      </c>
      <c r="M105" s="97"/>
      <c r="N105" s="138" t="s">
        <v>2708</v>
      </c>
    </row>
    <row r="106" customFormat="false" ht="38.25" hidden="false" customHeight="true" outlineLevel="0" collapsed="false">
      <c r="A106" s="138"/>
      <c r="B106" s="683"/>
      <c r="C106" s="684"/>
      <c r="D106" s="684"/>
      <c r="E106" s="685"/>
      <c r="F106" s="685"/>
      <c r="G106" s="685"/>
      <c r="H106" s="686"/>
      <c r="I106" s="686"/>
      <c r="J106" s="686"/>
      <c r="K106" s="687"/>
      <c r="L106" s="682"/>
      <c r="M106" s="97"/>
      <c r="N106" s="138"/>
    </row>
    <row r="107" customFormat="false" ht="38.25" hidden="false" customHeight="true" outlineLevel="0" collapsed="false">
      <c r="A107" s="138"/>
      <c r="B107" s="677"/>
      <c r="C107" s="678"/>
      <c r="D107" s="678"/>
      <c r="E107" s="679"/>
      <c r="F107" s="679"/>
      <c r="G107" s="679"/>
      <c r="H107" s="680"/>
      <c r="I107" s="680"/>
      <c r="J107" s="680"/>
      <c r="K107" s="681"/>
      <c r="L107" s="682"/>
      <c r="M107" s="97"/>
      <c r="N107" s="138"/>
    </row>
    <row r="108" customFormat="false" ht="38.25" hidden="false" customHeight="true" outlineLevel="0" collapsed="false">
      <c r="A108" s="138"/>
      <c r="B108" s="683"/>
      <c r="C108" s="684"/>
      <c r="D108" s="684"/>
      <c r="E108" s="685"/>
      <c r="F108" s="685"/>
      <c r="G108" s="685"/>
      <c r="H108" s="686"/>
      <c r="I108" s="686"/>
      <c r="J108" s="686"/>
      <c r="K108" s="687"/>
      <c r="L108" s="682"/>
      <c r="M108" s="97"/>
      <c r="N108" s="138"/>
    </row>
    <row r="109" customFormat="false" ht="38.25" hidden="false" customHeight="true" outlineLevel="0" collapsed="false">
      <c r="A109" s="138"/>
      <c r="B109" s="677"/>
      <c r="C109" s="678"/>
      <c r="D109" s="678"/>
      <c r="E109" s="679"/>
      <c r="F109" s="679"/>
      <c r="G109" s="679"/>
      <c r="H109" s="680"/>
      <c r="I109" s="680"/>
      <c r="J109" s="680"/>
      <c r="K109" s="681"/>
      <c r="L109" s="682"/>
      <c r="M109" s="97"/>
      <c r="N109" s="138"/>
    </row>
    <row r="110" customFormat="false" ht="38.25" hidden="false" customHeight="true" outlineLevel="0" collapsed="false">
      <c r="A110" s="138"/>
      <c r="B110" s="688" t="s">
        <v>2626</v>
      </c>
      <c r="C110" s="688"/>
      <c r="D110" s="688"/>
      <c r="E110" s="688"/>
      <c r="F110" s="688"/>
      <c r="G110" s="688"/>
      <c r="H110" s="688"/>
      <c r="I110" s="688"/>
      <c r="J110" s="688"/>
      <c r="K110" s="688"/>
      <c r="M110" s="97"/>
      <c r="N110" s="689"/>
      <c r="O110" s="690"/>
      <c r="P110" s="690"/>
      <c r="Q110" s="690"/>
    </row>
    <row r="111" customFormat="false" ht="38.25" hidden="false" customHeight="true" outlineLevel="0" collapsed="false">
      <c r="A111" s="138"/>
      <c r="B111" s="691" t="s">
        <v>2485</v>
      </c>
      <c r="C111" s="692" t="s">
        <v>1136</v>
      </c>
      <c r="D111" s="693" t="s">
        <v>33</v>
      </c>
      <c r="E111" s="693"/>
      <c r="F111" s="693"/>
      <c r="G111" s="693"/>
      <c r="H111" s="693"/>
      <c r="I111" s="693"/>
      <c r="J111" s="693"/>
      <c r="K111" s="693"/>
      <c r="M111" s="97"/>
      <c r="N111" s="689"/>
      <c r="O111" s="690"/>
      <c r="P111" s="690"/>
      <c r="Q111" s="690"/>
    </row>
    <row r="112" customFormat="false" ht="38.25" hidden="false" customHeight="true" outlineLevel="0" collapsed="false">
      <c r="A112" s="138"/>
      <c r="B112" s="683" t="n">
        <v>1</v>
      </c>
      <c r="C112" s="684"/>
      <c r="D112" s="694"/>
      <c r="E112" s="694"/>
      <c r="F112" s="694"/>
      <c r="G112" s="694"/>
      <c r="H112" s="694"/>
      <c r="I112" s="694"/>
      <c r="J112" s="694"/>
      <c r="K112" s="694"/>
      <c r="M112" s="97"/>
      <c r="N112" s="689"/>
      <c r="O112" s="690"/>
      <c r="P112" s="690"/>
      <c r="Q112" s="690"/>
    </row>
    <row r="113" customFormat="false" ht="38.25" hidden="false" customHeight="true" outlineLevel="0" collapsed="false">
      <c r="A113" s="138"/>
      <c r="B113" s="677" t="n">
        <v>2</v>
      </c>
      <c r="C113" s="678"/>
      <c r="D113" s="695"/>
      <c r="E113" s="695"/>
      <c r="F113" s="695"/>
      <c r="G113" s="695"/>
      <c r="H113" s="695"/>
      <c r="I113" s="695"/>
      <c r="J113" s="695"/>
      <c r="K113" s="695"/>
      <c r="M113" s="97"/>
      <c r="N113" s="689"/>
      <c r="O113" s="690"/>
      <c r="P113" s="690"/>
      <c r="Q113" s="690"/>
    </row>
    <row r="114" customFormat="false" ht="38.25" hidden="false" customHeight="true" outlineLevel="0" collapsed="false">
      <c r="A114" s="138"/>
      <c r="B114" s="683" t="n">
        <v>3</v>
      </c>
      <c r="C114" s="684"/>
      <c r="D114" s="696"/>
      <c r="E114" s="696"/>
      <c r="F114" s="696"/>
      <c r="G114" s="696"/>
      <c r="H114" s="696"/>
      <c r="I114" s="696"/>
      <c r="J114" s="696"/>
      <c r="K114" s="696"/>
      <c r="M114" s="97"/>
      <c r="N114" s="689"/>
      <c r="O114" s="690"/>
      <c r="P114" s="690"/>
      <c r="Q114" s="690"/>
    </row>
    <row r="115" customFormat="false" ht="38.25" hidden="false" customHeight="true" outlineLevel="0" collapsed="false">
      <c r="A115" s="138"/>
      <c r="B115" s="677" t="n">
        <v>4</v>
      </c>
      <c r="C115" s="678"/>
      <c r="D115" s="695"/>
      <c r="E115" s="695"/>
      <c r="F115" s="695"/>
      <c r="G115" s="695"/>
      <c r="H115" s="695"/>
      <c r="I115" s="695"/>
      <c r="J115" s="695"/>
      <c r="K115" s="695"/>
      <c r="M115" s="97"/>
      <c r="N115" s="689"/>
      <c r="O115" s="690"/>
      <c r="P115" s="690"/>
      <c r="Q115" s="690"/>
    </row>
    <row r="116" customFormat="false" ht="38.25" hidden="false" customHeight="true" outlineLevel="0" collapsed="false">
      <c r="A116" s="138"/>
      <c r="B116" s="697" t="n">
        <v>5</v>
      </c>
      <c r="C116" s="698"/>
      <c r="D116" s="699"/>
      <c r="E116" s="699"/>
      <c r="F116" s="699"/>
      <c r="G116" s="699"/>
      <c r="H116" s="699"/>
      <c r="I116" s="699"/>
      <c r="J116" s="699"/>
      <c r="K116" s="699"/>
      <c r="M116" s="97"/>
      <c r="N116" s="689"/>
      <c r="O116" s="690"/>
      <c r="P116" s="690"/>
      <c r="Q116" s="690"/>
    </row>
    <row r="117" customFormat="false" ht="13.5" hidden="false" customHeight="false" outlineLevel="0" collapsed="false">
      <c r="A117" s="138"/>
      <c r="M117" s="97"/>
      <c r="N117" s="689"/>
      <c r="O117" s="690"/>
      <c r="P117" s="690"/>
      <c r="Q117" s="690"/>
    </row>
    <row r="118" customFormat="false" ht="12.75" hidden="false" customHeight="false" outlineLevel="0" collapsed="false">
      <c r="A118" s="138"/>
      <c r="M118" s="97"/>
      <c r="N118" s="689"/>
      <c r="O118" s="690"/>
      <c r="P118" s="690"/>
      <c r="Q118" s="690"/>
    </row>
    <row r="119" customFormat="false" ht="12.75" hidden="false" customHeight="false" outlineLevel="0" collapsed="false">
      <c r="A119" s="138"/>
      <c r="M119" s="97"/>
      <c r="N119" s="689"/>
      <c r="O119" s="690"/>
      <c r="P119" s="690"/>
      <c r="Q119" s="690"/>
    </row>
    <row r="120" customFormat="false" ht="12.75" hidden="false" customHeight="false" outlineLevel="0" collapsed="false">
      <c r="A120" s="138"/>
      <c r="M120" s="97"/>
    </row>
    <row r="121" customFormat="false" ht="12.75" hidden="false" customHeight="false" outlineLevel="0" collapsed="false">
      <c r="A121" s="138"/>
      <c r="M121" s="97"/>
    </row>
    <row r="122" customFormat="false" ht="12.75" hidden="false" customHeight="false" outlineLevel="0" collapsed="false">
      <c r="A122" s="138"/>
      <c r="M122" s="97"/>
    </row>
    <row r="123" customFormat="false" ht="12.75" hidden="false" customHeight="false" outlineLevel="0" collapsed="false">
      <c r="A123" s="138"/>
      <c r="M123" s="97"/>
    </row>
    <row r="124" customFormat="false" ht="12.75" hidden="false" customHeight="false" outlineLevel="0" collapsed="false">
      <c r="A124" s="138"/>
      <c r="M124" s="97"/>
    </row>
    <row r="125" customFormat="false" ht="12.75" hidden="false" customHeight="false" outlineLevel="0" collapsed="false">
      <c r="A125" s="138"/>
      <c r="M125" s="97"/>
    </row>
    <row r="126" customFormat="false" ht="12.75" hidden="false" customHeight="false" outlineLevel="0" collapsed="false">
      <c r="A126" s="138"/>
      <c r="M126" s="97"/>
    </row>
    <row r="127" customFormat="false" ht="12.75" hidden="false" customHeight="false" outlineLevel="0" collapsed="false">
      <c r="A127" s="138"/>
      <c r="M127" s="97"/>
    </row>
    <row r="128" customFormat="false" ht="12.75" hidden="false" customHeight="false" outlineLevel="0" collapsed="false">
      <c r="A128" s="138"/>
      <c r="M128" s="97"/>
    </row>
    <row r="129" customFormat="false" ht="12.75" hidden="false" customHeight="false" outlineLevel="0" collapsed="false">
      <c r="A129" s="138"/>
      <c r="M129" s="97"/>
    </row>
    <row r="130" customFormat="false" ht="12.75" hidden="false" customHeight="false" outlineLevel="0" collapsed="false">
      <c r="A130" s="138"/>
      <c r="M130" s="97"/>
    </row>
    <row r="131" customFormat="false" ht="12.75" hidden="false" customHeight="false" outlineLevel="0" collapsed="false">
      <c r="A131" s="138"/>
      <c r="M131" s="97"/>
    </row>
    <row r="132" customFormat="false" ht="12.75" hidden="false" customHeight="false" outlineLevel="0" collapsed="false">
      <c r="A132" s="138"/>
      <c r="M132" s="97"/>
    </row>
    <row r="133" customFormat="false" ht="12.75" hidden="false" customHeight="false" outlineLevel="0" collapsed="false">
      <c r="A133" s="138"/>
      <c r="M133" s="97"/>
    </row>
    <row r="134" customFormat="false" ht="12.75" hidden="false" customHeight="false" outlineLevel="0" collapsed="false">
      <c r="A134" s="138"/>
      <c r="M134" s="97"/>
    </row>
    <row r="135" customFormat="false" ht="12.75" hidden="false" customHeight="false" outlineLevel="0" collapsed="false">
      <c r="A135" s="138"/>
      <c r="M135" s="97"/>
    </row>
    <row r="136" customFormat="false" ht="12.75" hidden="false" customHeight="false" outlineLevel="0" collapsed="false">
      <c r="A136" s="138"/>
      <c r="M136" s="97"/>
    </row>
    <row r="137" customFormat="false" ht="12.75" hidden="false" customHeight="false" outlineLevel="0" collapsed="false">
      <c r="A137" s="138"/>
      <c r="M137" s="97"/>
    </row>
    <row r="138" customFormat="false" ht="12.75" hidden="false" customHeight="false" outlineLevel="0" collapsed="false">
      <c r="A138" s="138"/>
      <c r="M138" s="97"/>
    </row>
    <row r="139" customFormat="false" ht="12.75" hidden="false" customHeight="false" outlineLevel="0" collapsed="false">
      <c r="A139" s="138"/>
      <c r="M139" s="97"/>
    </row>
    <row r="140" customFormat="false" ht="15" hidden="false" customHeight="false" outlineLevel="0" collapsed="false">
      <c r="M140" s="97"/>
    </row>
    <row r="141" customFormat="false" ht="15" hidden="false" customHeight="false" outlineLevel="0" collapsed="false">
      <c r="M141" s="97"/>
    </row>
    <row r="142" customFormat="false" ht="15" hidden="false" customHeight="false" outlineLevel="0" collapsed="false">
      <c r="M142" s="97"/>
    </row>
    <row r="143" customFormat="false" ht="15" hidden="false" customHeight="false" outlineLevel="0" collapsed="false">
      <c r="M143" s="97"/>
    </row>
    <row r="144" customFormat="false" ht="15" hidden="false" customHeight="false" outlineLevel="0" collapsed="false">
      <c r="M144" s="97"/>
    </row>
    <row r="145" customFormat="false" ht="15" hidden="false" customHeight="false" outlineLevel="0" collapsed="false">
      <c r="M145" s="97"/>
    </row>
    <row r="146" customFormat="false" ht="15" hidden="false" customHeight="false" outlineLevel="0" collapsed="false">
      <c r="M146" s="97"/>
    </row>
    <row r="147" customFormat="false" ht="15" hidden="false" customHeight="false" outlineLevel="0" collapsed="false">
      <c r="M147" s="97"/>
    </row>
    <row r="148" customFormat="false" ht="15" hidden="false" customHeight="false" outlineLevel="0" collapsed="false">
      <c r="M148" s="97"/>
    </row>
    <row r="149" customFormat="false" ht="15" hidden="false" customHeight="false" outlineLevel="0" collapsed="false">
      <c r="M149" s="97"/>
    </row>
    <row r="150" customFormat="false" ht="15" hidden="false" customHeight="false" outlineLevel="0" collapsed="false">
      <c r="M150" s="97"/>
    </row>
    <row r="151" customFormat="false" ht="15" hidden="false" customHeight="false" outlineLevel="0" collapsed="false">
      <c r="M151" s="97"/>
    </row>
    <row r="152" customFormat="false" ht="15" hidden="false" customHeight="false" outlineLevel="0" collapsed="false">
      <c r="M152" s="97"/>
    </row>
    <row r="153" customFormat="false" ht="15" hidden="false" customHeight="false" outlineLevel="0" collapsed="false">
      <c r="M153" s="97"/>
    </row>
    <row r="154" customFormat="false" ht="15" hidden="false" customHeight="false" outlineLevel="0" collapsed="false">
      <c r="M154" s="97"/>
    </row>
    <row r="155" customFormat="false" ht="15" hidden="false" customHeight="false" outlineLevel="0" collapsed="false">
      <c r="M155" s="97"/>
    </row>
    <row r="156" customFormat="false" ht="15" hidden="false" customHeight="false" outlineLevel="0" collapsed="false">
      <c r="M156" s="97"/>
    </row>
    <row r="157" customFormat="false" ht="15" hidden="false" customHeight="false" outlineLevel="0" collapsed="false">
      <c r="M157" s="97"/>
    </row>
    <row r="158" customFormat="false" ht="15" hidden="false" customHeight="false" outlineLevel="0" collapsed="false">
      <c r="M158" s="97"/>
    </row>
    <row r="159" customFormat="false" ht="15" hidden="false" customHeight="false" outlineLevel="0" collapsed="false">
      <c r="M159" s="97"/>
    </row>
    <row r="160" customFormat="false" ht="15" hidden="false" customHeight="false" outlineLevel="0" collapsed="false">
      <c r="M160" s="97"/>
    </row>
    <row r="161" customFormat="false" ht="15" hidden="false" customHeight="false" outlineLevel="0" collapsed="false">
      <c r="M161" s="97"/>
    </row>
    <row r="162" customFormat="false" ht="15" hidden="false" customHeight="false" outlineLevel="0" collapsed="false">
      <c r="M162" s="97"/>
    </row>
    <row r="163" customFormat="false" ht="15" hidden="false" customHeight="false" outlineLevel="0" collapsed="false">
      <c r="M163" s="97"/>
    </row>
    <row r="164" customFormat="false" ht="15" hidden="false" customHeight="false" outlineLevel="0" collapsed="false">
      <c r="M164" s="97"/>
    </row>
    <row r="165" customFormat="false" ht="15" hidden="false" customHeight="false" outlineLevel="0" collapsed="false">
      <c r="M165" s="97"/>
    </row>
    <row r="166" customFormat="false" ht="15" hidden="false" customHeight="false" outlineLevel="0" collapsed="false">
      <c r="M166" s="97"/>
    </row>
    <row r="167" customFormat="false" ht="15" hidden="false" customHeight="false" outlineLevel="0" collapsed="false">
      <c r="M167" s="97"/>
    </row>
    <row r="168" customFormat="false" ht="15" hidden="false" customHeight="false" outlineLevel="0" collapsed="false">
      <c r="M168" s="97"/>
    </row>
    <row r="169" customFormat="false" ht="15" hidden="false" customHeight="false" outlineLevel="0" collapsed="false">
      <c r="M169" s="97"/>
    </row>
    <row r="170" customFormat="false" ht="15" hidden="false" customHeight="false" outlineLevel="0" collapsed="false">
      <c r="M170" s="97"/>
    </row>
    <row r="171" customFormat="false" ht="15" hidden="false" customHeight="false" outlineLevel="0" collapsed="false">
      <c r="M171" s="97"/>
    </row>
    <row r="172" customFormat="false" ht="15" hidden="false" customHeight="false" outlineLevel="0" collapsed="false">
      <c r="M172" s="97"/>
    </row>
    <row r="173" customFormat="false" ht="15" hidden="false" customHeight="false" outlineLevel="0" collapsed="false">
      <c r="M173" s="97"/>
    </row>
    <row r="174" customFormat="false" ht="15" hidden="false" customHeight="false" outlineLevel="0" collapsed="false">
      <c r="M174" s="97"/>
    </row>
    <row r="175" customFormat="false" ht="15" hidden="false" customHeight="false" outlineLevel="0" collapsed="false">
      <c r="M175" s="97"/>
    </row>
    <row r="176" customFormat="false" ht="15" hidden="false" customHeight="false" outlineLevel="0" collapsed="false">
      <c r="M176" s="97"/>
    </row>
    <row r="177" customFormat="false" ht="15" hidden="false" customHeight="false" outlineLevel="0" collapsed="false">
      <c r="M177" s="97"/>
    </row>
    <row r="178" customFormat="false" ht="15" hidden="false" customHeight="false" outlineLevel="0" collapsed="false">
      <c r="M178" s="97"/>
    </row>
    <row r="179" customFormat="false" ht="15" hidden="false" customHeight="false" outlineLevel="0" collapsed="false">
      <c r="M179" s="97"/>
    </row>
    <row r="180" customFormat="false" ht="15" hidden="false" customHeight="false" outlineLevel="0" collapsed="false">
      <c r="M180" s="97"/>
    </row>
    <row r="181" customFormat="false" ht="15" hidden="false" customHeight="false" outlineLevel="0" collapsed="false">
      <c r="M181" s="97"/>
    </row>
    <row r="182" customFormat="false" ht="15" hidden="false" customHeight="false" outlineLevel="0" collapsed="false">
      <c r="M182" s="97"/>
    </row>
    <row r="183" customFormat="false" ht="15" hidden="false" customHeight="false" outlineLevel="0" collapsed="false">
      <c r="M183" s="97"/>
    </row>
    <row r="184" customFormat="false" ht="15" hidden="false" customHeight="false" outlineLevel="0" collapsed="false">
      <c r="M184" s="97"/>
    </row>
    <row r="185" customFormat="false" ht="15" hidden="false" customHeight="false" outlineLevel="0" collapsed="false">
      <c r="M185" s="97"/>
    </row>
    <row r="186" customFormat="false" ht="15" hidden="false" customHeight="false" outlineLevel="0" collapsed="false">
      <c r="M186" s="97"/>
    </row>
    <row r="187" customFormat="false" ht="15" hidden="false" customHeight="false" outlineLevel="0" collapsed="false">
      <c r="M187" s="97"/>
    </row>
  </sheetData>
  <mergeCells count="14">
    <mergeCell ref="D1:H2"/>
    <mergeCell ref="B3:B4"/>
    <mergeCell ref="C3:C4"/>
    <mergeCell ref="D3:D4"/>
    <mergeCell ref="E3:G3"/>
    <mergeCell ref="H3:J3"/>
    <mergeCell ref="K3:K4"/>
    <mergeCell ref="B110:K110"/>
    <mergeCell ref="D111:K111"/>
    <mergeCell ref="D112:K112"/>
    <mergeCell ref="D113:K113"/>
    <mergeCell ref="D114:K114"/>
    <mergeCell ref="D115:K115"/>
    <mergeCell ref="D116:K116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5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486" activeCellId="0" sqref="B486"/>
    </sheetView>
  </sheetViews>
  <sheetFormatPr defaultColWidth="8.6875" defaultRowHeight="12.75" zeroHeight="false" outlineLevelRow="0" outlineLevelCol="0"/>
  <cols>
    <col collapsed="false" customWidth="true" hidden="false" outlineLevel="0" max="1" min="1" style="1" width="9.14"/>
  </cols>
  <sheetData>
    <row r="1" customFormat="false" ht="12.75" hidden="false" customHeight="false" outlineLevel="0" collapsed="false">
      <c r="A1" s="97" t="s">
        <v>227</v>
      </c>
      <c r="B1" s="138" t="s">
        <v>1474</v>
      </c>
      <c r="T1" s="0" t="s">
        <v>2709</v>
      </c>
    </row>
    <row r="2" customFormat="false" ht="12.75" hidden="false" customHeight="false" outlineLevel="0" collapsed="false">
      <c r="A2" s="97" t="s">
        <v>227</v>
      </c>
      <c r="B2" s="138" t="s">
        <v>1477</v>
      </c>
      <c r="T2" s="0" t="s">
        <v>2710</v>
      </c>
    </row>
    <row r="3" customFormat="false" ht="12.75" hidden="false" customHeight="false" outlineLevel="0" collapsed="false">
      <c r="A3" s="97" t="s">
        <v>227</v>
      </c>
      <c r="B3" s="138" t="s">
        <v>1479</v>
      </c>
    </row>
    <row r="4" customFormat="false" ht="12.75" hidden="false" customHeight="false" outlineLevel="0" collapsed="false">
      <c r="A4" s="97" t="s">
        <v>107</v>
      </c>
      <c r="B4" s="138" t="s">
        <v>1481</v>
      </c>
    </row>
    <row r="5" customFormat="false" ht="12.75" hidden="false" customHeight="false" outlineLevel="0" collapsed="false">
      <c r="A5" s="97" t="s">
        <v>227</v>
      </c>
      <c r="B5" s="138" t="s">
        <v>1484</v>
      </c>
    </row>
    <row r="6" customFormat="false" ht="12.75" hidden="false" customHeight="false" outlineLevel="0" collapsed="false">
      <c r="A6" s="97" t="s">
        <v>227</v>
      </c>
      <c r="B6" s="138" t="s">
        <v>1487</v>
      </c>
    </row>
    <row r="7" customFormat="false" ht="12.75" hidden="false" customHeight="false" outlineLevel="0" collapsed="false">
      <c r="A7" s="97" t="s">
        <v>227</v>
      </c>
      <c r="B7" s="138" t="s">
        <v>1488</v>
      </c>
    </row>
    <row r="8" customFormat="false" ht="12.75" hidden="false" customHeight="false" outlineLevel="0" collapsed="false">
      <c r="A8" s="97" t="s">
        <v>227</v>
      </c>
      <c r="B8" s="138" t="s">
        <v>1489</v>
      </c>
    </row>
    <row r="9" customFormat="false" ht="12.75" hidden="false" customHeight="false" outlineLevel="0" collapsed="false">
      <c r="A9" s="97" t="s">
        <v>227</v>
      </c>
      <c r="B9" s="138" t="s">
        <v>1490</v>
      </c>
    </row>
    <row r="10" customFormat="false" ht="12.75" hidden="false" customHeight="false" outlineLevel="0" collapsed="false">
      <c r="A10" s="97" t="s">
        <v>227</v>
      </c>
      <c r="B10" s="138" t="s">
        <v>1492</v>
      </c>
    </row>
    <row r="11" customFormat="false" ht="12.75" hidden="false" customHeight="false" outlineLevel="0" collapsed="false">
      <c r="A11" s="97" t="s">
        <v>227</v>
      </c>
      <c r="B11" s="138" t="s">
        <v>1493</v>
      </c>
    </row>
    <row r="12" customFormat="false" ht="12.75" hidden="false" customHeight="false" outlineLevel="0" collapsed="false">
      <c r="A12" s="97" t="s">
        <v>227</v>
      </c>
      <c r="B12" s="138" t="s">
        <v>1495</v>
      </c>
    </row>
    <row r="13" customFormat="false" ht="12.75" hidden="false" customHeight="false" outlineLevel="0" collapsed="false">
      <c r="A13" s="97" t="s">
        <v>227</v>
      </c>
      <c r="B13" s="138" t="s">
        <v>1496</v>
      </c>
    </row>
    <row r="14" customFormat="false" ht="12.75" hidden="false" customHeight="false" outlineLevel="0" collapsed="false">
      <c r="A14" s="97" t="s">
        <v>227</v>
      </c>
      <c r="B14" s="138" t="s">
        <v>1497</v>
      </c>
    </row>
    <row r="15" customFormat="false" ht="12.75" hidden="false" customHeight="false" outlineLevel="0" collapsed="false">
      <c r="A15" s="97" t="s">
        <v>227</v>
      </c>
      <c r="B15" s="138" t="s">
        <v>1498</v>
      </c>
    </row>
    <row r="16" customFormat="false" ht="12.75" hidden="false" customHeight="false" outlineLevel="0" collapsed="false">
      <c r="A16" s="97" t="s">
        <v>227</v>
      </c>
      <c r="B16" s="138" t="s">
        <v>1501</v>
      </c>
    </row>
    <row r="17" customFormat="false" ht="12.75" hidden="false" customHeight="false" outlineLevel="0" collapsed="false">
      <c r="A17" s="97" t="s">
        <v>107</v>
      </c>
      <c r="B17" s="138" t="s">
        <v>1503</v>
      </c>
    </row>
    <row r="18" customFormat="false" ht="12.75" hidden="false" customHeight="false" outlineLevel="0" collapsed="false">
      <c r="A18" s="97" t="s">
        <v>107</v>
      </c>
      <c r="B18" s="138" t="s">
        <v>1505</v>
      </c>
    </row>
    <row r="19" customFormat="false" ht="12.75" hidden="false" customHeight="false" outlineLevel="0" collapsed="false">
      <c r="A19" s="97" t="s">
        <v>107</v>
      </c>
      <c r="B19" s="138" t="s">
        <v>1507</v>
      </c>
    </row>
    <row r="20" customFormat="false" ht="12.75" hidden="false" customHeight="false" outlineLevel="0" collapsed="false">
      <c r="A20" s="97" t="s">
        <v>107</v>
      </c>
      <c r="B20" s="138" t="s">
        <v>1509</v>
      </c>
    </row>
    <row r="21" customFormat="false" ht="12.75" hidden="false" customHeight="false" outlineLevel="0" collapsed="false">
      <c r="A21" s="97" t="s">
        <v>107</v>
      </c>
      <c r="B21" s="138" t="s">
        <v>1512</v>
      </c>
    </row>
    <row r="22" customFormat="false" ht="12.75" hidden="false" customHeight="false" outlineLevel="0" collapsed="false">
      <c r="A22" s="97" t="s">
        <v>107</v>
      </c>
      <c r="B22" s="138" t="s">
        <v>1514</v>
      </c>
    </row>
    <row r="23" customFormat="false" ht="12.75" hidden="false" customHeight="false" outlineLevel="0" collapsed="false">
      <c r="A23" s="97" t="s">
        <v>107</v>
      </c>
      <c r="B23" s="138" t="s">
        <v>1516</v>
      </c>
    </row>
    <row r="24" customFormat="false" ht="12.75" hidden="false" customHeight="false" outlineLevel="0" collapsed="false">
      <c r="A24" s="97" t="s">
        <v>107</v>
      </c>
      <c r="B24" s="138" t="s">
        <v>1517</v>
      </c>
    </row>
    <row r="25" customFormat="false" ht="12.75" hidden="false" customHeight="false" outlineLevel="0" collapsed="false">
      <c r="A25" s="97" t="s">
        <v>107</v>
      </c>
      <c r="B25" s="138" t="s">
        <v>1519</v>
      </c>
    </row>
    <row r="26" customFormat="false" ht="12.75" hidden="false" customHeight="false" outlineLevel="0" collapsed="false">
      <c r="A26" s="97" t="s">
        <v>107</v>
      </c>
      <c r="B26" s="138" t="s">
        <v>1521</v>
      </c>
    </row>
    <row r="27" customFormat="false" ht="12.75" hidden="false" customHeight="false" outlineLevel="0" collapsed="false">
      <c r="A27" s="97" t="s">
        <v>107</v>
      </c>
      <c r="B27" s="138" t="s">
        <v>1523</v>
      </c>
    </row>
    <row r="28" customFormat="false" ht="12.75" hidden="false" customHeight="false" outlineLevel="0" collapsed="false">
      <c r="A28" s="97" t="s">
        <v>107</v>
      </c>
      <c r="B28" s="138" t="s">
        <v>1526</v>
      </c>
    </row>
    <row r="29" customFormat="false" ht="12.75" hidden="false" customHeight="false" outlineLevel="0" collapsed="false">
      <c r="A29" s="97" t="s">
        <v>107</v>
      </c>
      <c r="B29" s="138" t="s">
        <v>1529</v>
      </c>
    </row>
    <row r="30" customFormat="false" ht="12.75" hidden="false" customHeight="false" outlineLevel="0" collapsed="false">
      <c r="A30" s="97" t="s">
        <v>107</v>
      </c>
      <c r="B30" s="138" t="s">
        <v>1531</v>
      </c>
    </row>
    <row r="31" customFormat="false" ht="12.75" hidden="false" customHeight="false" outlineLevel="0" collapsed="false">
      <c r="A31" s="97" t="s">
        <v>107</v>
      </c>
      <c r="B31" s="138" t="s">
        <v>1533</v>
      </c>
    </row>
    <row r="32" customFormat="false" ht="12.75" hidden="false" customHeight="false" outlineLevel="0" collapsed="false">
      <c r="A32" s="97" t="s">
        <v>107</v>
      </c>
      <c r="B32" s="138" t="s">
        <v>1535</v>
      </c>
    </row>
    <row r="33" customFormat="false" ht="12.75" hidden="false" customHeight="false" outlineLevel="0" collapsed="false">
      <c r="A33" s="97" t="s">
        <v>107</v>
      </c>
      <c r="B33" s="138" t="s">
        <v>1537</v>
      </c>
    </row>
    <row r="34" customFormat="false" ht="12.75" hidden="false" customHeight="false" outlineLevel="0" collapsed="false">
      <c r="A34" s="97" t="s">
        <v>107</v>
      </c>
      <c r="B34" s="138" t="s">
        <v>1538</v>
      </c>
    </row>
    <row r="35" customFormat="false" ht="12.75" hidden="false" customHeight="false" outlineLevel="0" collapsed="false">
      <c r="A35" s="97" t="s">
        <v>107</v>
      </c>
      <c r="B35" s="138" t="s">
        <v>1540</v>
      </c>
    </row>
    <row r="36" customFormat="false" ht="12.75" hidden="false" customHeight="false" outlineLevel="0" collapsed="false">
      <c r="A36" s="97" t="s">
        <v>107</v>
      </c>
      <c r="B36" s="138" t="s">
        <v>1541</v>
      </c>
    </row>
    <row r="37" customFormat="false" ht="12.75" hidden="false" customHeight="false" outlineLevel="0" collapsed="false">
      <c r="A37" s="97" t="s">
        <v>107</v>
      </c>
      <c r="B37" s="138" t="s">
        <v>1543</v>
      </c>
    </row>
    <row r="38" customFormat="false" ht="12.75" hidden="false" customHeight="false" outlineLevel="0" collapsed="false">
      <c r="A38" s="97" t="s">
        <v>107</v>
      </c>
      <c r="B38" s="138" t="s">
        <v>1545</v>
      </c>
    </row>
    <row r="39" customFormat="false" ht="12.75" hidden="false" customHeight="false" outlineLevel="0" collapsed="false">
      <c r="A39" s="97"/>
      <c r="B39" s="138"/>
    </row>
    <row r="40" customFormat="false" ht="12.75" hidden="false" customHeight="false" outlineLevel="0" collapsed="false">
      <c r="A40" s="97"/>
      <c r="B40" s="138"/>
    </row>
    <row r="41" customFormat="false" ht="12.75" hidden="false" customHeight="false" outlineLevel="0" collapsed="false">
      <c r="A41" s="97"/>
      <c r="B41" s="138"/>
    </row>
    <row r="42" customFormat="false" ht="12.75" hidden="false" customHeight="false" outlineLevel="0" collapsed="false">
      <c r="A42" s="97"/>
      <c r="B42" s="138"/>
    </row>
    <row r="43" customFormat="false" ht="12.75" hidden="false" customHeight="false" outlineLevel="0" collapsed="false">
      <c r="A43" s="97"/>
      <c r="B43" s="138"/>
    </row>
    <row r="44" customFormat="false" ht="12.75" hidden="false" customHeight="false" outlineLevel="0" collapsed="false">
      <c r="A44" s="97"/>
      <c r="B44" s="138"/>
    </row>
    <row r="45" customFormat="false" ht="12.75" hidden="false" customHeight="false" outlineLevel="0" collapsed="false">
      <c r="A45" s="97"/>
      <c r="B45" s="138"/>
    </row>
    <row r="46" customFormat="false" ht="12.75" hidden="false" customHeight="false" outlineLevel="0" collapsed="false">
      <c r="A46" s="97"/>
      <c r="B46" s="138"/>
    </row>
    <row r="47" customFormat="false" ht="12.75" hidden="false" customHeight="false" outlineLevel="0" collapsed="false">
      <c r="A47" s="97"/>
      <c r="B47" s="138"/>
    </row>
    <row r="48" customFormat="false" ht="12.75" hidden="false" customHeight="false" outlineLevel="0" collapsed="false">
      <c r="A48" s="97"/>
      <c r="B48" s="138"/>
    </row>
    <row r="49" customFormat="false" ht="12.75" hidden="false" customHeight="false" outlineLevel="0" collapsed="false">
      <c r="A49" s="97"/>
      <c r="B49" s="138"/>
    </row>
    <row r="50" customFormat="false" ht="12.75" hidden="false" customHeight="false" outlineLevel="0" collapsed="false">
      <c r="A50" s="97"/>
      <c r="B50" s="138"/>
    </row>
    <row r="51" customFormat="false" ht="12.75" hidden="false" customHeight="false" outlineLevel="0" collapsed="false">
      <c r="A51" s="97"/>
      <c r="B51" s="138"/>
    </row>
    <row r="52" customFormat="false" ht="12.75" hidden="false" customHeight="false" outlineLevel="0" collapsed="false">
      <c r="A52" s="97"/>
      <c r="B52" s="138"/>
    </row>
    <row r="53" customFormat="false" ht="12.75" hidden="false" customHeight="false" outlineLevel="0" collapsed="false">
      <c r="A53" s="97"/>
      <c r="B53" s="138"/>
    </row>
    <row r="54" customFormat="false" ht="12.75" hidden="false" customHeight="false" outlineLevel="0" collapsed="false">
      <c r="A54" s="97"/>
      <c r="B54" s="138"/>
    </row>
    <row r="55" customFormat="false" ht="12.75" hidden="false" customHeight="false" outlineLevel="0" collapsed="false">
      <c r="A55" s="97"/>
      <c r="B55" s="138"/>
    </row>
    <row r="56" customFormat="false" ht="12.75" hidden="false" customHeight="false" outlineLevel="0" collapsed="false">
      <c r="A56" s="97"/>
      <c r="B56" s="138"/>
    </row>
    <row r="57" customFormat="false" ht="12.75" hidden="false" customHeight="false" outlineLevel="0" collapsed="false">
      <c r="A57" s="97"/>
      <c r="B57" s="138"/>
    </row>
    <row r="58" customFormat="false" ht="12.75" hidden="false" customHeight="false" outlineLevel="0" collapsed="false">
      <c r="A58" s="97"/>
      <c r="B58" s="138"/>
    </row>
    <row r="59" customFormat="false" ht="12.75" hidden="false" customHeight="false" outlineLevel="0" collapsed="false">
      <c r="A59" s="97"/>
      <c r="B59" s="138"/>
    </row>
    <row r="60" customFormat="false" ht="12.75" hidden="false" customHeight="false" outlineLevel="0" collapsed="false">
      <c r="A60" s="97"/>
      <c r="B60" s="138"/>
    </row>
    <row r="61" customFormat="false" ht="12.75" hidden="false" customHeight="false" outlineLevel="0" collapsed="false">
      <c r="A61" s="97"/>
      <c r="B61" s="138"/>
    </row>
    <row r="62" customFormat="false" ht="12.75" hidden="false" customHeight="false" outlineLevel="0" collapsed="false">
      <c r="A62" s="97"/>
      <c r="B62" s="138"/>
    </row>
    <row r="63" customFormat="false" ht="12.75" hidden="false" customHeight="false" outlineLevel="0" collapsed="false">
      <c r="A63" s="97"/>
      <c r="B63" s="138"/>
    </row>
    <row r="64" customFormat="false" ht="12.75" hidden="false" customHeight="false" outlineLevel="0" collapsed="false">
      <c r="A64" s="97"/>
      <c r="B64" s="138"/>
    </row>
    <row r="65" customFormat="false" ht="12.75" hidden="false" customHeight="false" outlineLevel="0" collapsed="false">
      <c r="A65" s="97"/>
      <c r="B65" s="138"/>
    </row>
    <row r="66" customFormat="false" ht="12.75" hidden="false" customHeight="false" outlineLevel="0" collapsed="false">
      <c r="A66" s="97"/>
      <c r="B66" s="138"/>
    </row>
    <row r="67" customFormat="false" ht="12.75" hidden="false" customHeight="false" outlineLevel="0" collapsed="false">
      <c r="A67" s="97"/>
      <c r="B67" s="138"/>
    </row>
    <row r="68" customFormat="false" ht="12.75" hidden="false" customHeight="false" outlineLevel="0" collapsed="false">
      <c r="A68" s="97"/>
      <c r="B68" s="138"/>
    </row>
    <row r="69" customFormat="false" ht="12.75" hidden="false" customHeight="false" outlineLevel="0" collapsed="false">
      <c r="A69" s="97"/>
      <c r="B69" s="138"/>
    </row>
    <row r="70" customFormat="false" ht="12.75" hidden="false" customHeight="false" outlineLevel="0" collapsed="false">
      <c r="A70" s="97"/>
      <c r="B70" s="138"/>
    </row>
    <row r="71" customFormat="false" ht="12.75" hidden="false" customHeight="false" outlineLevel="0" collapsed="false">
      <c r="A71" s="97"/>
      <c r="B71" s="138"/>
    </row>
    <row r="72" customFormat="false" ht="12.75" hidden="false" customHeight="false" outlineLevel="0" collapsed="false">
      <c r="A72" s="97"/>
      <c r="B72" s="138"/>
    </row>
    <row r="73" customFormat="false" ht="12.75" hidden="false" customHeight="false" outlineLevel="0" collapsed="false">
      <c r="A73" s="97"/>
      <c r="B73" s="138"/>
    </row>
    <row r="74" customFormat="false" ht="12.75" hidden="false" customHeight="false" outlineLevel="0" collapsed="false">
      <c r="A74" s="97"/>
      <c r="B74" s="138"/>
    </row>
    <row r="75" customFormat="false" ht="12.75" hidden="false" customHeight="false" outlineLevel="0" collapsed="false">
      <c r="A75" s="97"/>
      <c r="B75" s="138"/>
    </row>
    <row r="76" customFormat="false" ht="12.75" hidden="false" customHeight="false" outlineLevel="0" collapsed="false">
      <c r="A76" s="97"/>
      <c r="B76" s="138"/>
    </row>
    <row r="77" customFormat="false" ht="12.75" hidden="false" customHeight="false" outlineLevel="0" collapsed="false">
      <c r="A77" s="97"/>
      <c r="B77" s="138"/>
    </row>
    <row r="78" customFormat="false" ht="12.75" hidden="false" customHeight="false" outlineLevel="0" collapsed="false">
      <c r="A78" s="97"/>
      <c r="B78" s="138"/>
    </row>
    <row r="79" customFormat="false" ht="12.75" hidden="false" customHeight="false" outlineLevel="0" collapsed="false">
      <c r="A79" s="97"/>
      <c r="B79" s="138"/>
    </row>
    <row r="80" customFormat="false" ht="12.75" hidden="false" customHeight="false" outlineLevel="0" collapsed="false">
      <c r="A80" s="97"/>
      <c r="B80" s="138"/>
    </row>
    <row r="81" customFormat="false" ht="12.75" hidden="false" customHeight="false" outlineLevel="0" collapsed="false">
      <c r="A81" s="97"/>
      <c r="B81" s="138"/>
    </row>
    <row r="82" customFormat="false" ht="12.75" hidden="false" customHeight="false" outlineLevel="0" collapsed="false">
      <c r="A82" s="97"/>
      <c r="B82" s="138"/>
    </row>
    <row r="83" customFormat="false" ht="12.75" hidden="false" customHeight="false" outlineLevel="0" collapsed="false">
      <c r="A83" s="97"/>
      <c r="B83" s="138"/>
    </row>
    <row r="84" customFormat="false" ht="12.75" hidden="false" customHeight="false" outlineLevel="0" collapsed="false">
      <c r="A84" s="97"/>
      <c r="B84" s="138"/>
    </row>
    <row r="85" customFormat="false" ht="12.75" hidden="false" customHeight="false" outlineLevel="0" collapsed="false">
      <c r="A85" s="97"/>
      <c r="B85" s="138"/>
    </row>
    <row r="86" customFormat="false" ht="12.75" hidden="false" customHeight="false" outlineLevel="0" collapsed="false">
      <c r="A86" s="97"/>
      <c r="B86" s="138"/>
    </row>
    <row r="87" customFormat="false" ht="12.75" hidden="false" customHeight="false" outlineLevel="0" collapsed="false">
      <c r="A87" s="97"/>
      <c r="B87" s="138"/>
    </row>
    <row r="88" customFormat="false" ht="12.75" hidden="false" customHeight="false" outlineLevel="0" collapsed="false">
      <c r="A88" s="97"/>
      <c r="B88" s="138"/>
    </row>
    <row r="89" customFormat="false" ht="12.75" hidden="false" customHeight="false" outlineLevel="0" collapsed="false">
      <c r="A89" s="97"/>
      <c r="B89" s="138"/>
    </row>
    <row r="90" customFormat="false" ht="12.75" hidden="false" customHeight="false" outlineLevel="0" collapsed="false">
      <c r="A90" s="97"/>
      <c r="B90" s="138"/>
    </row>
    <row r="91" customFormat="false" ht="12.75" hidden="false" customHeight="false" outlineLevel="0" collapsed="false">
      <c r="A91" s="97"/>
      <c r="B91" s="138"/>
    </row>
    <row r="92" customFormat="false" ht="12.75" hidden="false" customHeight="false" outlineLevel="0" collapsed="false">
      <c r="A92" s="97"/>
      <c r="B92" s="138"/>
    </row>
    <row r="93" customFormat="false" ht="12.75" hidden="false" customHeight="false" outlineLevel="0" collapsed="false">
      <c r="A93" s="97"/>
      <c r="B93" s="138"/>
    </row>
    <row r="94" customFormat="false" ht="12.75" hidden="false" customHeight="false" outlineLevel="0" collapsed="false">
      <c r="A94" s="97"/>
      <c r="B94" s="138"/>
    </row>
    <row r="95" customFormat="false" ht="12.75" hidden="false" customHeight="false" outlineLevel="0" collapsed="false">
      <c r="A95" s="97"/>
      <c r="B95" s="138"/>
    </row>
    <row r="96" customFormat="false" ht="12.75" hidden="false" customHeight="false" outlineLevel="0" collapsed="false">
      <c r="A96" s="97"/>
      <c r="B96" s="138"/>
    </row>
    <row r="97" customFormat="false" ht="12.75" hidden="false" customHeight="false" outlineLevel="0" collapsed="false">
      <c r="A97" s="97"/>
      <c r="B97" s="138"/>
    </row>
    <row r="98" customFormat="false" ht="12.75" hidden="false" customHeight="false" outlineLevel="0" collapsed="false">
      <c r="A98" s="97"/>
      <c r="B98" s="138"/>
    </row>
    <row r="99" customFormat="false" ht="12.75" hidden="false" customHeight="false" outlineLevel="0" collapsed="false">
      <c r="A99" s="97"/>
      <c r="B99" s="138"/>
    </row>
    <row r="100" customFormat="false" ht="12.75" hidden="false" customHeight="false" outlineLevel="0" collapsed="false">
      <c r="A100" s="97"/>
      <c r="B100" s="138"/>
    </row>
    <row r="101" customFormat="false" ht="12.75" hidden="false" customHeight="false" outlineLevel="0" collapsed="false">
      <c r="A101" s="97"/>
      <c r="B101" s="138"/>
    </row>
    <row r="102" customFormat="false" ht="12.75" hidden="false" customHeight="false" outlineLevel="0" collapsed="false">
      <c r="A102" s="97"/>
      <c r="B102" s="138"/>
    </row>
    <row r="103" customFormat="false" ht="12.75" hidden="false" customHeight="false" outlineLevel="0" collapsed="false">
      <c r="A103" s="97"/>
      <c r="B103" s="138"/>
    </row>
    <row r="104" customFormat="false" ht="12.75" hidden="false" customHeight="false" outlineLevel="0" collapsed="false">
      <c r="A104" s="97"/>
      <c r="B104" s="138"/>
    </row>
    <row r="105" customFormat="false" ht="12.75" hidden="false" customHeight="false" outlineLevel="0" collapsed="false">
      <c r="A105" s="97"/>
      <c r="B105" s="138"/>
    </row>
    <row r="106" customFormat="false" ht="12.75" hidden="false" customHeight="false" outlineLevel="0" collapsed="false">
      <c r="A106" s="97"/>
      <c r="B106" s="138"/>
    </row>
    <row r="107" customFormat="false" ht="12.75" hidden="false" customHeight="false" outlineLevel="0" collapsed="false">
      <c r="A107" s="97"/>
      <c r="B107" s="138"/>
    </row>
    <row r="108" customFormat="false" ht="12.75" hidden="false" customHeight="false" outlineLevel="0" collapsed="false">
      <c r="A108" s="97"/>
      <c r="B108" s="138"/>
    </row>
    <row r="109" customFormat="false" ht="12.75" hidden="false" customHeight="false" outlineLevel="0" collapsed="false">
      <c r="A109" s="97"/>
      <c r="B109" s="138"/>
    </row>
    <row r="110" customFormat="false" ht="12.75" hidden="false" customHeight="false" outlineLevel="0" collapsed="false">
      <c r="A110" s="97"/>
      <c r="B110" s="138"/>
    </row>
    <row r="111" customFormat="false" ht="12.75" hidden="false" customHeight="false" outlineLevel="0" collapsed="false">
      <c r="A111" s="97"/>
      <c r="B111" s="138"/>
    </row>
    <row r="112" customFormat="false" ht="12.75" hidden="false" customHeight="false" outlineLevel="0" collapsed="false">
      <c r="A112" s="97"/>
      <c r="B112" s="138"/>
    </row>
    <row r="113" customFormat="false" ht="12.75" hidden="false" customHeight="false" outlineLevel="0" collapsed="false">
      <c r="A113" s="97"/>
      <c r="B113" s="138"/>
    </row>
    <row r="114" customFormat="false" ht="12.75" hidden="false" customHeight="false" outlineLevel="0" collapsed="false">
      <c r="A114" s="97"/>
      <c r="B114" s="138"/>
    </row>
    <row r="115" customFormat="false" ht="12.75" hidden="false" customHeight="false" outlineLevel="0" collapsed="false">
      <c r="A115" s="97"/>
      <c r="B115" s="138"/>
    </row>
    <row r="116" customFormat="false" ht="12.75" hidden="false" customHeight="false" outlineLevel="0" collapsed="false">
      <c r="A116" s="97"/>
      <c r="B116" s="138"/>
    </row>
    <row r="117" customFormat="false" ht="12.75" hidden="false" customHeight="false" outlineLevel="0" collapsed="false">
      <c r="A117" s="97"/>
      <c r="B117" s="138"/>
    </row>
    <row r="118" customFormat="false" ht="12.75" hidden="false" customHeight="false" outlineLevel="0" collapsed="false">
      <c r="A118" s="97"/>
      <c r="B118" s="138"/>
    </row>
    <row r="119" customFormat="false" ht="12.75" hidden="false" customHeight="false" outlineLevel="0" collapsed="false">
      <c r="A119" s="97"/>
      <c r="B119" s="138"/>
    </row>
    <row r="120" customFormat="false" ht="12.75" hidden="false" customHeight="false" outlineLevel="0" collapsed="false">
      <c r="A120" s="97"/>
      <c r="B120" s="138"/>
    </row>
    <row r="121" customFormat="false" ht="12.75" hidden="false" customHeight="false" outlineLevel="0" collapsed="false">
      <c r="A121" s="97"/>
      <c r="B121" s="138"/>
    </row>
    <row r="122" customFormat="false" ht="12.75" hidden="false" customHeight="false" outlineLevel="0" collapsed="false">
      <c r="A122" s="97"/>
      <c r="B122" s="138"/>
    </row>
    <row r="123" customFormat="false" ht="12.75" hidden="false" customHeight="false" outlineLevel="0" collapsed="false">
      <c r="A123" s="97"/>
      <c r="B123" s="138"/>
    </row>
    <row r="124" customFormat="false" ht="12.75" hidden="false" customHeight="false" outlineLevel="0" collapsed="false">
      <c r="A124" s="97"/>
      <c r="B124" s="138"/>
    </row>
    <row r="125" customFormat="false" ht="12.75" hidden="false" customHeight="false" outlineLevel="0" collapsed="false">
      <c r="A125" s="97"/>
      <c r="B125" s="138"/>
    </row>
    <row r="126" customFormat="false" ht="12.75" hidden="false" customHeight="false" outlineLevel="0" collapsed="false">
      <c r="A126" s="97"/>
      <c r="B126" s="138"/>
    </row>
    <row r="127" customFormat="false" ht="12.75" hidden="false" customHeight="false" outlineLevel="0" collapsed="false">
      <c r="A127" s="97"/>
      <c r="B127" s="138"/>
    </row>
    <row r="128" customFormat="false" ht="12.75" hidden="false" customHeight="false" outlineLevel="0" collapsed="false">
      <c r="A128" s="97"/>
      <c r="B128" s="138"/>
    </row>
    <row r="129" customFormat="false" ht="12.75" hidden="false" customHeight="false" outlineLevel="0" collapsed="false">
      <c r="A129" s="97"/>
      <c r="B129" s="138"/>
    </row>
    <row r="130" customFormat="false" ht="12.75" hidden="false" customHeight="false" outlineLevel="0" collapsed="false">
      <c r="A130" s="97"/>
      <c r="B130" s="138"/>
    </row>
    <row r="131" customFormat="false" ht="12.75" hidden="false" customHeight="false" outlineLevel="0" collapsed="false">
      <c r="A131" s="97"/>
      <c r="B131" s="138"/>
    </row>
    <row r="132" customFormat="false" ht="12.75" hidden="false" customHeight="false" outlineLevel="0" collapsed="false">
      <c r="A132" s="97"/>
      <c r="B132" s="138"/>
    </row>
    <row r="133" customFormat="false" ht="12.75" hidden="false" customHeight="false" outlineLevel="0" collapsed="false">
      <c r="A133" s="97"/>
      <c r="B133" s="138"/>
    </row>
    <row r="134" customFormat="false" ht="12.75" hidden="false" customHeight="false" outlineLevel="0" collapsed="false">
      <c r="A134" s="97"/>
      <c r="B134" s="138"/>
    </row>
    <row r="135" customFormat="false" ht="12.75" hidden="false" customHeight="false" outlineLevel="0" collapsed="false">
      <c r="A135" s="97"/>
      <c r="B135" s="138"/>
    </row>
    <row r="136" customFormat="false" ht="12.75" hidden="false" customHeight="false" outlineLevel="0" collapsed="false">
      <c r="A136" s="97"/>
      <c r="B136" s="138"/>
    </row>
    <row r="137" customFormat="false" ht="12.75" hidden="false" customHeight="false" outlineLevel="0" collapsed="false">
      <c r="A137" s="97"/>
      <c r="B137" s="138"/>
    </row>
    <row r="138" customFormat="false" ht="12.75" hidden="false" customHeight="false" outlineLevel="0" collapsed="false">
      <c r="A138" s="97"/>
      <c r="B138" s="138"/>
    </row>
    <row r="139" customFormat="false" ht="12.75" hidden="false" customHeight="false" outlineLevel="0" collapsed="false">
      <c r="A139" s="97"/>
      <c r="B139" s="138"/>
    </row>
    <row r="140" customFormat="false" ht="12.75" hidden="false" customHeight="false" outlineLevel="0" collapsed="false">
      <c r="A140" s="97"/>
      <c r="B140" s="138"/>
    </row>
    <row r="141" customFormat="false" ht="12.75" hidden="false" customHeight="false" outlineLevel="0" collapsed="false">
      <c r="A141" s="97"/>
      <c r="B141" s="138"/>
    </row>
    <row r="142" customFormat="false" ht="12.75" hidden="false" customHeight="false" outlineLevel="0" collapsed="false">
      <c r="A142" s="97"/>
      <c r="B142" s="138"/>
    </row>
    <row r="143" customFormat="false" ht="12.75" hidden="false" customHeight="false" outlineLevel="0" collapsed="false">
      <c r="A143" s="97"/>
      <c r="B143" s="138"/>
    </row>
    <row r="144" customFormat="false" ht="12.75" hidden="false" customHeight="false" outlineLevel="0" collapsed="false">
      <c r="A144" s="97"/>
      <c r="B144" s="138"/>
    </row>
    <row r="145" customFormat="false" ht="12.75" hidden="false" customHeight="false" outlineLevel="0" collapsed="false">
      <c r="A145" s="97"/>
      <c r="B145" s="138"/>
    </row>
    <row r="146" customFormat="false" ht="12.75" hidden="false" customHeight="false" outlineLevel="0" collapsed="false">
      <c r="A146" s="97"/>
      <c r="B146" s="138"/>
    </row>
    <row r="147" customFormat="false" ht="12.75" hidden="false" customHeight="false" outlineLevel="0" collapsed="false">
      <c r="A147" s="97"/>
      <c r="B147" s="138"/>
    </row>
    <row r="148" customFormat="false" ht="12.75" hidden="false" customHeight="false" outlineLevel="0" collapsed="false">
      <c r="A148" s="97"/>
      <c r="B148" s="138"/>
    </row>
    <row r="149" customFormat="false" ht="12.75" hidden="false" customHeight="false" outlineLevel="0" collapsed="false">
      <c r="A149" s="97"/>
      <c r="B149" s="138"/>
    </row>
    <row r="150" customFormat="false" ht="12.75" hidden="false" customHeight="false" outlineLevel="0" collapsed="false">
      <c r="A150" s="97"/>
      <c r="B150" s="138"/>
    </row>
    <row r="151" customFormat="false" ht="12.75" hidden="false" customHeight="false" outlineLevel="0" collapsed="false">
      <c r="A151" s="97"/>
      <c r="B151" s="138"/>
    </row>
    <row r="152" customFormat="false" ht="12.75" hidden="false" customHeight="false" outlineLevel="0" collapsed="false">
      <c r="A152" s="97"/>
      <c r="B152" s="138"/>
    </row>
    <row r="153" customFormat="false" ht="12.75" hidden="false" customHeight="false" outlineLevel="0" collapsed="false">
      <c r="A153" s="97"/>
      <c r="B153" s="138"/>
    </row>
    <row r="154" customFormat="false" ht="12.75" hidden="false" customHeight="false" outlineLevel="0" collapsed="false">
      <c r="A154" s="97"/>
      <c r="B154" s="138"/>
    </row>
    <row r="155" customFormat="false" ht="12.75" hidden="false" customHeight="false" outlineLevel="0" collapsed="false">
      <c r="A155" s="97"/>
      <c r="B155" s="138"/>
    </row>
    <row r="156" customFormat="false" ht="12.75" hidden="false" customHeight="false" outlineLevel="0" collapsed="false">
      <c r="A156" s="97"/>
      <c r="B156" s="138"/>
    </row>
    <row r="157" customFormat="false" ht="12.75" hidden="false" customHeight="false" outlineLevel="0" collapsed="false">
      <c r="A157" s="97"/>
      <c r="B157" s="138"/>
    </row>
    <row r="158" customFormat="false" ht="12.75" hidden="false" customHeight="false" outlineLevel="0" collapsed="false">
      <c r="A158" s="97"/>
      <c r="B158" s="138"/>
    </row>
    <row r="159" customFormat="false" ht="12.75" hidden="false" customHeight="false" outlineLevel="0" collapsed="false">
      <c r="A159" s="97"/>
      <c r="B159" s="138"/>
    </row>
    <row r="160" customFormat="false" ht="12.75" hidden="false" customHeight="false" outlineLevel="0" collapsed="false">
      <c r="A160" s="97"/>
      <c r="B160" s="138"/>
    </row>
    <row r="161" customFormat="false" ht="12.75" hidden="false" customHeight="false" outlineLevel="0" collapsed="false">
      <c r="A161" s="97"/>
      <c r="B161" s="138"/>
    </row>
    <row r="162" customFormat="false" ht="12.75" hidden="false" customHeight="false" outlineLevel="0" collapsed="false">
      <c r="A162" s="97"/>
      <c r="B162" s="138"/>
    </row>
    <row r="163" customFormat="false" ht="12.75" hidden="false" customHeight="false" outlineLevel="0" collapsed="false">
      <c r="A163" s="97"/>
      <c r="B163" s="138"/>
    </row>
    <row r="164" customFormat="false" ht="12.75" hidden="false" customHeight="false" outlineLevel="0" collapsed="false">
      <c r="A164" s="97"/>
      <c r="B164" s="138"/>
    </row>
    <row r="165" customFormat="false" ht="12.75" hidden="false" customHeight="false" outlineLevel="0" collapsed="false">
      <c r="A165" s="97"/>
      <c r="B165" s="138"/>
    </row>
    <row r="166" customFormat="false" ht="12.75" hidden="false" customHeight="false" outlineLevel="0" collapsed="false">
      <c r="A166" s="97"/>
      <c r="B166" s="138"/>
    </row>
    <row r="167" customFormat="false" ht="12.75" hidden="false" customHeight="false" outlineLevel="0" collapsed="false">
      <c r="A167" s="97"/>
      <c r="B167" s="138"/>
    </row>
    <row r="168" customFormat="false" ht="12.75" hidden="false" customHeight="false" outlineLevel="0" collapsed="false">
      <c r="A168" s="97"/>
      <c r="B168" s="138"/>
    </row>
    <row r="169" customFormat="false" ht="12.75" hidden="false" customHeight="false" outlineLevel="0" collapsed="false">
      <c r="A169" s="97"/>
      <c r="B169" s="138"/>
    </row>
    <row r="170" customFormat="false" ht="12.75" hidden="false" customHeight="false" outlineLevel="0" collapsed="false">
      <c r="A170" s="97"/>
      <c r="B170" s="138"/>
    </row>
    <row r="171" customFormat="false" ht="12.75" hidden="false" customHeight="false" outlineLevel="0" collapsed="false">
      <c r="A171" s="97"/>
      <c r="B171" s="138"/>
    </row>
    <row r="172" customFormat="false" ht="12.75" hidden="false" customHeight="false" outlineLevel="0" collapsed="false">
      <c r="A172" s="97"/>
      <c r="B172" s="138"/>
    </row>
    <row r="173" customFormat="false" ht="12.75" hidden="false" customHeight="false" outlineLevel="0" collapsed="false">
      <c r="A173" s="97"/>
      <c r="B173" s="138"/>
    </row>
    <row r="174" customFormat="false" ht="12.75" hidden="false" customHeight="false" outlineLevel="0" collapsed="false">
      <c r="A174" s="97"/>
      <c r="B174" s="138"/>
    </row>
    <row r="175" customFormat="false" ht="12.75" hidden="false" customHeight="false" outlineLevel="0" collapsed="false">
      <c r="A175" s="97"/>
      <c r="B175" s="138"/>
    </row>
    <row r="176" customFormat="false" ht="12.75" hidden="false" customHeight="false" outlineLevel="0" collapsed="false">
      <c r="A176" s="97"/>
      <c r="B176" s="138"/>
    </row>
  </sheetData>
  <autoFilter ref="A1:B65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O90"/>
  <sheetViews>
    <sheetView showFormulas="false" showGridLines="false" showRowColHeaders="true" showZeros="true" rightToLeft="false" tabSelected="false" showOutlineSymbols="true" defaultGridColor="true" view="normal" topLeftCell="A1" colorId="64" zoomScale="130" zoomScaleNormal="130" zoomScalePageLayoutView="100" workbookViewId="0">
      <pane xSplit="15" ySplit="3" topLeftCell="P13" activePane="bottomRight" state="frozen"/>
      <selection pane="topLeft" activeCell="A1" activeCellId="0" sqref="A1"/>
      <selection pane="topRight" activeCell="P1" activeCellId="0" sqref="P1"/>
      <selection pane="bottomLeft" activeCell="A13" activeCellId="0" sqref="A13"/>
      <selection pane="bottomRight" activeCell="B486" activeCellId="0" sqref="B486"/>
    </sheetView>
  </sheetViews>
  <sheetFormatPr defaultColWidth="8.8671875" defaultRowHeight="12.75" zeroHeight="false" outlineLevelRow="0" outlineLevelCol="0"/>
  <cols>
    <col collapsed="false" customWidth="true" hidden="false" outlineLevel="0" max="1" min="1" style="218" width="5.7"/>
    <col collapsed="false" customWidth="true" hidden="false" outlineLevel="0" max="2" min="2" style="218" width="16.14"/>
    <col collapsed="false" customWidth="true" hidden="false" outlineLevel="0" max="4" min="3" style="218" width="12.29"/>
    <col collapsed="false" customWidth="true" hidden="false" outlineLevel="0" max="5" min="5" style="218" width="6.28"/>
    <col collapsed="false" customWidth="true" hidden="false" outlineLevel="0" max="7" min="6" style="218" width="7"/>
    <col collapsed="false" customWidth="true" hidden="false" outlineLevel="0" max="8" min="8" style="218" width="13.29"/>
    <col collapsed="false" customWidth="true" hidden="false" outlineLevel="0" max="9" min="9" style="218" width="13.7"/>
    <col collapsed="false" customWidth="true" hidden="false" outlineLevel="0" max="10" min="10" style="218" width="15.15"/>
    <col collapsed="false" customWidth="true" hidden="false" outlineLevel="0" max="14" min="11" style="218" width="13.86"/>
    <col collapsed="false" customWidth="true" hidden="false" outlineLevel="0" max="15" min="15" style="218" width="13.14"/>
    <col collapsed="false" customWidth="false" hidden="false" outlineLevel="0" max="241" min="16" style="218" width="8.86"/>
    <col collapsed="false" customWidth="true" hidden="false" outlineLevel="0" max="242" min="242" style="218" width="4.43"/>
    <col collapsed="false" customWidth="true" hidden="false" outlineLevel="0" max="247" min="243" style="218" width="12.29"/>
    <col collapsed="false" customWidth="true" hidden="false" outlineLevel="0" max="248" min="248" style="218" width="16.14"/>
    <col collapsed="false" customWidth="true" hidden="false" outlineLevel="0" max="250" min="249" style="218" width="12.29"/>
    <col collapsed="false" customWidth="true" hidden="false" outlineLevel="0" max="251" min="251" style="218" width="14.57"/>
    <col collapsed="false" customWidth="true" hidden="false" outlineLevel="0" max="252" min="252" style="218" width="12.29"/>
    <col collapsed="false" customWidth="true" hidden="false" outlineLevel="0" max="253" min="253" style="218" width="12.71"/>
    <col collapsed="false" customWidth="false" hidden="false" outlineLevel="0" max="497" min="254" style="218" width="8.86"/>
    <col collapsed="false" customWidth="true" hidden="false" outlineLevel="0" max="498" min="498" style="218" width="4.43"/>
    <col collapsed="false" customWidth="true" hidden="false" outlineLevel="0" max="503" min="499" style="218" width="12.29"/>
    <col collapsed="false" customWidth="true" hidden="false" outlineLevel="0" max="504" min="504" style="218" width="16.14"/>
    <col collapsed="false" customWidth="true" hidden="false" outlineLevel="0" max="506" min="505" style="218" width="12.29"/>
    <col collapsed="false" customWidth="true" hidden="false" outlineLevel="0" max="507" min="507" style="218" width="14.57"/>
    <col collapsed="false" customWidth="true" hidden="false" outlineLevel="0" max="508" min="508" style="218" width="12.29"/>
    <col collapsed="false" customWidth="true" hidden="false" outlineLevel="0" max="509" min="509" style="218" width="12.71"/>
    <col collapsed="false" customWidth="false" hidden="false" outlineLevel="0" max="753" min="510" style="218" width="8.86"/>
    <col collapsed="false" customWidth="true" hidden="false" outlineLevel="0" max="754" min="754" style="218" width="4.43"/>
    <col collapsed="false" customWidth="true" hidden="false" outlineLevel="0" max="759" min="755" style="218" width="12.29"/>
    <col collapsed="false" customWidth="true" hidden="false" outlineLevel="0" max="760" min="760" style="218" width="16.14"/>
    <col collapsed="false" customWidth="true" hidden="false" outlineLevel="0" max="762" min="761" style="218" width="12.29"/>
    <col collapsed="false" customWidth="true" hidden="false" outlineLevel="0" max="763" min="763" style="218" width="14.57"/>
    <col collapsed="false" customWidth="true" hidden="false" outlineLevel="0" max="764" min="764" style="218" width="12.29"/>
    <col collapsed="false" customWidth="true" hidden="false" outlineLevel="0" max="765" min="765" style="218" width="12.71"/>
    <col collapsed="false" customWidth="false" hidden="false" outlineLevel="0" max="1009" min="766" style="218" width="8.86"/>
    <col collapsed="false" customWidth="true" hidden="false" outlineLevel="0" max="1010" min="1010" style="218" width="4.43"/>
    <col collapsed="false" customWidth="true" hidden="false" outlineLevel="0" max="1015" min="1011" style="218" width="12.29"/>
    <col collapsed="false" customWidth="true" hidden="false" outlineLevel="0" max="1016" min="1016" style="218" width="16.14"/>
    <col collapsed="false" customWidth="true" hidden="false" outlineLevel="0" max="1018" min="1017" style="218" width="12.29"/>
    <col collapsed="false" customWidth="true" hidden="false" outlineLevel="0" max="1019" min="1019" style="218" width="14.57"/>
    <col collapsed="false" customWidth="true" hidden="false" outlineLevel="0" max="1020" min="1020" style="218" width="12.29"/>
    <col collapsed="false" customWidth="true" hidden="false" outlineLevel="0" max="1021" min="1021" style="218" width="12.71"/>
    <col collapsed="false" customWidth="false" hidden="false" outlineLevel="0" max="1024" min="1022" style="218" width="8.86"/>
  </cols>
  <sheetData>
    <row r="1" customFormat="false" ht="13.5" hidden="false" customHeight="false" outlineLevel="0" collapsed="false">
      <c r="A1" s="218" t="s">
        <v>2478</v>
      </c>
    </row>
    <row r="2" customFormat="false" ht="36.75" hidden="false" customHeight="true" outlineLevel="0" collapsed="false">
      <c r="B2" s="700"/>
      <c r="C2" s="701"/>
      <c r="D2" s="701"/>
      <c r="E2" s="701"/>
      <c r="F2" s="701"/>
      <c r="G2" s="701"/>
      <c r="H2" s="702" t="s">
        <v>2479</v>
      </c>
      <c r="I2" s="702"/>
      <c r="J2" s="702"/>
      <c r="K2" s="701"/>
      <c r="L2" s="701"/>
      <c r="M2" s="703"/>
      <c r="N2" s="704"/>
      <c r="O2" s="705"/>
    </row>
    <row r="3" customFormat="false" ht="29.25" hidden="false" customHeight="true" outlineLevel="0" collapsed="false">
      <c r="B3" s="706"/>
      <c r="C3" s="707"/>
      <c r="D3" s="707"/>
      <c r="E3" s="707"/>
      <c r="F3" s="707"/>
      <c r="G3" s="707"/>
      <c r="H3" s="708" t="s">
        <v>2711</v>
      </c>
      <c r="I3" s="707"/>
      <c r="J3" s="707"/>
      <c r="K3" s="707"/>
      <c r="L3" s="707"/>
      <c r="M3" s="707"/>
      <c r="N3" s="709" t="s">
        <v>2628</v>
      </c>
      <c r="O3" s="710" t="n">
        <v>44135</v>
      </c>
    </row>
    <row r="4" customFormat="false" ht="21.95" hidden="false" customHeight="true" outlineLevel="0" collapsed="false">
      <c r="B4" s="711"/>
      <c r="C4" s="279"/>
      <c r="D4" s="279"/>
      <c r="E4" s="279"/>
      <c r="F4" s="279"/>
      <c r="G4" s="279"/>
      <c r="H4" s="280"/>
      <c r="I4" s="281"/>
      <c r="J4" s="712"/>
      <c r="K4" s="713"/>
      <c r="L4" s="713"/>
      <c r="M4" s="713"/>
      <c r="N4" s="713"/>
      <c r="O4" s="714"/>
    </row>
    <row r="5" customFormat="false" ht="21.95" hidden="false" customHeight="true" outlineLevel="0" collapsed="false">
      <c r="A5" s="325"/>
      <c r="B5" s="715" t="n">
        <v>1.12207482768045</v>
      </c>
      <c r="C5" s="716"/>
      <c r="D5" s="717"/>
      <c r="E5" s="717" t="s">
        <v>2712</v>
      </c>
      <c r="F5" s="718"/>
      <c r="G5" s="719"/>
      <c r="H5" s="719"/>
      <c r="I5" s="719"/>
      <c r="J5" s="719"/>
      <c r="K5" s="719"/>
      <c r="L5" s="719"/>
      <c r="M5" s="720"/>
      <c r="N5" s="720"/>
      <c r="O5" s="721" t="n">
        <v>12.21</v>
      </c>
    </row>
    <row r="6" customFormat="false" ht="21.95" hidden="false" customHeight="true" outlineLevel="0" collapsed="false">
      <c r="A6" s="325"/>
      <c r="B6" s="292"/>
      <c r="C6" s="722"/>
      <c r="D6" s="723"/>
      <c r="E6" s="724"/>
      <c r="F6" s="725"/>
      <c r="G6" s="725"/>
      <c r="H6" s="725"/>
      <c r="I6" s="725"/>
      <c r="J6" s="725"/>
      <c r="K6" s="725"/>
      <c r="L6" s="725"/>
      <c r="M6" s="725"/>
      <c r="N6" s="725"/>
      <c r="O6" s="326"/>
    </row>
    <row r="7" customFormat="false" ht="21.95" hidden="false" customHeight="true" outlineLevel="0" collapsed="false">
      <c r="A7" s="325"/>
      <c r="B7" s="292"/>
      <c r="C7" s="726"/>
      <c r="D7" s="727"/>
      <c r="E7" s="728"/>
      <c r="F7" s="729"/>
      <c r="G7" s="730"/>
      <c r="H7" s="731"/>
      <c r="I7" s="731"/>
      <c r="J7" s="731"/>
      <c r="K7" s="731"/>
      <c r="L7" s="731"/>
      <c r="M7" s="729"/>
      <c r="N7" s="729"/>
      <c r="O7" s="326"/>
    </row>
    <row r="8" customFormat="false" ht="21.95" hidden="false" customHeight="true" outlineLevel="0" collapsed="false">
      <c r="A8" s="325"/>
      <c r="B8" s="292"/>
      <c r="C8" s="732"/>
      <c r="D8" s="733"/>
      <c r="E8" s="734"/>
      <c r="F8" s="735"/>
      <c r="G8" s="736"/>
      <c r="H8" s="736"/>
      <c r="I8" s="736"/>
      <c r="J8" s="736"/>
      <c r="K8" s="736"/>
      <c r="L8" s="736"/>
      <c r="M8" s="737"/>
      <c r="N8" s="737"/>
      <c r="O8" s="326"/>
    </row>
    <row r="9" customFormat="false" ht="21.95" hidden="false" customHeight="true" outlineLevel="0" collapsed="false">
      <c r="A9" s="284"/>
      <c r="B9" s="292"/>
      <c r="C9" s="726"/>
      <c r="D9" s="727"/>
      <c r="E9" s="728"/>
      <c r="F9" s="735"/>
      <c r="G9" s="736"/>
      <c r="H9" s="736"/>
      <c r="I9" s="736"/>
      <c r="J9" s="736"/>
      <c r="K9" s="736"/>
      <c r="L9" s="736"/>
      <c r="M9" s="737"/>
      <c r="N9" s="737"/>
      <c r="O9" s="326"/>
    </row>
    <row r="10" customFormat="false" ht="21.95" hidden="false" customHeight="true" outlineLevel="0" collapsed="false">
      <c r="A10" s="325"/>
      <c r="B10" s="292"/>
      <c r="C10" s="732"/>
      <c r="D10" s="733"/>
      <c r="E10" s="734"/>
      <c r="F10" s="735"/>
      <c r="G10" s="736"/>
      <c r="H10" s="736"/>
      <c r="I10" s="736"/>
      <c r="J10" s="736"/>
      <c r="K10" s="736"/>
      <c r="L10" s="736"/>
      <c r="M10" s="737"/>
      <c r="N10" s="737"/>
      <c r="O10" s="326"/>
    </row>
    <row r="11" customFormat="false" ht="21.75" hidden="false" customHeight="true" outlineLevel="0" collapsed="false">
      <c r="A11" s="325"/>
      <c r="B11" s="292"/>
      <c r="C11" s="738"/>
      <c r="D11" s="739"/>
      <c r="E11" s="740"/>
      <c r="F11" s="735"/>
      <c r="G11" s="736"/>
      <c r="H11" s="736"/>
      <c r="I11" s="736"/>
      <c r="J11" s="736"/>
      <c r="K11" s="736"/>
      <c r="L11" s="736"/>
      <c r="M11" s="737"/>
      <c r="N11" s="737"/>
      <c r="O11" s="326"/>
    </row>
    <row r="12" customFormat="false" ht="21.95" hidden="false" customHeight="true" outlineLevel="0" collapsed="false">
      <c r="A12" s="325"/>
      <c r="B12" s="292"/>
      <c r="C12" s="266"/>
      <c r="D12" s="741"/>
      <c r="E12" s="266"/>
      <c r="F12" s="735"/>
      <c r="G12" s="736"/>
      <c r="H12" s="736"/>
      <c r="I12" s="736"/>
      <c r="J12" s="736"/>
      <c r="K12" s="736"/>
      <c r="L12" s="736"/>
      <c r="M12" s="737"/>
      <c r="N12" s="737"/>
      <c r="O12" s="326"/>
    </row>
    <row r="13" customFormat="false" ht="21.95" hidden="false" customHeight="true" outlineLevel="0" collapsed="false">
      <c r="A13" s="325"/>
      <c r="B13" s="292"/>
      <c r="C13" s="742"/>
      <c r="D13" s="309"/>
      <c r="E13" s="743"/>
      <c r="F13" s="735"/>
      <c r="G13" s="736"/>
      <c r="H13" s="736"/>
      <c r="I13" s="736"/>
      <c r="J13" s="736"/>
      <c r="K13" s="736"/>
      <c r="L13" s="736"/>
      <c r="M13" s="737"/>
      <c r="N13" s="737"/>
      <c r="O13" s="326"/>
    </row>
    <row r="14" customFormat="false" ht="21.95" hidden="false" customHeight="true" outlineLevel="0" collapsed="false">
      <c r="A14" s="325"/>
      <c r="B14" s="292"/>
      <c r="C14" s="744"/>
      <c r="D14" s="311"/>
      <c r="E14" s="311"/>
      <c r="F14" s="735"/>
      <c r="G14" s="736"/>
      <c r="H14" s="736"/>
      <c r="I14" s="736"/>
      <c r="J14" s="736"/>
      <c r="K14" s="736"/>
      <c r="L14" s="736"/>
      <c r="M14" s="737"/>
      <c r="N14" s="737"/>
      <c r="O14" s="326"/>
    </row>
    <row r="15" customFormat="false" ht="21.95" hidden="false" customHeight="true" outlineLevel="0" collapsed="false">
      <c r="A15" s="325"/>
      <c r="B15" s="292"/>
      <c r="C15" s="314"/>
      <c r="D15" s="315"/>
      <c r="E15" s="316"/>
      <c r="F15" s="735"/>
      <c r="G15" s="736"/>
      <c r="H15" s="736"/>
      <c r="I15" s="736"/>
      <c r="J15" s="736"/>
      <c r="K15" s="736"/>
      <c r="L15" s="736"/>
      <c r="M15" s="737"/>
      <c r="N15" s="737"/>
      <c r="O15" s="326"/>
    </row>
    <row r="16" customFormat="false" ht="21.95" hidden="false" customHeight="true" outlineLevel="0" collapsed="false">
      <c r="A16" s="325"/>
      <c r="B16" s="292"/>
      <c r="C16" s="744"/>
      <c r="D16" s="745"/>
      <c r="E16" s="746"/>
      <c r="F16" s="735"/>
      <c r="G16" s="736"/>
      <c r="H16" s="736"/>
      <c r="I16" s="736"/>
      <c r="J16" s="736"/>
      <c r="K16" s="736"/>
      <c r="L16" s="736"/>
      <c r="M16" s="737"/>
      <c r="N16" s="737"/>
      <c r="O16" s="326"/>
    </row>
    <row r="17" customFormat="false" ht="21.95" hidden="false" customHeight="true" outlineLevel="0" collapsed="false">
      <c r="A17" s="325"/>
      <c r="B17" s="292"/>
      <c r="C17" s="744"/>
      <c r="D17" s="745"/>
      <c r="E17" s="747"/>
      <c r="F17" s="735"/>
      <c r="G17" s="736"/>
      <c r="H17" s="736"/>
      <c r="I17" s="736"/>
      <c r="J17" s="736"/>
      <c r="K17" s="736"/>
      <c r="L17" s="736"/>
      <c r="M17" s="737"/>
      <c r="N17" s="737"/>
      <c r="O17" s="326"/>
    </row>
    <row r="18" customFormat="false" ht="21.95" hidden="false" customHeight="true" outlineLevel="0" collapsed="false">
      <c r="A18" s="325"/>
      <c r="B18" s="292"/>
      <c r="C18" s="748"/>
      <c r="D18" s="266"/>
      <c r="E18" s="748"/>
      <c r="F18" s="748"/>
      <c r="G18" s="749"/>
      <c r="H18" s="749"/>
      <c r="I18" s="749"/>
      <c r="J18" s="749"/>
      <c r="K18" s="749"/>
      <c r="L18" s="749"/>
      <c r="M18" s="750"/>
      <c r="N18" s="750"/>
      <c r="O18" s="714"/>
    </row>
    <row r="19" customFormat="false" ht="21.95" hidden="false" customHeight="true" outlineLevel="0" collapsed="false">
      <c r="A19" s="325"/>
      <c r="B19" s="292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326"/>
    </row>
    <row r="20" customFormat="false" ht="21.95" hidden="false" customHeight="true" outlineLevel="0" collapsed="false">
      <c r="A20" s="325"/>
      <c r="B20" s="751" t="n">
        <v>0.913369435910414</v>
      </c>
      <c r="C20" s="752"/>
      <c r="D20" s="753"/>
      <c r="E20" s="753" t="s">
        <v>2713</v>
      </c>
      <c r="F20" s="754"/>
      <c r="G20" s="755"/>
      <c r="H20" s="755"/>
      <c r="I20" s="755"/>
      <c r="J20" s="755"/>
      <c r="K20" s="755"/>
      <c r="L20" s="755"/>
      <c r="M20" s="756"/>
      <c r="N20" s="756"/>
      <c r="O20" s="757" t="n">
        <v>8.66</v>
      </c>
    </row>
    <row r="21" customFormat="false" ht="21.95" hidden="false" customHeight="true" outlineLevel="0" collapsed="false">
      <c r="A21" s="325"/>
      <c r="B21" s="292"/>
      <c r="C21" s="758"/>
      <c r="D21" s="266"/>
      <c r="E21" s="266"/>
      <c r="F21" s="735"/>
      <c r="G21" s="736"/>
      <c r="H21" s="736"/>
      <c r="I21" s="736"/>
      <c r="J21" s="736"/>
      <c r="K21" s="736"/>
      <c r="L21" s="736"/>
      <c r="M21" s="737"/>
      <c r="N21" s="737"/>
      <c r="O21" s="326"/>
    </row>
    <row r="22" customFormat="false" ht="21.95" hidden="false" customHeight="true" outlineLevel="0" collapsed="false">
      <c r="A22" s="759"/>
      <c r="B22" s="292"/>
      <c r="C22" s="758"/>
      <c r="D22" s="266"/>
      <c r="E22" s="266"/>
      <c r="F22" s="735"/>
      <c r="G22" s="736"/>
      <c r="H22" s="736"/>
      <c r="I22" s="736"/>
      <c r="J22" s="736"/>
      <c r="K22" s="736"/>
      <c r="L22" s="736"/>
      <c r="M22" s="737"/>
      <c r="N22" s="737"/>
      <c r="O22" s="326"/>
    </row>
    <row r="23" customFormat="false" ht="21.95" hidden="false" customHeight="true" outlineLevel="0" collapsed="false">
      <c r="A23" s="284"/>
      <c r="B23" s="292"/>
      <c r="C23" s="266"/>
      <c r="D23" s="266"/>
      <c r="E23" s="266"/>
      <c r="F23" s="735"/>
      <c r="G23" s="736"/>
      <c r="H23" s="736"/>
      <c r="I23" s="736"/>
      <c r="J23" s="736"/>
      <c r="K23" s="736"/>
      <c r="L23" s="736"/>
      <c r="M23" s="737"/>
      <c r="N23" s="737"/>
      <c r="O23" s="326"/>
    </row>
    <row r="24" customFormat="false" ht="21.95" hidden="false" customHeight="true" outlineLevel="0" collapsed="false">
      <c r="A24" s="284"/>
      <c r="B24" s="292"/>
      <c r="C24" s="266"/>
      <c r="D24" s="266"/>
      <c r="E24" s="266"/>
      <c r="F24" s="735"/>
      <c r="G24" s="736"/>
      <c r="H24" s="736"/>
      <c r="I24" s="736"/>
      <c r="J24" s="736"/>
      <c r="K24" s="736"/>
      <c r="L24" s="736"/>
      <c r="M24" s="737"/>
      <c r="N24" s="737"/>
      <c r="O24" s="326"/>
    </row>
    <row r="25" customFormat="false" ht="21.95" hidden="false" customHeight="true" outlineLevel="0" collapsed="false">
      <c r="A25" s="284"/>
      <c r="B25" s="292"/>
      <c r="C25" s="266"/>
      <c r="D25" s="266"/>
      <c r="E25" s="266"/>
      <c r="F25" s="735"/>
      <c r="G25" s="736"/>
      <c r="H25" s="736"/>
      <c r="I25" s="736"/>
      <c r="J25" s="736"/>
      <c r="K25" s="736"/>
      <c r="L25" s="736"/>
      <c r="M25" s="737"/>
      <c r="N25" s="737"/>
      <c r="O25" s="714"/>
    </row>
    <row r="26" customFormat="false" ht="21.95" hidden="false" customHeight="true" outlineLevel="0" collapsed="false">
      <c r="B26" s="292"/>
      <c r="C26" s="266"/>
      <c r="D26" s="266"/>
      <c r="E26" s="266"/>
      <c r="F26" s="735"/>
      <c r="G26" s="736"/>
      <c r="H26" s="736"/>
      <c r="I26" s="736"/>
      <c r="J26" s="736"/>
      <c r="K26" s="736"/>
      <c r="L26" s="736"/>
      <c r="M26" s="737"/>
      <c r="N26" s="737"/>
      <c r="O26" s="326"/>
    </row>
    <row r="27" customFormat="false" ht="21.95" hidden="false" customHeight="true" outlineLevel="0" collapsed="false">
      <c r="B27" s="292"/>
      <c r="C27" s="266"/>
      <c r="D27" s="266"/>
      <c r="E27" s="266"/>
      <c r="F27" s="735"/>
      <c r="G27" s="736"/>
      <c r="H27" s="736"/>
      <c r="I27" s="736"/>
      <c r="J27" s="736"/>
      <c r="K27" s="736"/>
      <c r="L27" s="736"/>
      <c r="M27" s="737"/>
      <c r="N27" s="737"/>
      <c r="O27" s="326"/>
    </row>
    <row r="28" customFormat="false" ht="21.95" hidden="false" customHeight="true" outlineLevel="0" collapsed="false">
      <c r="B28" s="292"/>
      <c r="C28" s="284"/>
      <c r="D28" s="284"/>
      <c r="E28" s="284"/>
      <c r="F28" s="284"/>
      <c r="G28" s="284"/>
      <c r="H28" s="284"/>
      <c r="I28" s="284"/>
      <c r="J28" s="284"/>
      <c r="K28" s="284"/>
      <c r="L28" s="284"/>
      <c r="M28" s="284"/>
      <c r="N28" s="284"/>
      <c r="O28" s="326"/>
    </row>
    <row r="29" customFormat="false" ht="21.95" hidden="false" customHeight="true" outlineLevel="0" collapsed="false">
      <c r="B29" s="292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326"/>
    </row>
    <row r="30" customFormat="false" ht="21.95" hidden="false" customHeight="true" outlineLevel="0" collapsed="false">
      <c r="B30" s="292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326"/>
    </row>
    <row r="31" customFormat="false" ht="21.95" hidden="false" customHeight="true" outlineLevel="0" collapsed="false">
      <c r="B31" s="292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326"/>
    </row>
    <row r="32" customFormat="false" ht="21.95" hidden="false" customHeight="true" outlineLevel="0" collapsed="false">
      <c r="B32" s="292"/>
      <c r="C32" s="284"/>
      <c r="D32" s="284"/>
      <c r="E32" s="284"/>
      <c r="F32" s="284"/>
      <c r="G32" s="284"/>
      <c r="H32" s="284"/>
      <c r="I32" s="284"/>
      <c r="J32" s="284"/>
      <c r="K32" s="284"/>
      <c r="L32" s="284"/>
      <c r="M32" s="284"/>
      <c r="N32" s="284"/>
      <c r="O32" s="326"/>
    </row>
    <row r="33" customFormat="false" ht="21.95" hidden="false" customHeight="true" outlineLevel="0" collapsed="false">
      <c r="B33" s="292"/>
      <c r="C33" s="284"/>
      <c r="D33" s="284"/>
      <c r="E33" s="284"/>
      <c r="F33" s="284"/>
      <c r="G33" s="284"/>
      <c r="H33" s="284"/>
      <c r="I33" s="284"/>
      <c r="J33" s="284"/>
      <c r="K33" s="284"/>
      <c r="L33" s="284"/>
      <c r="M33" s="284"/>
      <c r="N33" s="284"/>
      <c r="O33" s="326"/>
    </row>
    <row r="34" customFormat="false" ht="21.95" hidden="false" customHeight="true" outlineLevel="0" collapsed="false">
      <c r="B34" s="292"/>
      <c r="C34" s="284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326"/>
    </row>
    <row r="35" customFormat="false" ht="21.95" hidden="false" customHeight="true" outlineLevel="0" collapsed="false">
      <c r="B35" s="751" t="n">
        <v>0.909143133934295</v>
      </c>
      <c r="C35" s="760"/>
      <c r="D35" s="761"/>
      <c r="E35" s="761" t="s">
        <v>2714</v>
      </c>
      <c r="F35" s="762"/>
      <c r="G35" s="763"/>
      <c r="H35" s="763"/>
      <c r="I35" s="763"/>
      <c r="J35" s="763"/>
      <c r="K35" s="763"/>
      <c r="L35" s="763"/>
      <c r="M35" s="764"/>
      <c r="N35" s="764"/>
      <c r="O35" s="721" t="n">
        <v>9.09</v>
      </c>
    </row>
    <row r="36" customFormat="false" ht="21.95" hidden="false" customHeight="true" outlineLevel="0" collapsed="false">
      <c r="B36" s="292"/>
      <c r="C36" s="758"/>
      <c r="D36" s="266"/>
      <c r="E36" s="266"/>
      <c r="F36" s="735"/>
      <c r="G36" s="736"/>
      <c r="H36" s="736"/>
      <c r="I36" s="736"/>
      <c r="J36" s="736"/>
      <c r="K36" s="736"/>
      <c r="L36" s="736"/>
      <c r="M36" s="737"/>
      <c r="N36" s="737"/>
      <c r="O36" s="326"/>
    </row>
    <row r="37" customFormat="false" ht="21.95" hidden="false" customHeight="true" outlineLevel="0" collapsed="false">
      <c r="B37" s="292"/>
      <c r="C37" s="758"/>
      <c r="D37" s="266"/>
      <c r="E37" s="266"/>
      <c r="F37" s="735"/>
      <c r="G37" s="736"/>
      <c r="H37" s="736"/>
      <c r="I37" s="736"/>
      <c r="J37" s="736"/>
      <c r="K37" s="736"/>
      <c r="L37" s="736"/>
      <c r="M37" s="737"/>
      <c r="N37" s="737"/>
      <c r="O37" s="326"/>
    </row>
    <row r="38" customFormat="false" ht="21.95" hidden="false" customHeight="true" outlineLevel="0" collapsed="false">
      <c r="B38" s="292"/>
      <c r="C38" s="266"/>
      <c r="D38" s="266"/>
      <c r="E38" s="266"/>
      <c r="F38" s="735"/>
      <c r="G38" s="736"/>
      <c r="H38" s="736"/>
      <c r="I38" s="736"/>
      <c r="J38" s="736"/>
      <c r="K38" s="736"/>
      <c r="L38" s="736"/>
      <c r="M38" s="737"/>
      <c r="N38" s="737"/>
      <c r="O38" s="326"/>
    </row>
    <row r="39" customFormat="false" ht="21.95" hidden="false" customHeight="true" outlineLevel="0" collapsed="false">
      <c r="B39" s="292"/>
      <c r="C39" s="266"/>
      <c r="D39" s="266"/>
      <c r="E39" s="266"/>
      <c r="F39" s="735"/>
      <c r="G39" s="736"/>
      <c r="H39" s="736"/>
      <c r="I39" s="736"/>
      <c r="J39" s="736"/>
      <c r="K39" s="736"/>
      <c r="L39" s="736"/>
      <c r="M39" s="737"/>
      <c r="N39" s="737"/>
      <c r="O39" s="326"/>
    </row>
    <row r="40" customFormat="false" ht="21.95" hidden="false" customHeight="true" outlineLevel="0" collapsed="false">
      <c r="B40" s="292"/>
      <c r="C40" s="266"/>
      <c r="D40" s="266"/>
      <c r="E40" s="266"/>
      <c r="F40" s="735"/>
      <c r="G40" s="736"/>
      <c r="H40" s="736"/>
      <c r="I40" s="736"/>
      <c r="J40" s="736"/>
      <c r="K40" s="736"/>
      <c r="L40" s="736"/>
      <c r="M40" s="737"/>
      <c r="N40" s="737"/>
      <c r="O40" s="326"/>
    </row>
    <row r="41" customFormat="false" ht="21.95" hidden="false" customHeight="true" outlineLevel="0" collapsed="false">
      <c r="B41" s="292"/>
      <c r="C41" s="266"/>
      <c r="D41" s="266"/>
      <c r="E41" s="266"/>
      <c r="F41" s="735"/>
      <c r="G41" s="736"/>
      <c r="H41" s="736"/>
      <c r="I41" s="736"/>
      <c r="J41" s="736"/>
      <c r="K41" s="736"/>
      <c r="L41" s="736"/>
      <c r="M41" s="737"/>
      <c r="N41" s="737"/>
      <c r="O41" s="326"/>
    </row>
    <row r="42" customFormat="false" ht="21.95" hidden="false" customHeight="true" outlineLevel="0" collapsed="false">
      <c r="B42" s="292"/>
      <c r="C42" s="266"/>
      <c r="D42" s="266"/>
      <c r="E42" s="266"/>
      <c r="F42" s="735"/>
      <c r="G42" s="736"/>
      <c r="H42" s="736"/>
      <c r="I42" s="736"/>
      <c r="J42" s="736"/>
      <c r="K42" s="736"/>
      <c r="L42" s="736"/>
      <c r="M42" s="737"/>
      <c r="N42" s="737"/>
      <c r="O42" s="326"/>
    </row>
    <row r="43" customFormat="false" ht="21.95" hidden="false" customHeight="true" outlineLevel="0" collapsed="false">
      <c r="B43" s="292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326"/>
    </row>
    <row r="44" customFormat="false" ht="21.95" hidden="false" customHeight="true" outlineLevel="0" collapsed="false">
      <c r="B44" s="292"/>
      <c r="C44" s="284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326"/>
    </row>
    <row r="45" customFormat="false" ht="21.95" hidden="false" customHeight="true" outlineLevel="0" collapsed="false">
      <c r="B45" s="292"/>
      <c r="C45" s="284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326"/>
    </row>
    <row r="46" customFormat="false" ht="21.95" hidden="false" customHeight="true" outlineLevel="0" collapsed="false">
      <c r="B46" s="292"/>
      <c r="C46" s="284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326"/>
    </row>
    <row r="47" customFormat="false" ht="21.95" hidden="false" customHeight="true" outlineLevel="0" collapsed="false">
      <c r="B47" s="292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326"/>
    </row>
    <row r="48" customFormat="false" ht="21.95" hidden="false" customHeight="true" outlineLevel="0" collapsed="false">
      <c r="B48" s="292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326"/>
    </row>
    <row r="49" customFormat="false" ht="21.95" hidden="false" customHeight="true" outlineLevel="0" collapsed="false">
      <c r="B49" s="292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326"/>
    </row>
    <row r="50" customFormat="false" ht="21.95" hidden="false" customHeight="true" outlineLevel="0" collapsed="false">
      <c r="B50" s="751" t="n">
        <v>0.920779858448745</v>
      </c>
      <c r="C50" s="765"/>
      <c r="D50" s="766"/>
      <c r="E50" s="766" t="s">
        <v>2715</v>
      </c>
      <c r="F50" s="767"/>
      <c r="G50" s="768"/>
      <c r="H50" s="768"/>
      <c r="I50" s="768"/>
      <c r="J50" s="768"/>
      <c r="K50" s="768"/>
      <c r="L50" s="768"/>
      <c r="M50" s="769"/>
      <c r="N50" s="769"/>
      <c r="O50" s="721" t="n">
        <v>7.92</v>
      </c>
    </row>
    <row r="51" customFormat="false" ht="21.95" hidden="false" customHeight="true" outlineLevel="0" collapsed="false">
      <c r="B51" s="292"/>
      <c r="C51" s="758"/>
      <c r="D51" s="266"/>
      <c r="E51" s="266"/>
      <c r="F51" s="735"/>
      <c r="G51" s="736"/>
      <c r="H51" s="736"/>
      <c r="I51" s="736"/>
      <c r="J51" s="736"/>
      <c r="K51" s="736"/>
      <c r="L51" s="736"/>
      <c r="M51" s="737"/>
      <c r="N51" s="737"/>
      <c r="O51" s="770"/>
    </row>
    <row r="52" customFormat="false" ht="21.95" hidden="false" customHeight="true" outlineLevel="0" collapsed="false">
      <c r="B52" s="292"/>
      <c r="C52" s="758"/>
      <c r="D52" s="266"/>
      <c r="E52" s="266"/>
      <c r="F52" s="735"/>
      <c r="G52" s="736"/>
      <c r="H52" s="736"/>
      <c r="I52" s="736"/>
      <c r="J52" s="736"/>
      <c r="K52" s="736"/>
      <c r="L52" s="736"/>
      <c r="M52" s="737"/>
      <c r="N52" s="737"/>
      <c r="O52" s="341"/>
    </row>
    <row r="53" customFormat="false" ht="21.95" hidden="false" customHeight="true" outlineLevel="0" collapsed="false">
      <c r="B53" s="292"/>
      <c r="C53" s="266"/>
      <c r="D53" s="266"/>
      <c r="E53" s="266"/>
      <c r="F53" s="735"/>
      <c r="G53" s="736"/>
      <c r="H53" s="736"/>
      <c r="I53" s="736"/>
      <c r="J53" s="736"/>
      <c r="K53" s="736"/>
      <c r="L53" s="736"/>
      <c r="M53" s="737"/>
      <c r="N53" s="737"/>
      <c r="O53" s="341"/>
    </row>
    <row r="54" customFormat="false" ht="21.95" hidden="false" customHeight="true" outlineLevel="0" collapsed="false">
      <c r="B54" s="292"/>
      <c r="C54" s="266"/>
      <c r="D54" s="266"/>
      <c r="E54" s="266"/>
      <c r="F54" s="735"/>
      <c r="G54" s="736"/>
      <c r="H54" s="736"/>
      <c r="I54" s="736"/>
      <c r="J54" s="736"/>
      <c r="K54" s="736"/>
      <c r="L54" s="736"/>
      <c r="M54" s="737"/>
      <c r="N54" s="737"/>
      <c r="O54" s="341"/>
    </row>
    <row r="55" customFormat="false" ht="21.95" hidden="false" customHeight="true" outlineLevel="0" collapsed="false">
      <c r="B55" s="292"/>
      <c r="C55" s="266"/>
      <c r="D55" s="266"/>
      <c r="E55" s="266"/>
      <c r="F55" s="735"/>
      <c r="G55" s="736"/>
      <c r="H55" s="736"/>
      <c r="I55" s="736"/>
      <c r="J55" s="736"/>
      <c r="K55" s="736"/>
      <c r="L55" s="736"/>
      <c r="M55" s="737"/>
      <c r="N55" s="737"/>
      <c r="O55" s="341"/>
    </row>
    <row r="56" customFormat="false" ht="21.95" hidden="false" customHeight="true" outlineLevel="0" collapsed="false">
      <c r="B56" s="292"/>
      <c r="C56" s="266"/>
      <c r="D56" s="266"/>
      <c r="E56" s="266"/>
      <c r="F56" s="735"/>
      <c r="G56" s="736"/>
      <c r="H56" s="736"/>
      <c r="I56" s="736"/>
      <c r="J56" s="736"/>
      <c r="K56" s="736"/>
      <c r="L56" s="736"/>
      <c r="M56" s="737"/>
      <c r="N56" s="737"/>
      <c r="O56" s="341"/>
    </row>
    <row r="57" customFormat="false" ht="21.95" hidden="false" customHeight="true" outlineLevel="0" collapsed="false">
      <c r="B57" s="292"/>
      <c r="C57" s="266"/>
      <c r="D57" s="266"/>
      <c r="E57" s="266"/>
      <c r="F57" s="735"/>
      <c r="G57" s="736"/>
      <c r="H57" s="736"/>
      <c r="I57" s="736"/>
      <c r="J57" s="736"/>
      <c r="K57" s="736"/>
      <c r="L57" s="736"/>
      <c r="M57" s="737"/>
      <c r="N57" s="737"/>
      <c r="O57" s="341"/>
    </row>
    <row r="58" customFormat="false" ht="21.95" hidden="false" customHeight="true" outlineLevel="0" collapsed="false">
      <c r="B58" s="292"/>
      <c r="C58" s="284"/>
      <c r="D58" s="284"/>
      <c r="E58" s="284"/>
      <c r="F58" s="284"/>
      <c r="G58" s="284"/>
      <c r="H58" s="284"/>
      <c r="I58" s="284"/>
      <c r="J58" s="284"/>
      <c r="K58" s="284"/>
      <c r="L58" s="284"/>
      <c r="M58" s="284"/>
      <c r="N58" s="284"/>
      <c r="O58" s="341"/>
    </row>
    <row r="59" customFormat="false" ht="21.95" hidden="false" customHeight="true" outlineLevel="0" collapsed="false">
      <c r="B59" s="292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341"/>
    </row>
    <row r="60" customFormat="false" ht="21.95" hidden="false" customHeight="true" outlineLevel="0" collapsed="false">
      <c r="B60" s="292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341"/>
    </row>
    <row r="61" customFormat="false" ht="21.95" hidden="false" customHeight="true" outlineLevel="0" collapsed="false">
      <c r="B61" s="292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341"/>
    </row>
    <row r="62" customFormat="false" ht="21.95" hidden="false" customHeight="true" outlineLevel="0" collapsed="false">
      <c r="B62" s="292"/>
      <c r="C62" s="284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341"/>
    </row>
    <row r="63" customFormat="false" ht="21.95" hidden="false" customHeight="true" outlineLevel="0" collapsed="false">
      <c r="B63" s="328"/>
      <c r="C63" s="329"/>
      <c r="D63" s="329"/>
      <c r="E63" s="329"/>
      <c r="F63" s="329"/>
      <c r="G63" s="329"/>
      <c r="H63" s="329"/>
      <c r="I63" s="329"/>
      <c r="J63" s="329"/>
      <c r="K63" s="329"/>
      <c r="L63" s="329"/>
      <c r="M63" s="329"/>
      <c r="N63" s="329"/>
      <c r="O63" s="771"/>
    </row>
    <row r="64" customFormat="false" ht="21.95" hidden="false" customHeight="true" outlineLevel="0" collapsed="false">
      <c r="A64" s="284"/>
      <c r="B64" s="284"/>
    </row>
    <row r="65" customFormat="false" ht="21.95" hidden="false" customHeight="true" outlineLevel="0" collapsed="false">
      <c r="A65" s="284"/>
      <c r="B65" s="284"/>
    </row>
    <row r="66" customFormat="false" ht="21.95" hidden="false" customHeight="true" outlineLevel="0" collapsed="false">
      <c r="A66" s="284"/>
      <c r="B66" s="284"/>
    </row>
    <row r="67" customFormat="false" ht="21.95" hidden="false" customHeight="true" outlineLevel="0" collapsed="false"/>
    <row r="68" customFormat="false" ht="21.95" hidden="false" customHeight="true" outlineLevel="0" collapsed="false"/>
    <row r="69" customFormat="false" ht="21.95" hidden="false" customHeight="true" outlineLevel="0" collapsed="false"/>
    <row r="70" customFormat="false" ht="21.95" hidden="false" customHeight="true" outlineLevel="0" collapsed="false"/>
    <row r="71" customFormat="false" ht="21.95" hidden="false" customHeight="true" outlineLevel="0" collapsed="false"/>
    <row r="72" customFormat="false" ht="21.95" hidden="false" customHeight="true" outlineLevel="0" collapsed="false"/>
    <row r="73" customFormat="false" ht="21.95" hidden="false" customHeight="true" outlineLevel="0" collapsed="false"/>
    <row r="74" customFormat="false" ht="21.95" hidden="false" customHeight="true" outlineLevel="0" collapsed="false"/>
    <row r="75" customFormat="false" ht="21.95" hidden="false" customHeight="true" outlineLevel="0" collapsed="false"/>
    <row r="76" customFormat="false" ht="21.95" hidden="false" customHeight="true" outlineLevel="0" collapsed="false"/>
    <row r="77" customFormat="false" ht="21.95" hidden="false" customHeight="true" outlineLevel="0" collapsed="false"/>
    <row r="78" customFormat="false" ht="21.95" hidden="false" customHeight="true" outlineLevel="0" collapsed="false"/>
    <row r="79" customFormat="false" ht="21.95" hidden="false" customHeight="true" outlineLevel="0" collapsed="false"/>
    <row r="80" customFormat="false" ht="21.95" hidden="false" customHeight="true" outlineLevel="0" collapsed="false"/>
    <row r="81" customFormat="false" ht="21.95" hidden="false" customHeight="true" outlineLevel="0" collapsed="false"/>
    <row r="82" customFormat="false" ht="21.95" hidden="false" customHeight="true" outlineLevel="0" collapsed="false"/>
    <row r="83" customFormat="false" ht="21.95" hidden="false" customHeight="true" outlineLevel="0" collapsed="false"/>
    <row r="84" customFormat="false" ht="21.95" hidden="false" customHeight="true" outlineLevel="0" collapsed="false"/>
    <row r="85" customFormat="false" ht="21.95" hidden="false" customHeight="true" outlineLevel="0" collapsed="false"/>
    <row r="86" customFormat="false" ht="21.95" hidden="false" customHeight="true" outlineLevel="0" collapsed="false"/>
    <row r="87" customFormat="false" ht="21.95" hidden="false" customHeight="true" outlineLevel="0" collapsed="false"/>
    <row r="88" customFormat="false" ht="21.95" hidden="false" customHeight="true" outlineLevel="0" collapsed="false"/>
    <row r="89" customFormat="false" ht="21.95" hidden="false" customHeight="true" outlineLevel="0" collapsed="false"/>
    <row r="90" customFormat="false" ht="21.95" hidden="false" customHeight="true" outlineLevel="0" collapsed="false"/>
  </sheetData>
  <mergeCells count="1">
    <mergeCell ref="H2:J2"/>
  </mergeCells>
  <conditionalFormatting sqref="D13:E13">
    <cfRule type="cellIs" priority="2" operator="lessThan" aboveAverage="0" equalAverage="0" bottom="0" percent="0" rank="0" text="" dxfId="148">
      <formula>0</formula>
    </cfRule>
    <cfRule type="cellIs" priority="3" operator="greaterThanOrEqual" aboveAverage="0" equalAverage="0" bottom="0" percent="0" rank="0" text="" dxfId="149">
      <formula>0</formula>
    </cfRule>
  </conditionalFormatting>
  <conditionalFormatting sqref="E17">
    <cfRule type="cellIs" priority="4" operator="equal" aboveAverage="0" equalAverage="0" bottom="0" percent="0" rank="0" text="" dxfId="150">
      <formula>"""OBRA ATRASADA"""</formula>
    </cfRule>
  </conditionalFormatting>
  <conditionalFormatting sqref="E16">
    <cfRule type="cellIs" priority="5" operator="equal" aboveAverage="0" equalAverage="0" bottom="0" percent="0" rank="0" text="" dxfId="151">
      <formula>"""OBRA ATRASADA"""</formula>
    </cfRule>
  </conditionalFormatting>
  <conditionalFormatting sqref="D11">
    <cfRule type="cellIs" priority="6" operator="lessThan" aboveAverage="0" equalAverage="0" bottom="0" percent="0" rank="0" text="" dxfId="152">
      <formula>0</formula>
    </cfRule>
    <cfRule type="cellIs" priority="7" operator="greaterThan" aboveAverage="0" equalAverage="0" bottom="0" percent="0" rank="0" text="" dxfId="153">
      <formula>0</formula>
    </cfRule>
  </conditionalFormatting>
  <conditionalFormatting sqref="E11">
    <cfRule type="cellIs" priority="8" operator="lessThan" aboveAverage="0" equalAverage="0" bottom="0" percent="0" rank="0" text="" dxfId="154">
      <formula>0</formula>
    </cfRule>
    <cfRule type="cellIs" priority="9" operator="greaterThan" aboveAverage="0" equalAverage="0" bottom="0" percent="0" rank="0" text="" dxfId="155">
      <formula>0</formula>
    </cfRule>
  </conditionalFormatting>
  <conditionalFormatting sqref="C13">
    <cfRule type="containsText" priority="10" operator="containsText" aboveAverage="0" equalAverage="0" bottom="0" percent="0" rank="0" text="A obra está atrasada (em dias)" dxfId="156">
      <formula>NOT(ISERROR(SEARCH("A obra está atrasada (em dias)",C13)))</formula>
    </cfRule>
    <cfRule type="containsText" priority="11" operator="containsText" aboveAverage="0" equalAverage="0" bottom="0" percent="0" rank="0" text="A obra está adiantada (em dias)" dxfId="157">
      <formula>NOT(ISERROR(SEARCH("A obra está adiantada (em dias)",C13)))</formula>
    </cfRule>
    <cfRule type="containsText" priority="12" operator="containsText" aboveAverage="0" equalAverage="0" bottom="0" percent="0" rank="0" text="Situação física da obra em dia com o cronograma" dxfId="158">
      <formula>NOT(ISERROR(SEARCH("Situação física da obra em dia com o cronograma",C13)))</formula>
    </cfRule>
  </conditionalFormatting>
  <printOptions headings="false" gridLines="false" gridLinesSet="true" horizontalCentered="true" verticalCentered="true"/>
  <pageMargins left="0.590277777777778" right="0.196527777777778" top="0.590277777777778" bottom="1.77222222222222" header="0.511805555555555" footer="1.575"/>
  <pageSetup paperSize="5" scale="100" firstPageNumber="0" fitToWidth="1" fitToHeight="5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&amp;L&amp;8&amp;F / &amp;A&amp;C&amp;8&amp;P / &amp;N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"/>
  <sheetViews>
    <sheetView showFormulas="false" showGridLines="false" showRowColHeaders="true" showZeros="true" rightToLeft="false" tabSelected="true" showOutlineSymbols="true" defaultGridColor="true" view="normal" topLeftCell="A56" colorId="64" zoomScale="130" zoomScaleNormal="130" zoomScalePageLayoutView="100" workbookViewId="0">
      <selection pane="topLeft" activeCell="C31" activeCellId="0" sqref="C31"/>
    </sheetView>
  </sheetViews>
  <sheetFormatPr defaultColWidth="8.8671875" defaultRowHeight="12.75" zeroHeight="false" outlineLevelRow="0" outlineLevelCol="0"/>
  <cols>
    <col collapsed="false" customWidth="true" hidden="false" outlineLevel="0" max="1" min="1" style="218" width="5.7"/>
    <col collapsed="false" customWidth="true" hidden="false" outlineLevel="0" max="2" min="2" style="218" width="11.14"/>
    <col collapsed="false" customWidth="true" hidden="false" outlineLevel="0" max="3" min="3" style="218" width="6.15"/>
    <col collapsed="false" customWidth="true" hidden="false" outlineLevel="0" max="4" min="4" style="218" width="20.14"/>
    <col collapsed="false" customWidth="true" hidden="false" outlineLevel="0" max="5" min="5" style="218" width="18.85"/>
    <col collapsed="false" customWidth="true" hidden="false" outlineLevel="0" max="6" min="6" style="218" width="18.14"/>
    <col collapsed="false" customWidth="true" hidden="false" outlineLevel="0" max="7" min="7" style="218" width="14.15"/>
    <col collapsed="false" customWidth="true" hidden="false" outlineLevel="0" max="8" min="8" style="218" width="7.29"/>
    <col collapsed="false" customWidth="true" hidden="false" outlineLevel="0" max="9" min="9" style="218" width="13.7"/>
    <col collapsed="false" customWidth="true" hidden="false" outlineLevel="0" max="10" min="10" style="218" width="18.42"/>
    <col collapsed="false" customWidth="true" hidden="false" outlineLevel="0" max="11" min="11" style="218" width="15.42"/>
    <col collapsed="false" customWidth="true" hidden="false" outlineLevel="0" max="12" min="12" style="218" width="15"/>
    <col collapsed="false" customWidth="true" hidden="false" outlineLevel="0" max="13" min="13" style="218" width="11.14"/>
    <col collapsed="false" customWidth="false" hidden="false" outlineLevel="0" max="239" min="14" style="218" width="8.86"/>
    <col collapsed="false" customWidth="true" hidden="false" outlineLevel="0" max="240" min="240" style="218" width="4.43"/>
    <col collapsed="false" customWidth="true" hidden="false" outlineLevel="0" max="245" min="241" style="218" width="12.29"/>
    <col collapsed="false" customWidth="true" hidden="false" outlineLevel="0" max="246" min="246" style="218" width="16.14"/>
    <col collapsed="false" customWidth="true" hidden="false" outlineLevel="0" max="248" min="247" style="218" width="12.29"/>
    <col collapsed="false" customWidth="true" hidden="false" outlineLevel="0" max="249" min="249" style="218" width="14.57"/>
    <col collapsed="false" customWidth="true" hidden="false" outlineLevel="0" max="250" min="250" style="218" width="12.29"/>
    <col collapsed="false" customWidth="true" hidden="false" outlineLevel="0" max="251" min="251" style="218" width="12.71"/>
    <col collapsed="false" customWidth="false" hidden="false" outlineLevel="0" max="495" min="252" style="218" width="8.86"/>
    <col collapsed="false" customWidth="true" hidden="false" outlineLevel="0" max="496" min="496" style="218" width="4.43"/>
    <col collapsed="false" customWidth="true" hidden="false" outlineLevel="0" max="501" min="497" style="218" width="12.29"/>
    <col collapsed="false" customWidth="true" hidden="false" outlineLevel="0" max="502" min="502" style="218" width="16.14"/>
    <col collapsed="false" customWidth="true" hidden="false" outlineLevel="0" max="504" min="503" style="218" width="12.29"/>
    <col collapsed="false" customWidth="true" hidden="false" outlineLevel="0" max="505" min="505" style="218" width="14.57"/>
    <col collapsed="false" customWidth="true" hidden="false" outlineLevel="0" max="506" min="506" style="218" width="12.29"/>
    <col collapsed="false" customWidth="true" hidden="false" outlineLevel="0" max="507" min="507" style="218" width="12.71"/>
    <col collapsed="false" customWidth="false" hidden="false" outlineLevel="0" max="751" min="508" style="218" width="8.86"/>
    <col collapsed="false" customWidth="true" hidden="false" outlineLevel="0" max="752" min="752" style="218" width="4.43"/>
    <col collapsed="false" customWidth="true" hidden="false" outlineLevel="0" max="757" min="753" style="218" width="12.29"/>
    <col collapsed="false" customWidth="true" hidden="false" outlineLevel="0" max="758" min="758" style="218" width="16.14"/>
    <col collapsed="false" customWidth="true" hidden="false" outlineLevel="0" max="760" min="759" style="218" width="12.29"/>
    <col collapsed="false" customWidth="true" hidden="false" outlineLevel="0" max="761" min="761" style="218" width="14.57"/>
    <col collapsed="false" customWidth="true" hidden="false" outlineLevel="0" max="762" min="762" style="218" width="12.29"/>
    <col collapsed="false" customWidth="true" hidden="false" outlineLevel="0" max="763" min="763" style="218" width="12.71"/>
    <col collapsed="false" customWidth="false" hidden="false" outlineLevel="0" max="1007" min="764" style="218" width="8.86"/>
    <col collapsed="false" customWidth="true" hidden="false" outlineLevel="0" max="1008" min="1008" style="218" width="4.43"/>
    <col collapsed="false" customWidth="true" hidden="false" outlineLevel="0" max="1013" min="1009" style="218" width="12.29"/>
    <col collapsed="false" customWidth="true" hidden="false" outlineLevel="0" max="1014" min="1014" style="218" width="16.14"/>
    <col collapsed="false" customWidth="true" hidden="false" outlineLevel="0" max="1016" min="1015" style="218" width="12.29"/>
    <col collapsed="false" customWidth="true" hidden="false" outlineLevel="0" max="1017" min="1017" style="218" width="14.57"/>
    <col collapsed="false" customWidth="true" hidden="false" outlineLevel="0" max="1018" min="1018" style="218" width="12.29"/>
    <col collapsed="false" customWidth="true" hidden="false" outlineLevel="0" max="1019" min="1019" style="218" width="12.71"/>
    <col collapsed="false" customWidth="false" hidden="false" outlineLevel="0" max="1024" min="1020" style="218" width="8.86"/>
  </cols>
  <sheetData>
    <row r="1" customFormat="false" ht="13.5" hidden="false" customHeight="false" outlineLevel="0" collapsed="false">
      <c r="A1" s="218" t="s">
        <v>2478</v>
      </c>
    </row>
    <row r="2" customFormat="false" ht="36.75" hidden="false" customHeight="true" outlineLevel="0" collapsed="false">
      <c r="B2" s="772" t="s">
        <v>2479</v>
      </c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</row>
    <row r="3" customFormat="false" ht="29.25" hidden="false" customHeight="true" outlineLevel="0" collapsed="false">
      <c r="B3" s="706"/>
      <c r="C3" s="773" t="s">
        <v>2716</v>
      </c>
      <c r="D3" s="773"/>
      <c r="E3" s="773"/>
      <c r="F3" s="773"/>
      <c r="G3" s="773"/>
      <c r="H3" s="773"/>
      <c r="I3" s="773"/>
      <c r="J3" s="773"/>
      <c r="K3" s="773"/>
      <c r="L3" s="773"/>
      <c r="M3" s="774" t="n">
        <v>44116</v>
      </c>
    </row>
    <row r="4" customFormat="false" ht="9" hidden="false" customHeight="true" outlineLevel="0" collapsed="false">
      <c r="B4" s="711"/>
      <c r="C4" s="279"/>
      <c r="D4" s="279"/>
      <c r="E4" s="279"/>
      <c r="F4" s="279"/>
      <c r="G4" s="279"/>
      <c r="H4" s="280"/>
      <c r="I4" s="281"/>
      <c r="J4" s="712"/>
      <c r="K4" s="713"/>
      <c r="L4" s="713"/>
      <c r="M4" s="714"/>
    </row>
    <row r="5" customFormat="false" ht="21.95" hidden="false" customHeight="true" outlineLevel="0" collapsed="false">
      <c r="A5" s="325"/>
      <c r="B5" s="751"/>
      <c r="C5" s="775" t="s">
        <v>2717</v>
      </c>
      <c r="D5" s="775"/>
      <c r="E5" s="775"/>
      <c r="F5" s="775"/>
      <c r="G5" s="775"/>
      <c r="H5" s="775"/>
      <c r="I5" s="775"/>
      <c r="J5" s="775"/>
      <c r="K5" s="775"/>
      <c r="L5" s="775"/>
      <c r="M5" s="757"/>
    </row>
    <row r="6" customFormat="false" ht="9.75" hidden="false" customHeight="true" outlineLevel="0" collapsed="false">
      <c r="A6" s="325"/>
      <c r="B6" s="776"/>
      <c r="C6" s="722"/>
      <c r="D6" s="723"/>
      <c r="E6" s="724"/>
      <c r="F6" s="725"/>
      <c r="G6" s="725"/>
      <c r="H6" s="725"/>
      <c r="I6" s="725"/>
      <c r="J6" s="725"/>
      <c r="K6" s="725"/>
      <c r="L6" s="725"/>
      <c r="M6" s="714"/>
    </row>
    <row r="7" customFormat="false" ht="21.95" hidden="false" customHeight="true" outlineLevel="0" collapsed="false">
      <c r="A7" s="325"/>
      <c r="B7" s="776"/>
      <c r="C7" s="777" t="s">
        <v>2718</v>
      </c>
      <c r="D7" s="778" t="s">
        <v>2456</v>
      </c>
      <c r="E7" s="778"/>
      <c r="F7" s="778" t="s">
        <v>2719</v>
      </c>
      <c r="G7" s="779" t="s">
        <v>2720</v>
      </c>
      <c r="H7" s="779" t="s">
        <v>2721</v>
      </c>
      <c r="I7" s="780" t="s">
        <v>2722</v>
      </c>
      <c r="J7" s="780"/>
      <c r="K7" s="780"/>
      <c r="L7" s="780"/>
      <c r="M7" s="714"/>
    </row>
    <row r="8" customFormat="false" ht="45.75" hidden="false" customHeight="true" outlineLevel="0" collapsed="false">
      <c r="A8" s="325"/>
      <c r="B8" s="776"/>
      <c r="C8" s="777"/>
      <c r="D8" s="778"/>
      <c r="E8" s="778"/>
      <c r="F8" s="778"/>
      <c r="G8" s="779"/>
      <c r="H8" s="779"/>
      <c r="I8" s="781" t="s">
        <v>1093</v>
      </c>
      <c r="J8" s="781" t="s">
        <v>2723</v>
      </c>
      <c r="K8" s="782" t="s">
        <v>2724</v>
      </c>
      <c r="L8" s="783" t="s">
        <v>2725</v>
      </c>
      <c r="M8" s="714"/>
    </row>
    <row r="9" customFormat="false" ht="17.1" hidden="false" customHeight="true" outlineLevel="0" collapsed="false">
      <c r="A9" s="325"/>
      <c r="B9" s="776"/>
      <c r="C9" s="784" t="s">
        <v>2469</v>
      </c>
      <c r="D9" s="784"/>
      <c r="E9" s="784"/>
      <c r="F9" s="784"/>
      <c r="G9" s="784"/>
      <c r="H9" s="784"/>
      <c r="I9" s="784"/>
      <c r="J9" s="784"/>
      <c r="K9" s="784"/>
      <c r="L9" s="784"/>
      <c r="M9" s="714"/>
    </row>
    <row r="10" customFormat="false" ht="16.5" hidden="false" customHeight="true" outlineLevel="0" collapsed="false">
      <c r="A10" s="284"/>
      <c r="B10" s="776"/>
      <c r="C10" s="785" t="s">
        <v>41</v>
      </c>
      <c r="D10" s="786" t="s">
        <v>2207</v>
      </c>
      <c r="E10" s="786"/>
      <c r="F10" s="787" t="n">
        <v>0.995536785476536</v>
      </c>
      <c r="G10" s="788" t="n">
        <v>292658.265714362</v>
      </c>
      <c r="H10" s="789" t="n">
        <v>2.87427463336935</v>
      </c>
      <c r="I10" s="788" t="n">
        <v>291352.069092414</v>
      </c>
      <c r="J10" s="790" t="n">
        <v>311418.6</v>
      </c>
      <c r="K10" s="790" t="n">
        <v>-18760.3342856375</v>
      </c>
      <c r="L10" s="791" t="n">
        <v>311001.883930405</v>
      </c>
      <c r="M10" s="714"/>
    </row>
    <row r="11" customFormat="false" ht="16.5" hidden="false" customHeight="true" outlineLevel="0" collapsed="false">
      <c r="A11" s="284"/>
      <c r="B11" s="776"/>
      <c r="C11" s="792" t="s">
        <v>71</v>
      </c>
      <c r="D11" s="793" t="s">
        <v>2212</v>
      </c>
      <c r="E11" s="793"/>
      <c r="F11" s="794" t="n">
        <v>1</v>
      </c>
      <c r="G11" s="795" t="n">
        <v>55821.9801030016</v>
      </c>
      <c r="H11" s="796" t="n">
        <v>0.548242507358752</v>
      </c>
      <c r="I11" s="795" t="n">
        <v>55821.9801030016</v>
      </c>
      <c r="J11" s="797" t="n">
        <v>42044.18</v>
      </c>
      <c r="K11" s="798" t="n">
        <v>13777.8001030016</v>
      </c>
      <c r="L11" s="799" t="n">
        <v>42044.18</v>
      </c>
      <c r="M11" s="714"/>
    </row>
    <row r="12" customFormat="false" ht="16.5" hidden="false" customHeight="true" outlineLevel="0" collapsed="false">
      <c r="A12" s="284"/>
      <c r="B12" s="776"/>
      <c r="C12" s="800" t="s">
        <v>90</v>
      </c>
      <c r="D12" s="801" t="s">
        <v>2217</v>
      </c>
      <c r="E12" s="801"/>
      <c r="F12" s="802" t="n">
        <v>1</v>
      </c>
      <c r="G12" s="803" t="n">
        <v>65086.7977630106</v>
      </c>
      <c r="H12" s="804" t="n">
        <v>0.639234744731426</v>
      </c>
      <c r="I12" s="803" t="n">
        <v>65086.7977630106</v>
      </c>
      <c r="J12" s="805" t="n">
        <v>48136.79</v>
      </c>
      <c r="K12" s="806" t="n">
        <v>16950.0077630106</v>
      </c>
      <c r="L12" s="807" t="n">
        <v>46312.89</v>
      </c>
      <c r="M12" s="714"/>
    </row>
    <row r="13" customFormat="false" ht="16.5" hidden="false" customHeight="true" outlineLevel="0" collapsed="false">
      <c r="A13" s="284"/>
      <c r="B13" s="776"/>
      <c r="C13" s="792" t="s">
        <v>134</v>
      </c>
      <c r="D13" s="793" t="s">
        <v>2226</v>
      </c>
      <c r="E13" s="793"/>
      <c r="F13" s="794" t="n">
        <v>1</v>
      </c>
      <c r="G13" s="795" t="n">
        <v>143143.612082918</v>
      </c>
      <c r="H13" s="796" t="n">
        <v>1.40585147026176</v>
      </c>
      <c r="I13" s="795" t="n">
        <v>143143.612082918</v>
      </c>
      <c r="J13" s="797" t="n">
        <v>134998.68</v>
      </c>
      <c r="K13" s="798" t="n">
        <v>8144.93208291792</v>
      </c>
      <c r="L13" s="799" t="n">
        <v>134998.68</v>
      </c>
      <c r="M13" s="714"/>
    </row>
    <row r="14" customFormat="false" ht="16.5" hidden="false" customHeight="true" outlineLevel="0" collapsed="false">
      <c r="A14" s="284"/>
      <c r="B14" s="776"/>
      <c r="C14" s="800" t="s">
        <v>141</v>
      </c>
      <c r="D14" s="801" t="s">
        <v>2229</v>
      </c>
      <c r="E14" s="801"/>
      <c r="F14" s="802" t="n">
        <v>1</v>
      </c>
      <c r="G14" s="803" t="n">
        <v>531854.807380663</v>
      </c>
      <c r="H14" s="804" t="n">
        <v>5.22348746159046</v>
      </c>
      <c r="I14" s="803" t="n">
        <v>531854.807380663</v>
      </c>
      <c r="J14" s="805" t="n">
        <v>517899.6</v>
      </c>
      <c r="K14" s="806" t="n">
        <v>13955.207380663</v>
      </c>
      <c r="L14" s="807" t="n">
        <v>517710.98</v>
      </c>
      <c r="M14" s="714"/>
    </row>
    <row r="15" customFormat="false" ht="16.5" hidden="false" customHeight="true" outlineLevel="0" collapsed="false">
      <c r="A15" s="284"/>
      <c r="B15" s="776"/>
      <c r="C15" s="792" t="s">
        <v>212</v>
      </c>
      <c r="D15" s="793" t="s">
        <v>2239</v>
      </c>
      <c r="E15" s="793"/>
      <c r="F15" s="794" t="n">
        <v>1</v>
      </c>
      <c r="G15" s="795" t="n">
        <v>1072268.56236388</v>
      </c>
      <c r="H15" s="796" t="n">
        <v>10.5310346230575</v>
      </c>
      <c r="I15" s="795" t="n">
        <v>1072268.56236388</v>
      </c>
      <c r="J15" s="797" t="n">
        <v>1123143.16</v>
      </c>
      <c r="K15" s="798" t="n">
        <v>-50874.5976361234</v>
      </c>
      <c r="L15" s="799" t="n">
        <v>1119127.85</v>
      </c>
      <c r="M15" s="714"/>
    </row>
    <row r="16" customFormat="false" ht="16.5" hidden="false" customHeight="true" outlineLevel="0" collapsed="false">
      <c r="A16" s="284"/>
      <c r="B16" s="776"/>
      <c r="C16" s="800" t="s">
        <v>225</v>
      </c>
      <c r="D16" s="801" t="s">
        <v>2240</v>
      </c>
      <c r="E16" s="801"/>
      <c r="F16" s="802" t="n">
        <v>0.866185295758258</v>
      </c>
      <c r="G16" s="803" t="n">
        <v>259147.735520857</v>
      </c>
      <c r="H16" s="804" t="n">
        <v>2.54515880726807</v>
      </c>
      <c r="I16" s="803" t="n">
        <v>224469.957937216</v>
      </c>
      <c r="J16" s="805" t="n">
        <v>207886.898</v>
      </c>
      <c r="K16" s="806" t="n">
        <v>51260.8375208571</v>
      </c>
      <c r="L16" s="807" t="n">
        <v>239233.754795009</v>
      </c>
      <c r="M16" s="714"/>
    </row>
    <row r="17" customFormat="false" ht="16.5" hidden="false" customHeight="true" outlineLevel="0" collapsed="false">
      <c r="A17" s="284"/>
      <c r="B17" s="776"/>
      <c r="C17" s="792" t="s">
        <v>275</v>
      </c>
      <c r="D17" s="793" t="s">
        <v>2246</v>
      </c>
      <c r="E17" s="793"/>
      <c r="F17" s="794" t="n">
        <v>0.58307385482704</v>
      </c>
      <c r="G17" s="795" t="n">
        <v>88216.6034359971</v>
      </c>
      <c r="H17" s="796" t="n">
        <v>0.866398715509254</v>
      </c>
      <c r="I17" s="795" t="n">
        <v>51436.7950251751</v>
      </c>
      <c r="J17" s="797" t="n">
        <v>51428.64</v>
      </c>
      <c r="K17" s="798" t="n">
        <v>36787.9634359971</v>
      </c>
      <c r="L17" s="799" t="n">
        <v>58258.0579944632</v>
      </c>
      <c r="M17" s="714"/>
    </row>
    <row r="18" customFormat="false" ht="16.5" hidden="false" customHeight="true" outlineLevel="0" collapsed="false">
      <c r="A18" s="284"/>
      <c r="B18" s="776"/>
      <c r="C18" s="800" t="s">
        <v>298</v>
      </c>
      <c r="D18" s="801" t="s">
        <v>2249</v>
      </c>
      <c r="E18" s="801"/>
      <c r="F18" s="802" t="n">
        <v>0.208592910955033</v>
      </c>
      <c r="G18" s="803" t="n">
        <v>495621.214489158</v>
      </c>
      <c r="H18" s="804" t="n">
        <v>4.86762771278182</v>
      </c>
      <c r="I18" s="803" t="n">
        <v>103383.071861362</v>
      </c>
      <c r="J18" s="805" t="n">
        <v>188067.79</v>
      </c>
      <c r="K18" s="806" t="n">
        <v>307553.424489158</v>
      </c>
      <c r="L18" s="807" t="n">
        <v>465346.58660887</v>
      </c>
      <c r="M18" s="714"/>
    </row>
    <row r="19" customFormat="false" ht="16.5" hidden="false" customHeight="true" outlineLevel="0" collapsed="false">
      <c r="A19" s="284"/>
      <c r="B19" s="776"/>
      <c r="C19" s="792" t="s">
        <v>459</v>
      </c>
      <c r="D19" s="793" t="s">
        <v>2295</v>
      </c>
      <c r="E19" s="793"/>
      <c r="F19" s="794" t="n">
        <v>0.4789076025618</v>
      </c>
      <c r="G19" s="795" t="n">
        <v>391290.107596948</v>
      </c>
      <c r="H19" s="796" t="n">
        <v>3.84296417464582</v>
      </c>
      <c r="I19" s="795" t="n">
        <v>187391.807335403</v>
      </c>
      <c r="J19" s="797" t="n">
        <v>332630.344</v>
      </c>
      <c r="K19" s="798" t="n">
        <v>58659.7635969484</v>
      </c>
      <c r="L19" s="799" t="n">
        <v>553315.090808924</v>
      </c>
      <c r="M19" s="714"/>
    </row>
    <row r="20" customFormat="false" ht="16.5" hidden="false" customHeight="true" outlineLevel="0" collapsed="false">
      <c r="A20" s="284"/>
      <c r="B20" s="776"/>
      <c r="C20" s="800" t="s">
        <v>538</v>
      </c>
      <c r="D20" s="801" t="s">
        <v>2322</v>
      </c>
      <c r="E20" s="801"/>
      <c r="F20" s="802" t="n">
        <v>0.122908886679575</v>
      </c>
      <c r="G20" s="803" t="n">
        <v>120691.141308942</v>
      </c>
      <c r="H20" s="804" t="n">
        <v>1.18533978560259</v>
      </c>
      <c r="I20" s="803" t="n">
        <v>14834.0138103694</v>
      </c>
      <c r="J20" s="805" t="n">
        <v>20674.9</v>
      </c>
      <c r="K20" s="806" t="n">
        <v>100016.241308942</v>
      </c>
      <c r="L20" s="807" t="n">
        <v>120691.141308942</v>
      </c>
      <c r="M20" s="714"/>
    </row>
    <row r="21" customFormat="false" ht="16.5" hidden="false" customHeight="true" outlineLevel="0" collapsed="false">
      <c r="A21" s="284"/>
      <c r="B21" s="776"/>
      <c r="C21" s="792" t="s">
        <v>557</v>
      </c>
      <c r="D21" s="793" t="s">
        <v>2325</v>
      </c>
      <c r="E21" s="793"/>
      <c r="F21" s="794" t="n">
        <v>0.848429818549355</v>
      </c>
      <c r="G21" s="795" t="n">
        <v>356856.052181655</v>
      </c>
      <c r="H21" s="796" t="n">
        <v>3.50477816181401</v>
      </c>
      <c r="I21" s="795" t="n">
        <v>302767.31560072</v>
      </c>
      <c r="J21" s="797" t="n">
        <v>293355.766</v>
      </c>
      <c r="K21" s="798" t="n">
        <v>63500.2861816547</v>
      </c>
      <c r="L21" s="799" t="n">
        <v>283772.547230506</v>
      </c>
      <c r="M21" s="714"/>
    </row>
    <row r="22" customFormat="false" ht="16.5" hidden="false" customHeight="true" outlineLevel="0" collapsed="false">
      <c r="A22" s="284"/>
      <c r="B22" s="776"/>
      <c r="C22" s="800" t="s">
        <v>626</v>
      </c>
      <c r="D22" s="801" t="s">
        <v>2350</v>
      </c>
      <c r="E22" s="801"/>
      <c r="F22" s="802" t="n">
        <v>0.0199233722981416</v>
      </c>
      <c r="G22" s="803" t="n">
        <v>786539.597648663</v>
      </c>
      <c r="H22" s="804" t="n">
        <v>7.72481449701674</v>
      </c>
      <c r="I22" s="803" t="n">
        <v>15670.5212311848</v>
      </c>
      <c r="J22" s="805" t="n">
        <v>257036.32</v>
      </c>
      <c r="K22" s="806" t="n">
        <v>529503.277648663</v>
      </c>
      <c r="L22" s="807" t="n">
        <v>786539.597648663</v>
      </c>
      <c r="M22" s="714"/>
    </row>
    <row r="23" customFormat="false" ht="16.5" hidden="false" customHeight="true" outlineLevel="0" collapsed="false">
      <c r="A23" s="284"/>
      <c r="B23" s="776"/>
      <c r="C23" s="792" t="s">
        <v>634</v>
      </c>
      <c r="D23" s="793" t="s">
        <v>2351</v>
      </c>
      <c r="E23" s="793"/>
      <c r="F23" s="794" t="n">
        <v>0.0515137263585779</v>
      </c>
      <c r="G23" s="795" t="n">
        <v>69389.2242168177</v>
      </c>
      <c r="H23" s="796" t="n">
        <v>0.681490018772394</v>
      </c>
      <c r="I23" s="795" t="n">
        <v>3574.49750853915</v>
      </c>
      <c r="J23" s="797" t="n">
        <v>0</v>
      </c>
      <c r="K23" s="798" t="n">
        <v>69389.2242168177</v>
      </c>
      <c r="L23" s="799" t="n">
        <v>69389.2242168177</v>
      </c>
      <c r="M23" s="714"/>
    </row>
    <row r="24" customFormat="false" ht="16.5" hidden="false" customHeight="true" outlineLevel="0" collapsed="false">
      <c r="A24" s="284"/>
      <c r="B24" s="776"/>
      <c r="C24" s="800" t="s">
        <v>654</v>
      </c>
      <c r="D24" s="801" t="s">
        <v>2352</v>
      </c>
      <c r="E24" s="801"/>
      <c r="F24" s="802" t="n">
        <v>0</v>
      </c>
      <c r="G24" s="803" t="n">
        <v>107615.577240266</v>
      </c>
      <c r="H24" s="804" t="n">
        <v>1.05692119462975</v>
      </c>
      <c r="I24" s="803" t="n">
        <v>0</v>
      </c>
      <c r="J24" s="805" t="n">
        <v>63294.7</v>
      </c>
      <c r="K24" s="806" t="n">
        <v>44320.8772402656</v>
      </c>
      <c r="L24" s="807" t="n">
        <v>107615.577240266</v>
      </c>
      <c r="M24" s="714"/>
    </row>
    <row r="25" customFormat="false" ht="16.5" hidden="false" customHeight="true" outlineLevel="0" collapsed="false">
      <c r="A25" s="284"/>
      <c r="B25" s="776"/>
      <c r="C25" s="792" t="s">
        <v>682</v>
      </c>
      <c r="D25" s="793" t="s">
        <v>2355</v>
      </c>
      <c r="E25" s="793"/>
      <c r="F25" s="794" t="n">
        <v>0.732434024587534</v>
      </c>
      <c r="G25" s="795" t="n">
        <v>1307180.66822157</v>
      </c>
      <c r="H25" s="796" t="n">
        <v>12.8381688681471</v>
      </c>
      <c r="I25" s="795" t="n">
        <v>957423.597688549</v>
      </c>
      <c r="J25" s="797" t="n">
        <v>723457.21</v>
      </c>
      <c r="K25" s="798" t="n">
        <v>583723.458221574</v>
      </c>
      <c r="L25" s="799" t="n">
        <v>847478.151628224</v>
      </c>
      <c r="M25" s="714"/>
    </row>
    <row r="26" customFormat="false" ht="16.5" hidden="false" customHeight="true" outlineLevel="0" collapsed="false">
      <c r="A26" s="284"/>
      <c r="B26" s="776"/>
      <c r="C26" s="800" t="s">
        <v>728</v>
      </c>
      <c r="D26" s="801" t="s">
        <v>2358</v>
      </c>
      <c r="E26" s="801"/>
      <c r="F26" s="802" t="n">
        <v>0</v>
      </c>
      <c r="G26" s="803" t="n">
        <v>105419.297673252</v>
      </c>
      <c r="H26" s="804" t="n">
        <v>1.03535094910177</v>
      </c>
      <c r="I26" s="803" t="n">
        <v>0</v>
      </c>
      <c r="J26" s="805" t="n">
        <v>0</v>
      </c>
      <c r="K26" s="806" t="n">
        <v>105419.297673252</v>
      </c>
      <c r="L26" s="807" t="n">
        <v>105419.297673252</v>
      </c>
      <c r="M26" s="714"/>
    </row>
    <row r="27" customFormat="false" ht="16.5" hidden="false" customHeight="true" outlineLevel="0" collapsed="false">
      <c r="A27" s="284"/>
      <c r="B27" s="776"/>
      <c r="C27" s="792" t="s">
        <v>740</v>
      </c>
      <c r="D27" s="793" t="s">
        <v>2360</v>
      </c>
      <c r="E27" s="793"/>
      <c r="F27" s="794" t="n">
        <v>0</v>
      </c>
      <c r="G27" s="795" t="n">
        <v>102849.026438928</v>
      </c>
      <c r="H27" s="796" t="n">
        <v>1.01010763198013</v>
      </c>
      <c r="I27" s="795" t="n">
        <v>0</v>
      </c>
      <c r="J27" s="797" t="n">
        <v>0</v>
      </c>
      <c r="K27" s="798" t="n">
        <v>102849.026438928</v>
      </c>
      <c r="L27" s="799" t="n">
        <v>102849.026438928</v>
      </c>
      <c r="M27" s="714"/>
    </row>
    <row r="28" customFormat="false" ht="16.5" hidden="false" customHeight="true" outlineLevel="0" collapsed="false">
      <c r="A28" s="284"/>
      <c r="B28" s="776"/>
      <c r="C28" s="800" t="s">
        <v>792</v>
      </c>
      <c r="D28" s="801" t="s">
        <v>2373</v>
      </c>
      <c r="E28" s="801"/>
      <c r="F28" s="802" t="n">
        <v>0.0123382397276913</v>
      </c>
      <c r="G28" s="803" t="n">
        <v>230486.011440468</v>
      </c>
      <c r="H28" s="804" t="n">
        <v>2.2636643951017</v>
      </c>
      <c r="I28" s="803" t="n">
        <v>2843.7916630319</v>
      </c>
      <c r="J28" s="805" t="n">
        <v>5405.46</v>
      </c>
      <c r="K28" s="806" t="n">
        <v>225080.551440468</v>
      </c>
      <c r="L28" s="807" t="n">
        <v>230486.011440468</v>
      </c>
      <c r="M28" s="714"/>
    </row>
    <row r="29" customFormat="false" ht="16.5" hidden="false" customHeight="true" outlineLevel="0" collapsed="false">
      <c r="A29" s="284"/>
      <c r="B29" s="776"/>
      <c r="C29" s="808" t="s">
        <v>851</v>
      </c>
      <c r="D29" s="809" t="s">
        <v>2387</v>
      </c>
      <c r="E29" s="809"/>
      <c r="F29" s="810" t="n">
        <v>0.0262129935409815</v>
      </c>
      <c r="G29" s="811" t="n">
        <v>194035.518688433</v>
      </c>
      <c r="H29" s="812" t="n">
        <v>1.90567441509805</v>
      </c>
      <c r="I29" s="811" t="n">
        <v>5086.25179810088</v>
      </c>
      <c r="J29" s="813" t="n">
        <v>35788.7</v>
      </c>
      <c r="K29" s="814" t="n">
        <v>158246.818688433</v>
      </c>
      <c r="L29" s="815" t="n">
        <v>194035.518688433</v>
      </c>
      <c r="M29" s="714"/>
    </row>
    <row r="30" customFormat="false" ht="17.1" hidden="false" customHeight="true" outlineLevel="0" collapsed="false">
      <c r="A30" s="325"/>
      <c r="B30" s="776"/>
      <c r="C30" s="784" t="s">
        <v>2201</v>
      </c>
      <c r="D30" s="784"/>
      <c r="E30" s="784"/>
      <c r="F30" s="784"/>
      <c r="G30" s="784"/>
      <c r="H30" s="784"/>
      <c r="I30" s="784"/>
      <c r="J30" s="784"/>
      <c r="K30" s="784"/>
      <c r="L30" s="784"/>
      <c r="M30" s="714"/>
    </row>
    <row r="31" customFormat="false" ht="16.5" hidden="false" customHeight="true" outlineLevel="0" collapsed="false">
      <c r="A31" s="284"/>
      <c r="B31" s="776"/>
      <c r="C31" s="816" t="s">
        <v>41</v>
      </c>
      <c r="D31" s="817" t="s">
        <v>2391</v>
      </c>
      <c r="E31" s="817"/>
      <c r="F31" s="818" t="n">
        <v>0.571570465344258</v>
      </c>
      <c r="G31" s="819" t="n">
        <v>156335.332821213</v>
      </c>
      <c r="H31" s="820" t="n">
        <v>1.5354108667682</v>
      </c>
      <c r="I31" s="819" t="n">
        <v>89356.6589303703</v>
      </c>
      <c r="J31" s="821" t="n">
        <v>77684.41</v>
      </c>
      <c r="K31" s="822" t="n">
        <v>78650.9228212134</v>
      </c>
      <c r="L31" s="823" t="n">
        <v>140288.526000931</v>
      </c>
      <c r="M31" s="714"/>
    </row>
    <row r="32" customFormat="false" ht="16.5" hidden="false" customHeight="true" outlineLevel="0" collapsed="false">
      <c r="A32" s="284"/>
      <c r="B32" s="776"/>
      <c r="C32" s="800" t="s">
        <v>71</v>
      </c>
      <c r="D32" s="801" t="s">
        <v>2399</v>
      </c>
      <c r="E32" s="801"/>
      <c r="F32" s="802" t="n">
        <v>0.933589912902525</v>
      </c>
      <c r="G32" s="824" t="n">
        <v>77649.6460588488</v>
      </c>
      <c r="H32" s="804" t="n">
        <v>0.762617817789194</v>
      </c>
      <c r="I32" s="824" t="n">
        <v>72492.9263009925</v>
      </c>
      <c r="J32" s="825" t="n">
        <v>63451.73</v>
      </c>
      <c r="K32" s="826" t="n">
        <v>14197.9160588488</v>
      </c>
      <c r="L32" s="827" t="n">
        <v>68286.8810339893</v>
      </c>
      <c r="M32" s="714"/>
    </row>
    <row r="33" customFormat="false" ht="16.5" hidden="false" customHeight="true" outlineLevel="0" collapsed="false">
      <c r="A33" s="284"/>
      <c r="B33" s="776"/>
      <c r="C33" s="792" t="s">
        <v>90</v>
      </c>
      <c r="D33" s="793" t="s">
        <v>2406</v>
      </c>
      <c r="E33" s="793"/>
      <c r="F33" s="794" t="n">
        <v>0.707587632826383</v>
      </c>
      <c r="G33" s="828" t="n">
        <v>1320823.29736924</v>
      </c>
      <c r="H33" s="796" t="n">
        <v>12.97215675602</v>
      </c>
      <c r="I33" s="828" t="n">
        <v>934598.230367437</v>
      </c>
      <c r="J33" s="829" t="n">
        <v>895078.392</v>
      </c>
      <c r="K33" s="830" t="n">
        <v>425744.905369238</v>
      </c>
      <c r="L33" s="831" t="n">
        <v>1273137.6227497</v>
      </c>
      <c r="M33" s="714"/>
    </row>
    <row r="34" customFormat="false" ht="16.5" hidden="false" customHeight="true" outlineLevel="0" collapsed="false">
      <c r="A34" s="284"/>
      <c r="B34" s="776"/>
      <c r="C34" s="800" t="s">
        <v>134</v>
      </c>
      <c r="D34" s="801" t="s">
        <v>2426</v>
      </c>
      <c r="E34" s="801"/>
      <c r="F34" s="802" t="n">
        <v>0.86922845831534</v>
      </c>
      <c r="G34" s="824" t="n">
        <v>226023.168306541</v>
      </c>
      <c r="H34" s="804" t="n">
        <v>2.21983362619708</v>
      </c>
      <c r="I34" s="824" t="n">
        <v>196465.770130643</v>
      </c>
      <c r="J34" s="825" t="n">
        <v>107459.8</v>
      </c>
      <c r="K34" s="826" t="n">
        <v>118563.368306541</v>
      </c>
      <c r="L34" s="827" t="n">
        <v>130321.922715358</v>
      </c>
      <c r="M34" s="714"/>
    </row>
    <row r="35" customFormat="false" ht="16.5" hidden="false" customHeight="true" outlineLevel="0" collapsed="false">
      <c r="A35" s="284"/>
      <c r="B35" s="776"/>
      <c r="C35" s="792" t="s">
        <v>141</v>
      </c>
      <c r="D35" s="793" t="s">
        <v>2432</v>
      </c>
      <c r="E35" s="793"/>
      <c r="F35" s="794" t="n">
        <v>0.5680413048293</v>
      </c>
      <c r="G35" s="828" t="n">
        <v>297137.471657416</v>
      </c>
      <c r="H35" s="796" t="n">
        <v>2.91826610577259</v>
      </c>
      <c r="I35" s="828" t="n">
        <v>168786.357113958</v>
      </c>
      <c r="J35" s="829" t="n">
        <v>140197.54</v>
      </c>
      <c r="K35" s="830" t="n">
        <v>156939.931657416</v>
      </c>
      <c r="L35" s="831" t="n">
        <v>257678.680800325</v>
      </c>
      <c r="M35" s="714"/>
    </row>
    <row r="36" customFormat="false" ht="16.5" hidden="false" customHeight="true" outlineLevel="0" collapsed="false">
      <c r="A36" s="284"/>
      <c r="B36" s="776"/>
      <c r="C36" s="832" t="s">
        <v>212</v>
      </c>
      <c r="D36" s="833" t="s">
        <v>2444</v>
      </c>
      <c r="E36" s="833"/>
      <c r="F36" s="834" t="n">
        <v>0.629423059799072</v>
      </c>
      <c r="G36" s="835" t="n">
        <v>1327846.15008352</v>
      </c>
      <c r="H36" s="836" t="n">
        <v>13.0411300596145</v>
      </c>
      <c r="I36" s="835" t="n">
        <v>835776.986727989</v>
      </c>
      <c r="J36" s="837" t="n">
        <v>831598.61</v>
      </c>
      <c r="K36" s="838" t="n">
        <v>496247.540083523</v>
      </c>
      <c r="L36" s="839" t="n">
        <v>1322437.75005184</v>
      </c>
      <c r="M36" s="714"/>
    </row>
    <row r="37" customFormat="false" ht="21.95" hidden="false" customHeight="true" outlineLevel="0" collapsed="false">
      <c r="B37" s="776"/>
      <c r="C37" s="840" t="s">
        <v>2726</v>
      </c>
      <c r="D37" s="840"/>
      <c r="E37" s="840"/>
      <c r="F37" s="840"/>
      <c r="G37" s="841" t="n">
        <v>10181986.8678066</v>
      </c>
      <c r="H37" s="841"/>
      <c r="I37" s="841" t="n">
        <v>6325886.37981693</v>
      </c>
      <c r="J37" s="841" t="n">
        <v>6472138.22</v>
      </c>
      <c r="K37" s="841" t="n">
        <v>3709848.64780657</v>
      </c>
      <c r="L37" s="842" t="n">
        <v>9527777.43100432</v>
      </c>
      <c r="M37" s="714"/>
    </row>
    <row r="38" customFormat="false" ht="12.75" hidden="false" customHeight="true" outlineLevel="0" collapsed="false">
      <c r="B38" s="776"/>
      <c r="C38" s="266"/>
      <c r="D38" s="266"/>
      <c r="E38" s="266"/>
      <c r="F38" s="735"/>
      <c r="G38" s="736"/>
      <c r="H38" s="736"/>
      <c r="I38" s="736"/>
      <c r="J38" s="736"/>
      <c r="K38" s="736"/>
      <c r="L38" s="737"/>
      <c r="M38" s="714"/>
    </row>
    <row r="39" customFormat="false" ht="21.95" hidden="false" customHeight="true" outlineLevel="0" collapsed="false">
      <c r="A39" s="325"/>
      <c r="B39" s="751"/>
      <c r="C39" s="843" t="s">
        <v>2727</v>
      </c>
      <c r="D39" s="843"/>
      <c r="E39" s="843"/>
      <c r="F39" s="843"/>
      <c r="G39" s="843"/>
      <c r="H39" s="843"/>
      <c r="I39" s="843"/>
      <c r="J39" s="843"/>
      <c r="K39" s="843"/>
      <c r="L39" s="843"/>
      <c r="M39" s="757"/>
    </row>
    <row r="40" customFormat="false" ht="21.95" hidden="false" customHeight="true" outlineLevel="0" collapsed="false">
      <c r="B40" s="776"/>
      <c r="C40" s="844"/>
      <c r="D40" s="844"/>
      <c r="E40" s="845" t="n">
        <v>44105</v>
      </c>
      <c r="F40" s="846" t="n">
        <v>44075</v>
      </c>
      <c r="G40" s="266"/>
      <c r="H40" s="266"/>
      <c r="I40" s="266"/>
      <c r="J40" s="266"/>
      <c r="K40" s="266"/>
      <c r="L40" s="266"/>
      <c r="M40" s="714"/>
    </row>
    <row r="41" customFormat="false" ht="30" hidden="false" customHeight="true" outlineLevel="0" collapsed="false">
      <c r="B41" s="776"/>
      <c r="C41" s="847" t="s">
        <v>2728</v>
      </c>
      <c r="D41" s="847"/>
      <c r="E41" s="848" t="n">
        <v>0.5914</v>
      </c>
      <c r="F41" s="849" t="n">
        <v>0.5365</v>
      </c>
      <c r="G41" s="266"/>
      <c r="H41" s="266"/>
      <c r="I41" s="266"/>
      <c r="J41" s="266"/>
      <c r="K41" s="266"/>
      <c r="L41" s="266"/>
      <c r="M41" s="714"/>
    </row>
    <row r="42" customFormat="false" ht="30" hidden="false" customHeight="true" outlineLevel="0" collapsed="false">
      <c r="B42" s="776"/>
      <c r="C42" s="850" t="s">
        <v>2729</v>
      </c>
      <c r="D42" s="850"/>
      <c r="E42" s="851" t="n">
        <v>0.621282119290306</v>
      </c>
      <c r="F42" s="852" t="n">
        <v>0.605336086064048</v>
      </c>
      <c r="G42" s="266"/>
      <c r="H42" s="266"/>
      <c r="I42" s="266"/>
      <c r="J42" s="266"/>
      <c r="K42" s="266"/>
      <c r="L42" s="266"/>
      <c r="M42" s="714"/>
    </row>
    <row r="43" customFormat="false" ht="30" hidden="false" customHeight="true" outlineLevel="0" collapsed="false">
      <c r="B43" s="776"/>
      <c r="C43" s="847" t="s">
        <v>2730</v>
      </c>
      <c r="D43" s="847"/>
      <c r="E43" s="853" t="n">
        <v>5921260.34593959</v>
      </c>
      <c r="F43" s="854" t="n">
        <v>5344100.04476398</v>
      </c>
      <c r="G43" s="266"/>
      <c r="H43" s="266"/>
      <c r="I43" s="266"/>
      <c r="J43" s="266"/>
      <c r="K43" s="266"/>
      <c r="L43" s="266"/>
      <c r="M43" s="714"/>
    </row>
    <row r="44" customFormat="false" ht="30" hidden="false" customHeight="true" outlineLevel="0" collapsed="false">
      <c r="B44" s="776"/>
      <c r="C44" s="850" t="s">
        <v>2731</v>
      </c>
      <c r="D44" s="850"/>
      <c r="E44" s="855" t="n">
        <v>6325886.37981693</v>
      </c>
      <c r="F44" s="856" t="n">
        <v>6072681.63737899</v>
      </c>
      <c r="G44" s="266"/>
      <c r="H44" s="266"/>
      <c r="I44" s="266"/>
      <c r="J44" s="266"/>
      <c r="K44" s="266"/>
      <c r="L44" s="266"/>
      <c r="M44" s="714"/>
    </row>
    <row r="45" customFormat="false" ht="30" hidden="false" customHeight="true" outlineLevel="0" collapsed="false">
      <c r="B45" s="776"/>
      <c r="C45" s="847" t="s">
        <v>2732</v>
      </c>
      <c r="D45" s="847"/>
      <c r="E45" s="853" t="n">
        <v>5777871.27436676</v>
      </c>
      <c r="F45" s="854" t="n">
        <v>5647485.02474522</v>
      </c>
      <c r="G45" s="266"/>
      <c r="H45" s="266"/>
      <c r="I45" s="266"/>
      <c r="J45" s="266"/>
      <c r="K45" s="266"/>
      <c r="L45" s="266"/>
      <c r="M45" s="714"/>
    </row>
    <row r="46" customFormat="false" ht="30" hidden="false" customHeight="true" outlineLevel="0" collapsed="false">
      <c r="B46" s="776"/>
      <c r="C46" s="850" t="s">
        <v>2733</v>
      </c>
      <c r="D46" s="850"/>
      <c r="E46" s="855" t="n">
        <v>10181986.8678066</v>
      </c>
      <c r="F46" s="856" t="n">
        <v>10031917.4375745</v>
      </c>
      <c r="G46" s="266"/>
      <c r="H46" s="266"/>
      <c r="I46" s="266"/>
      <c r="J46" s="266"/>
      <c r="K46" s="266"/>
      <c r="L46" s="266"/>
      <c r="M46" s="714"/>
    </row>
    <row r="47" customFormat="false" ht="30" hidden="false" customHeight="true" outlineLevel="0" collapsed="false">
      <c r="B47" s="857"/>
      <c r="C47" s="858" t="s">
        <v>2734</v>
      </c>
      <c r="D47" s="858"/>
      <c r="E47" s="859" t="n">
        <v>9527777.43100432</v>
      </c>
      <c r="F47" s="860" t="n">
        <v>9507678.13768042</v>
      </c>
      <c r="G47" s="736"/>
      <c r="H47" s="736"/>
      <c r="I47" s="736"/>
      <c r="J47" s="736"/>
      <c r="K47" s="736"/>
      <c r="L47" s="737"/>
      <c r="M47" s="721"/>
    </row>
    <row r="48" customFormat="false" ht="30" hidden="false" customHeight="true" outlineLevel="0" collapsed="false">
      <c r="B48" s="776"/>
      <c r="C48" s="850" t="s">
        <v>2735</v>
      </c>
      <c r="D48" s="850"/>
      <c r="E48" s="861" t="n">
        <v>-0.0642516480620035</v>
      </c>
      <c r="F48" s="862" t="n">
        <v>-0.0522571385935166</v>
      </c>
      <c r="G48" s="736"/>
      <c r="H48" s="736"/>
      <c r="I48" s="736"/>
      <c r="J48" s="736"/>
      <c r="K48" s="736"/>
      <c r="L48" s="737"/>
      <c r="M48" s="770"/>
    </row>
    <row r="49" customFormat="false" ht="30" hidden="false" customHeight="true" outlineLevel="0" collapsed="false">
      <c r="B49" s="776"/>
      <c r="C49" s="847" t="s">
        <v>2736</v>
      </c>
      <c r="D49" s="847"/>
      <c r="E49" s="863" t="n">
        <v>2930.57783406671</v>
      </c>
      <c r="F49" s="864" t="n">
        <v>2924.39564268766</v>
      </c>
      <c r="G49" s="736"/>
      <c r="H49" s="736"/>
      <c r="I49" s="736"/>
      <c r="J49" s="736"/>
      <c r="K49" s="736"/>
      <c r="L49" s="737"/>
      <c r="M49" s="865"/>
    </row>
    <row r="50" customFormat="false" ht="30" hidden="false" customHeight="true" outlineLevel="0" collapsed="false">
      <c r="B50" s="776"/>
      <c r="C50" s="850" t="s">
        <v>2737</v>
      </c>
      <c r="D50" s="850"/>
      <c r="E50" s="866" t="n">
        <v>3251.16</v>
      </c>
      <c r="F50" s="866" t="n">
        <v>3251.16</v>
      </c>
      <c r="G50" s="736"/>
      <c r="H50" s="736"/>
      <c r="I50" s="736"/>
      <c r="J50" s="736"/>
      <c r="K50" s="736"/>
      <c r="L50" s="737"/>
      <c r="M50" s="865"/>
    </row>
    <row r="51" customFormat="false" ht="30" hidden="false" customHeight="true" outlineLevel="0" collapsed="false">
      <c r="B51" s="776"/>
      <c r="C51" s="266"/>
      <c r="D51" s="266"/>
      <c r="E51" s="266"/>
      <c r="F51" s="735"/>
      <c r="G51" s="736"/>
      <c r="H51" s="736"/>
      <c r="I51" s="736"/>
      <c r="J51" s="736"/>
      <c r="K51" s="736"/>
      <c r="L51" s="737"/>
      <c r="M51" s="865"/>
    </row>
    <row r="52" customFormat="false" ht="21.95" hidden="false" customHeight="true" outlineLevel="0" collapsed="false">
      <c r="A52" s="325"/>
      <c r="B52" s="751"/>
      <c r="C52" s="867" t="s">
        <v>2738</v>
      </c>
      <c r="D52" s="867"/>
      <c r="E52" s="867"/>
      <c r="F52" s="867"/>
      <c r="G52" s="867"/>
      <c r="H52" s="867"/>
      <c r="I52" s="867"/>
      <c r="J52" s="867"/>
      <c r="K52" s="867"/>
      <c r="L52" s="867"/>
      <c r="M52" s="757"/>
    </row>
    <row r="53" customFormat="false" ht="10.5" hidden="false" customHeight="true" outlineLevel="0" collapsed="false">
      <c r="B53" s="776"/>
      <c r="C53" s="266"/>
      <c r="D53" s="266"/>
      <c r="E53" s="266"/>
      <c r="F53" s="735"/>
      <c r="G53" s="736"/>
      <c r="H53" s="736"/>
      <c r="I53" s="736"/>
      <c r="J53" s="736"/>
      <c r="K53" s="736"/>
      <c r="L53" s="737"/>
      <c r="M53" s="865"/>
    </row>
    <row r="54" s="237" customFormat="true" ht="21.95" hidden="false" customHeight="true" outlineLevel="0" collapsed="false">
      <c r="A54" s="868"/>
      <c r="B54" s="857"/>
      <c r="C54" s="869"/>
      <c r="D54" s="869"/>
      <c r="E54" s="869"/>
      <c r="F54" s="869"/>
      <c r="G54" s="869"/>
      <c r="H54" s="869"/>
      <c r="I54" s="869"/>
      <c r="J54" s="869"/>
      <c r="K54" s="869"/>
      <c r="L54" s="869"/>
      <c r="M54" s="870"/>
    </row>
    <row r="55" customFormat="false" ht="21.95" hidden="false" customHeight="true" outlineLevel="0" collapsed="false">
      <c r="B55" s="776"/>
      <c r="C55" s="266"/>
      <c r="D55" s="266"/>
      <c r="E55" s="266"/>
      <c r="F55" s="266"/>
      <c r="G55" s="266"/>
      <c r="H55" s="266"/>
      <c r="I55" s="266"/>
      <c r="J55" s="266"/>
      <c r="K55" s="266"/>
      <c r="L55" s="266"/>
      <c r="M55" s="865"/>
    </row>
    <row r="56" customFormat="false" ht="21.95" hidden="false" customHeight="true" outlineLevel="0" collapsed="false">
      <c r="B56" s="776"/>
      <c r="C56" s="266"/>
      <c r="D56" s="266"/>
      <c r="E56" s="266"/>
      <c r="F56" s="266"/>
      <c r="G56" s="266"/>
      <c r="H56" s="266"/>
      <c r="I56" s="266"/>
      <c r="J56" s="266"/>
      <c r="K56" s="266"/>
      <c r="L56" s="266"/>
      <c r="M56" s="865"/>
    </row>
    <row r="57" customFormat="false" ht="21.95" hidden="false" customHeight="true" outlineLevel="0" collapsed="false">
      <c r="B57" s="776"/>
      <c r="C57" s="266"/>
      <c r="D57" s="266"/>
      <c r="E57" s="266"/>
      <c r="F57" s="266"/>
      <c r="G57" s="266"/>
      <c r="H57" s="266"/>
      <c r="I57" s="266"/>
      <c r="J57" s="266"/>
      <c r="K57" s="266"/>
      <c r="L57" s="266"/>
      <c r="M57" s="865"/>
    </row>
    <row r="58" customFormat="false" ht="21.95" hidden="false" customHeight="true" outlineLevel="0" collapsed="false">
      <c r="B58" s="776"/>
      <c r="C58" s="266"/>
      <c r="D58" s="266"/>
      <c r="E58" s="266"/>
      <c r="F58" s="266"/>
      <c r="G58" s="266"/>
      <c r="H58" s="266"/>
      <c r="I58" s="266"/>
      <c r="J58" s="266"/>
      <c r="K58" s="266"/>
      <c r="L58" s="266"/>
      <c r="M58" s="865"/>
    </row>
    <row r="59" customFormat="false" ht="21.95" hidden="false" customHeight="true" outlineLevel="0" collapsed="false">
      <c r="B59" s="776"/>
      <c r="C59" s="266"/>
      <c r="D59" s="266"/>
      <c r="E59" s="266"/>
      <c r="F59" s="266"/>
      <c r="G59" s="266"/>
      <c r="H59" s="266"/>
      <c r="I59" s="266"/>
      <c r="J59" s="266"/>
      <c r="K59" s="266"/>
      <c r="L59" s="266"/>
      <c r="M59" s="865"/>
    </row>
    <row r="60" customFormat="false" ht="21.95" hidden="false" customHeight="true" outlineLevel="0" collapsed="false">
      <c r="B60" s="292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326"/>
    </row>
    <row r="61" customFormat="false" ht="21.95" hidden="false" customHeight="true" outlineLevel="0" collapsed="false">
      <c r="A61" s="284"/>
      <c r="B61" s="292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326"/>
    </row>
    <row r="62" customFormat="false" ht="21.95" hidden="false" customHeight="true" outlineLevel="0" collapsed="false">
      <c r="A62" s="284"/>
      <c r="B62" s="292"/>
      <c r="C62" s="284"/>
      <c r="D62" s="284"/>
      <c r="E62" s="284"/>
      <c r="F62" s="284"/>
      <c r="G62" s="284"/>
      <c r="H62" s="284"/>
      <c r="I62" s="284"/>
      <c r="J62" s="284"/>
      <c r="K62" s="284"/>
      <c r="L62" s="284"/>
      <c r="M62" s="326"/>
    </row>
    <row r="63" customFormat="false" ht="21.95" hidden="false" customHeight="true" outlineLevel="0" collapsed="false">
      <c r="A63" s="284"/>
      <c r="B63" s="292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326"/>
    </row>
    <row r="64" customFormat="false" ht="21.95" hidden="false" customHeight="true" outlineLevel="0" collapsed="false">
      <c r="B64" s="292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326"/>
    </row>
    <row r="65" customFormat="false" ht="21.95" hidden="false" customHeight="true" outlineLevel="0" collapsed="false">
      <c r="B65" s="292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326"/>
    </row>
    <row r="66" customFormat="false" ht="21.95" hidden="false" customHeight="true" outlineLevel="0" collapsed="false">
      <c r="B66" s="292"/>
      <c r="C66" s="284"/>
      <c r="D66" s="284"/>
      <c r="E66" s="284"/>
      <c r="F66" s="284"/>
      <c r="G66" s="284"/>
      <c r="H66" s="284"/>
      <c r="I66" s="284"/>
      <c r="J66" s="284"/>
      <c r="K66" s="284"/>
      <c r="L66" s="284"/>
      <c r="M66" s="326"/>
    </row>
    <row r="67" customFormat="false" ht="21.95" hidden="false" customHeight="true" outlineLevel="0" collapsed="false">
      <c r="B67" s="292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326"/>
    </row>
    <row r="68" customFormat="false" ht="21.95" hidden="false" customHeight="true" outlineLevel="0" collapsed="false">
      <c r="B68" s="292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326"/>
    </row>
    <row r="69" customFormat="false" ht="21.95" hidden="false" customHeight="true" outlineLevel="0" collapsed="false">
      <c r="B69" s="292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326"/>
    </row>
    <row r="70" customFormat="false" ht="21.95" hidden="false" customHeight="true" outlineLevel="0" collapsed="false">
      <c r="B70" s="292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326"/>
    </row>
    <row r="71" customFormat="false" ht="21.95" hidden="false" customHeight="true" outlineLevel="0" collapsed="false">
      <c r="B71" s="292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326"/>
    </row>
    <row r="72" customFormat="false" ht="21.95" hidden="false" customHeight="true" outlineLevel="0" collapsed="false">
      <c r="B72" s="292"/>
      <c r="C72" s="284"/>
      <c r="D72" s="284"/>
      <c r="E72" s="284"/>
      <c r="F72" s="284"/>
      <c r="G72" s="284"/>
      <c r="H72" s="284"/>
      <c r="I72" s="284"/>
      <c r="J72" s="284"/>
      <c r="K72" s="284"/>
      <c r="L72" s="284"/>
      <c r="M72" s="326"/>
    </row>
    <row r="73" customFormat="false" ht="21.95" hidden="false" customHeight="true" outlineLevel="0" collapsed="false">
      <c r="B73" s="292"/>
      <c r="C73" s="284"/>
      <c r="D73" s="284"/>
      <c r="E73" s="284"/>
      <c r="F73" s="284"/>
      <c r="G73" s="284"/>
      <c r="H73" s="284"/>
      <c r="I73" s="284"/>
      <c r="J73" s="284"/>
      <c r="K73" s="284"/>
      <c r="L73" s="284"/>
      <c r="M73" s="326"/>
    </row>
    <row r="74" customFormat="false" ht="21.95" hidden="false" customHeight="true" outlineLevel="0" collapsed="false">
      <c r="B74" s="328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30"/>
    </row>
    <row r="75" customFormat="false" ht="21.95" hidden="false" customHeight="true" outlineLevel="0" collapsed="false"/>
    <row r="76" customFormat="false" ht="21.95" hidden="false" customHeight="true" outlineLevel="0" collapsed="false"/>
    <row r="77" customFormat="false" ht="21.95" hidden="false" customHeight="true" outlineLevel="0" collapsed="false"/>
    <row r="78" customFormat="false" ht="21.95" hidden="false" customHeight="true" outlineLevel="0" collapsed="false"/>
    <row r="79" customFormat="false" ht="21.95" hidden="false" customHeight="true" outlineLevel="0" collapsed="false"/>
    <row r="80" customFormat="false" ht="21.95" hidden="false" customHeight="true" outlineLevel="0" collapsed="false"/>
    <row r="81" customFormat="false" ht="21.95" hidden="false" customHeight="true" outlineLevel="0" collapsed="false"/>
    <row r="82" customFormat="false" ht="21.95" hidden="false" customHeight="true" outlineLevel="0" collapsed="false"/>
    <row r="83" customFormat="false" ht="21.95" hidden="false" customHeight="true" outlineLevel="0" collapsed="false"/>
    <row r="84" customFormat="false" ht="21.95" hidden="false" customHeight="true" outlineLevel="0" collapsed="false"/>
    <row r="85" customFormat="false" ht="21.95" hidden="false" customHeight="true" outlineLevel="0" collapsed="false"/>
    <row r="86" customFormat="false" ht="21.95" hidden="false" customHeight="true" outlineLevel="0" collapsed="false"/>
    <row r="87" customFormat="false" ht="21.95" hidden="false" customHeight="true" outlineLevel="0" collapsed="false"/>
  </sheetData>
  <mergeCells count="51">
    <mergeCell ref="B2:M2"/>
    <mergeCell ref="C3:L3"/>
    <mergeCell ref="C5:L5"/>
    <mergeCell ref="C7:C8"/>
    <mergeCell ref="D7:E8"/>
    <mergeCell ref="F7:F8"/>
    <mergeCell ref="G7:G8"/>
    <mergeCell ref="H7:H8"/>
    <mergeCell ref="I7:L7"/>
    <mergeCell ref="C9:L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C30:L30"/>
    <mergeCell ref="D31:E31"/>
    <mergeCell ref="D32:E32"/>
    <mergeCell ref="D33:E33"/>
    <mergeCell ref="D34:E34"/>
    <mergeCell ref="D35:E35"/>
    <mergeCell ref="D36:E36"/>
    <mergeCell ref="C37:F37"/>
    <mergeCell ref="C39:L39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2:L52"/>
    <mergeCell ref="C54:L54"/>
  </mergeCells>
  <conditionalFormatting sqref="K10:K29 K31:K37">
    <cfRule type="cellIs" priority="2" operator="lessThan" aboveAverage="0" equalAverage="0" bottom="0" percent="0" rank="0" text="" dxfId="159">
      <formula>0</formula>
    </cfRule>
  </conditionalFormatting>
  <conditionalFormatting sqref="L10:L29">
    <cfRule type="expression" priority="3" aboveAverage="0" equalAverage="0" bottom="0" percent="0" rank="0" text="" dxfId="160">
      <formula>L10&gt;G10</formula>
    </cfRule>
    <cfRule type="expression" priority="4" aboveAverage="0" equalAverage="0" bottom="0" percent="0" rank="0" text="" dxfId="161">
      <formula>"{SE($L$10:$L$30)&gt;($G$10:$G$30)}"</formula>
    </cfRule>
    <cfRule type="cellIs" priority="5" operator="lessThan" aboveAverage="0" equalAverage="0" bottom="0" percent="0" rank="0" text="" dxfId="162">
      <formula>0</formula>
    </cfRule>
  </conditionalFormatting>
  <conditionalFormatting sqref="E49:F49">
    <cfRule type="cellIs" priority="6" operator="equal" aboveAverage="0" equalAverage="0" bottom="0" percent="0" rank="0" text="" dxfId="163">
      <formula>0</formula>
    </cfRule>
    <cfRule type="cellIs" priority="7" operator="greaterThan" aboveAverage="0" equalAverage="0" bottom="0" percent="0" rank="0" text="" dxfId="164">
      <formula>0</formula>
    </cfRule>
    <cfRule type="cellIs" priority="8" operator="lessThan" aboveAverage="0" equalAverage="0" bottom="0" percent="0" rank="0" text="" dxfId="165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48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pane xSplit="6" ySplit="7" topLeftCell="I479" activePane="bottomRight" state="frozen"/>
      <selection pane="topLeft" activeCell="A1" activeCellId="0" sqref="A1"/>
      <selection pane="topRight" activeCell="I1" activeCellId="0" sqref="I1"/>
      <selection pane="bottomLeft" activeCell="A479" activeCellId="0" sqref="A479"/>
      <selection pane="bottomRight" activeCell="B486" activeCellId="0" sqref="B486"/>
    </sheetView>
  </sheetViews>
  <sheetFormatPr defaultColWidth="9.15625" defaultRowHeight="12.75" zeroHeight="false" outlineLevelRow="0" outlineLevelCol="0"/>
  <cols>
    <col collapsed="false" customWidth="true" hidden="false" outlineLevel="0" max="1" min="1" style="1" width="7.86"/>
    <col collapsed="false" customWidth="true" hidden="false" outlineLevel="0" max="2" min="2" style="362" width="23.01"/>
    <col collapsed="false" customWidth="true" hidden="false" outlineLevel="0" max="3" min="3" style="0" width="65.15"/>
    <col collapsed="false" customWidth="true" hidden="false" outlineLevel="0" max="4" min="4" style="0" width="21.57"/>
    <col collapsed="false" customWidth="true" hidden="false" outlineLevel="0" max="5" min="5" style="0" width="16.71"/>
    <col collapsed="false" customWidth="true" hidden="false" outlineLevel="0" max="6" min="6" style="0" width="21.43"/>
    <col collapsed="false" customWidth="true" hidden="false" outlineLevel="0" max="7" min="7" style="0" width="20.14"/>
    <col collapsed="false" customWidth="true" hidden="false" outlineLevel="0" max="8" min="8" style="0" width="17.71"/>
    <col collapsed="false" customWidth="true" hidden="false" outlineLevel="0" max="9" min="9" style="0" width="18.42"/>
    <col collapsed="false" customWidth="true" hidden="false" outlineLevel="0" max="10" min="10" style="0" width="16.71"/>
    <col collapsed="false" customWidth="true" hidden="false" outlineLevel="0" max="11" min="11" style="0" width="19.57"/>
    <col collapsed="false" customWidth="true" hidden="false" outlineLevel="0" max="12" min="12" style="0" width="13.86"/>
    <col collapsed="false" customWidth="true" hidden="false" outlineLevel="0" max="13" min="13" style="0" width="19"/>
    <col collapsed="false" customWidth="true" hidden="false" outlineLevel="0" max="14" min="14" style="0" width="16.29"/>
    <col collapsed="false" customWidth="true" hidden="false" outlineLevel="0" max="16" min="15" style="0" width="18.14"/>
    <col collapsed="false" customWidth="true" hidden="false" outlineLevel="0" max="17" min="17" style="0" width="17.58"/>
    <col collapsed="false" customWidth="true" hidden="false" outlineLevel="0" max="18" min="18" style="0" width="25.57"/>
  </cols>
  <sheetData>
    <row r="1" customFormat="false" ht="13.5" hidden="false" customHeight="false" outlineLevel="0" collapsed="false"/>
    <row r="2" customFormat="false" ht="52.5" hidden="false" customHeight="true" outlineLevel="0" collapsed="false">
      <c r="B2" s="871"/>
      <c r="C2" s="872" t="s">
        <v>2739</v>
      </c>
      <c r="D2" s="872"/>
      <c r="E2" s="872"/>
      <c r="F2" s="872"/>
      <c r="G2" s="872"/>
      <c r="H2" s="872"/>
      <c r="I2" s="872"/>
      <c r="J2" s="872"/>
      <c r="K2" s="872"/>
      <c r="L2" s="872"/>
      <c r="M2" s="872"/>
      <c r="N2" s="872"/>
      <c r="O2" s="872"/>
      <c r="P2" s="872"/>
      <c r="Q2" s="872"/>
      <c r="R2" s="872"/>
    </row>
    <row r="3" customFormat="false" ht="12.75" hidden="false" customHeight="false" outlineLevel="0" collapsed="false">
      <c r="F3" s="523"/>
    </row>
    <row r="4" customFormat="false" ht="29.25" hidden="false" customHeight="true" outlineLevel="0" collapsed="false">
      <c r="B4" s="873" t="s">
        <v>2479</v>
      </c>
      <c r="C4" s="873"/>
      <c r="D4" s="873" t="s">
        <v>2740</v>
      </c>
      <c r="E4" s="874" t="s">
        <v>2741</v>
      </c>
      <c r="F4" s="875" t="n">
        <v>44135</v>
      </c>
      <c r="G4" s="876" t="s">
        <v>2742</v>
      </c>
      <c r="H4" s="876"/>
      <c r="I4" s="876"/>
      <c r="J4" s="876"/>
      <c r="K4" s="876"/>
      <c r="L4" s="876"/>
      <c r="M4" s="876"/>
      <c r="N4" s="876"/>
      <c r="O4" s="876"/>
      <c r="P4" s="877" t="n">
        <v>8.14701</v>
      </c>
      <c r="Q4" s="877"/>
      <c r="R4" s="877"/>
    </row>
    <row r="5" customFormat="false" ht="16.5" hidden="false" customHeight="true" outlineLevel="0" collapsed="false">
      <c r="B5" s="384"/>
      <c r="C5" s="1"/>
      <c r="E5" s="523"/>
    </row>
    <row r="6" customFormat="false" ht="17.25" hidden="false" customHeight="true" outlineLevel="0" collapsed="false">
      <c r="B6" s="878" t="s">
        <v>1135</v>
      </c>
      <c r="C6" s="878" t="s">
        <v>33</v>
      </c>
      <c r="D6" s="878" t="s">
        <v>2535</v>
      </c>
      <c r="E6" s="879" t="s">
        <v>2743</v>
      </c>
      <c r="F6" s="879"/>
      <c r="G6" s="880" t="s">
        <v>2744</v>
      </c>
      <c r="H6" s="880"/>
      <c r="I6" s="880"/>
      <c r="J6" s="880"/>
      <c r="K6" s="880"/>
      <c r="L6" s="881" t="s">
        <v>2745</v>
      </c>
      <c r="M6" s="881"/>
      <c r="N6" s="882" t="s">
        <v>2746</v>
      </c>
      <c r="O6" s="882"/>
      <c r="P6" s="883" t="s">
        <v>2747</v>
      </c>
      <c r="Q6" s="884" t="s">
        <v>2748</v>
      </c>
      <c r="R6" s="884"/>
    </row>
    <row r="7" customFormat="false" ht="45.75" hidden="false" customHeight="true" outlineLevel="0" collapsed="false">
      <c r="B7" s="878"/>
      <c r="C7" s="878"/>
      <c r="D7" s="878"/>
      <c r="E7" s="879"/>
      <c r="F7" s="879"/>
      <c r="G7" s="885" t="s">
        <v>2749</v>
      </c>
      <c r="H7" s="885" t="s">
        <v>2750</v>
      </c>
      <c r="I7" s="886" t="s">
        <v>2751</v>
      </c>
      <c r="J7" s="886" t="s">
        <v>2752</v>
      </c>
      <c r="K7" s="887" t="s">
        <v>2753</v>
      </c>
      <c r="L7" s="883" t="s">
        <v>2754</v>
      </c>
      <c r="M7" s="883" t="s">
        <v>2755</v>
      </c>
      <c r="N7" s="883" t="s">
        <v>2754</v>
      </c>
      <c r="O7" s="883" t="s">
        <v>2755</v>
      </c>
      <c r="P7" s="883"/>
      <c r="Q7" s="883" t="s">
        <v>2756</v>
      </c>
      <c r="R7" s="883" t="s">
        <v>2757</v>
      </c>
    </row>
    <row r="8" s="421" customFormat="true" ht="21.95" hidden="false" customHeight="true" outlineLevel="0" collapsed="false">
      <c r="A8" s="415" t="s">
        <v>41</v>
      </c>
      <c r="B8" s="416" t="s">
        <v>41</v>
      </c>
      <c r="C8" s="416" t="s">
        <v>2207</v>
      </c>
      <c r="D8" s="418" t="n">
        <v>292658.265714362</v>
      </c>
      <c r="E8" s="888" t="n">
        <v>0.995536785476536</v>
      </c>
      <c r="F8" s="873" t="n">
        <v>291352.069092414</v>
      </c>
      <c r="G8" s="873" t="n">
        <v>137760.84</v>
      </c>
      <c r="H8" s="873" t="n">
        <v>0</v>
      </c>
      <c r="I8" s="873" t="n">
        <v>173657.76</v>
      </c>
      <c r="J8" s="873" t="n">
        <v>1763.94</v>
      </c>
      <c r="K8" s="873" t="n">
        <v>309654.66</v>
      </c>
      <c r="L8" s="889" t="n">
        <v>1.06281949863819</v>
      </c>
      <c r="M8" s="418" t="n">
        <v>18302.5909075855</v>
      </c>
      <c r="N8" s="889" t="n">
        <v>1.05900908155107</v>
      </c>
      <c r="O8" s="418" t="n">
        <v>17189.5162153988</v>
      </c>
      <c r="P8" s="418" t="n">
        <v>1113.07469218673</v>
      </c>
      <c r="Q8" s="889" t="n">
        <v>1.06267931018885</v>
      </c>
      <c r="R8" s="418" t="n">
        <v>311001.883930405</v>
      </c>
    </row>
    <row r="9" s="441" customFormat="true" ht="21.95" hidden="false" customHeight="true" outlineLevel="0" collapsed="false">
      <c r="A9" s="415" t="s">
        <v>41</v>
      </c>
      <c r="B9" s="443" t="s">
        <v>45</v>
      </c>
      <c r="C9" s="443" t="s">
        <v>2208</v>
      </c>
      <c r="D9" s="447" t="n">
        <v>52002.53</v>
      </c>
      <c r="E9" s="448" t="n">
        <v>1</v>
      </c>
      <c r="F9" s="449" t="n">
        <v>52002.53</v>
      </c>
      <c r="G9" s="890" t="n">
        <v>36640</v>
      </c>
      <c r="H9" s="890" t="n">
        <v>0</v>
      </c>
      <c r="I9" s="890" t="n">
        <v>15362.53</v>
      </c>
      <c r="J9" s="890" t="n">
        <v>0</v>
      </c>
      <c r="K9" s="891" t="n">
        <v>52002.53</v>
      </c>
      <c r="L9" s="892" t="n">
        <v>1</v>
      </c>
      <c r="M9" s="893" t="n">
        <v>0</v>
      </c>
      <c r="N9" s="892" t="n">
        <v>1.00475938382229</v>
      </c>
      <c r="O9" s="893" t="n">
        <v>247.5</v>
      </c>
      <c r="P9" s="893" t="n">
        <v>-247.5</v>
      </c>
      <c r="Q9" s="892" t="n">
        <v>1</v>
      </c>
      <c r="R9" s="894" t="n">
        <v>52002.53</v>
      </c>
    </row>
    <row r="10" s="1" customFormat="true" ht="21.95" hidden="false" customHeight="true" outlineLevel="0" collapsed="false">
      <c r="A10" s="415" t="s">
        <v>41</v>
      </c>
      <c r="B10" s="443" t="s">
        <v>48</v>
      </c>
      <c r="C10" s="443" t="s">
        <v>1175</v>
      </c>
      <c r="D10" s="447" t="n">
        <v>17921.78</v>
      </c>
      <c r="E10" s="448" t="n">
        <v>1</v>
      </c>
      <c r="F10" s="449" t="n">
        <v>17921.78</v>
      </c>
      <c r="G10" s="890" t="n">
        <v>29955.64</v>
      </c>
      <c r="H10" s="890" t="n">
        <v>0</v>
      </c>
      <c r="I10" s="890" t="n">
        <v>0</v>
      </c>
      <c r="J10" s="890" t="n">
        <v>0</v>
      </c>
      <c r="K10" s="891" t="n">
        <v>29955.64</v>
      </c>
      <c r="L10" s="892" t="n">
        <v>1.6714656691467</v>
      </c>
      <c r="M10" s="893" t="n">
        <v>12033.86</v>
      </c>
      <c r="N10" s="892" t="n">
        <v>1.6714656691467</v>
      </c>
      <c r="O10" s="893" t="n">
        <v>12033.86</v>
      </c>
      <c r="P10" s="893" t="n">
        <v>0</v>
      </c>
      <c r="Q10" s="892" t="n">
        <v>1.6714656691467</v>
      </c>
      <c r="R10" s="894" t="n">
        <v>29955.64</v>
      </c>
    </row>
    <row r="11" s="1" customFormat="true" ht="21.95" hidden="false" customHeight="true" outlineLevel="0" collapsed="false">
      <c r="A11" s="415" t="s">
        <v>41</v>
      </c>
      <c r="B11" s="443" t="s">
        <v>50</v>
      </c>
      <c r="C11" s="443" t="s">
        <v>2209</v>
      </c>
      <c r="D11" s="447" t="n">
        <v>10000</v>
      </c>
      <c r="E11" s="448" t="n">
        <v>1</v>
      </c>
      <c r="F11" s="449" t="n">
        <v>10000</v>
      </c>
      <c r="G11" s="890" t="n">
        <v>10262.4</v>
      </c>
      <c r="H11" s="890" t="n">
        <v>0</v>
      </c>
      <c r="I11" s="890" t="n">
        <v>0</v>
      </c>
      <c r="J11" s="890" t="n">
        <v>270</v>
      </c>
      <c r="K11" s="891" t="n">
        <v>9992.4</v>
      </c>
      <c r="L11" s="892" t="n">
        <v>0.99924</v>
      </c>
      <c r="M11" s="893" t="n">
        <v>-7.60000000000036</v>
      </c>
      <c r="N11" s="892" t="n">
        <v>0.8585</v>
      </c>
      <c r="O11" s="893" t="n">
        <v>-1415</v>
      </c>
      <c r="P11" s="893" t="n">
        <v>1407.4</v>
      </c>
      <c r="Q11" s="892" t="n">
        <v>0.99924</v>
      </c>
      <c r="R11" s="894" t="n">
        <v>9992.4</v>
      </c>
    </row>
    <row r="12" s="1" customFormat="true" ht="21.95" hidden="false" customHeight="true" outlineLevel="0" collapsed="false">
      <c r="A12" s="415" t="s">
        <v>41</v>
      </c>
      <c r="B12" s="443" t="s">
        <v>52</v>
      </c>
      <c r="C12" s="443" t="s">
        <v>1172</v>
      </c>
      <c r="D12" s="447" t="n">
        <v>59021.08</v>
      </c>
      <c r="E12" s="448" t="n">
        <v>1</v>
      </c>
      <c r="F12" s="449" t="n">
        <v>59021.08</v>
      </c>
      <c r="G12" s="890" t="n">
        <v>2739.46</v>
      </c>
      <c r="H12" s="890" t="n">
        <v>0</v>
      </c>
      <c r="I12" s="890" t="n">
        <v>56281.62</v>
      </c>
      <c r="J12" s="890" t="n">
        <v>0</v>
      </c>
      <c r="K12" s="891" t="n">
        <v>59021.08</v>
      </c>
      <c r="L12" s="892" t="n">
        <v>1</v>
      </c>
      <c r="M12" s="893" t="n">
        <v>0</v>
      </c>
      <c r="N12" s="892" t="n">
        <v>1</v>
      </c>
      <c r="O12" s="893" t="n">
        <v>0</v>
      </c>
      <c r="P12" s="893" t="n">
        <v>0</v>
      </c>
      <c r="Q12" s="892" t="n">
        <v>1</v>
      </c>
      <c r="R12" s="894" t="n">
        <v>59021.08</v>
      </c>
    </row>
    <row r="13" s="1" customFormat="true" ht="21.95" hidden="false" customHeight="true" outlineLevel="0" collapsed="false">
      <c r="A13" s="415" t="s">
        <v>41</v>
      </c>
      <c r="B13" s="443" t="s">
        <v>54</v>
      </c>
      <c r="C13" s="443" t="s">
        <v>1450</v>
      </c>
      <c r="D13" s="447" t="n">
        <v>51023.2</v>
      </c>
      <c r="E13" s="448" t="n">
        <v>1</v>
      </c>
      <c r="F13" s="449" t="n">
        <v>51023.2</v>
      </c>
      <c r="G13" s="890" t="n">
        <v>7300.14</v>
      </c>
      <c r="H13" s="890" t="n">
        <v>0</v>
      </c>
      <c r="I13" s="890" t="n">
        <v>43723.06</v>
      </c>
      <c r="J13" s="890" t="n">
        <v>0</v>
      </c>
      <c r="K13" s="891" t="n">
        <v>51023.2</v>
      </c>
      <c r="L13" s="892" t="n">
        <v>1</v>
      </c>
      <c r="M13" s="893" t="n">
        <v>0</v>
      </c>
      <c r="N13" s="892" t="n">
        <v>1</v>
      </c>
      <c r="O13" s="893" t="n">
        <v>0</v>
      </c>
      <c r="P13" s="893" t="n">
        <v>0</v>
      </c>
      <c r="Q13" s="892" t="n">
        <v>1</v>
      </c>
      <c r="R13" s="894" t="n">
        <v>51023.2</v>
      </c>
    </row>
    <row r="14" s="441" customFormat="true" ht="21.95" hidden="false" customHeight="true" outlineLevel="0" collapsed="false">
      <c r="A14" s="415" t="s">
        <v>41</v>
      </c>
      <c r="B14" s="443" t="s">
        <v>56</v>
      </c>
      <c r="C14" s="443" t="s">
        <v>1461</v>
      </c>
      <c r="D14" s="447" t="n">
        <v>1399.12571436246</v>
      </c>
      <c r="E14" s="448" t="n">
        <v>0</v>
      </c>
      <c r="F14" s="449" t="n">
        <v>0</v>
      </c>
      <c r="G14" s="890" t="n">
        <v>0</v>
      </c>
      <c r="H14" s="890" t="n">
        <v>0</v>
      </c>
      <c r="I14" s="890" t="n">
        <v>0</v>
      </c>
      <c r="J14" s="890" t="n">
        <v>0</v>
      </c>
      <c r="K14" s="891" t="n">
        <v>0</v>
      </c>
      <c r="L14" s="892" t="n">
        <v>0</v>
      </c>
      <c r="M14" s="893" t="n">
        <v>0</v>
      </c>
      <c r="N14" s="892" t="n">
        <v>0</v>
      </c>
      <c r="O14" s="893" t="n">
        <v>0</v>
      </c>
      <c r="P14" s="893" t="n">
        <v>0</v>
      </c>
      <c r="Q14" s="892" t="n">
        <v>1</v>
      </c>
      <c r="R14" s="894" t="n">
        <v>1399.12571436246</v>
      </c>
    </row>
    <row r="15" s="1" customFormat="true" ht="21.95" hidden="false" customHeight="true" outlineLevel="0" collapsed="false">
      <c r="A15" s="415" t="s">
        <v>41</v>
      </c>
      <c r="B15" s="443" t="s">
        <v>59</v>
      </c>
      <c r="C15" s="443" t="s">
        <v>1464</v>
      </c>
      <c r="D15" s="447" t="n">
        <v>22000</v>
      </c>
      <c r="E15" s="448" t="n">
        <v>1</v>
      </c>
      <c r="F15" s="449" t="n">
        <v>22000</v>
      </c>
      <c r="G15" s="890" t="n">
        <v>22400</v>
      </c>
      <c r="H15" s="890" t="n">
        <v>0</v>
      </c>
      <c r="I15" s="890" t="n">
        <v>0</v>
      </c>
      <c r="J15" s="890" t="n">
        <v>0</v>
      </c>
      <c r="K15" s="891" t="n">
        <v>22400</v>
      </c>
      <c r="L15" s="892" t="n">
        <v>1.01818181818182</v>
      </c>
      <c r="M15" s="893" t="n">
        <v>400</v>
      </c>
      <c r="N15" s="892" t="n">
        <v>1.01818181818182</v>
      </c>
      <c r="O15" s="893" t="n">
        <v>400</v>
      </c>
      <c r="P15" s="893" t="n">
        <v>0</v>
      </c>
      <c r="Q15" s="892" t="n">
        <v>1.01818181818182</v>
      </c>
      <c r="R15" s="894" t="n">
        <v>22400</v>
      </c>
    </row>
    <row r="16" s="1" customFormat="true" ht="21.95" hidden="false" customHeight="true" outlineLevel="0" collapsed="false">
      <c r="A16" s="415" t="s">
        <v>41</v>
      </c>
      <c r="B16" s="443" t="s">
        <v>63</v>
      </c>
      <c r="C16" s="443" t="s">
        <v>1454</v>
      </c>
      <c r="D16" s="447" t="n">
        <v>22500</v>
      </c>
      <c r="E16" s="448" t="n">
        <v>1</v>
      </c>
      <c r="F16" s="449" t="n">
        <v>22500</v>
      </c>
      <c r="G16" s="890" t="n">
        <v>26983.25</v>
      </c>
      <c r="H16" s="890" t="n">
        <v>0</v>
      </c>
      <c r="I16" s="890" t="n">
        <v>0</v>
      </c>
      <c r="J16" s="890" t="n">
        <v>0</v>
      </c>
      <c r="K16" s="891" t="n">
        <v>26983.25</v>
      </c>
      <c r="L16" s="892" t="n">
        <v>1.19925555555556</v>
      </c>
      <c r="M16" s="893" t="n">
        <v>4483.25</v>
      </c>
      <c r="N16" s="892" t="n">
        <v>1.19925555555556</v>
      </c>
      <c r="O16" s="893" t="n">
        <v>4483.25</v>
      </c>
      <c r="P16" s="893" t="n">
        <v>0</v>
      </c>
      <c r="Q16" s="892" t="n">
        <v>1.19925555555556</v>
      </c>
      <c r="R16" s="894" t="n">
        <v>26983.25</v>
      </c>
    </row>
    <row r="17" s="421" customFormat="true" ht="21.95" hidden="false" customHeight="true" outlineLevel="0" collapsed="false">
      <c r="A17" s="415" t="s">
        <v>41</v>
      </c>
      <c r="B17" s="443" t="s">
        <v>65</v>
      </c>
      <c r="C17" s="443" t="s">
        <v>1467</v>
      </c>
      <c r="D17" s="447" t="n">
        <v>50990.55</v>
      </c>
      <c r="E17" s="448" t="n">
        <v>1</v>
      </c>
      <c r="F17" s="449" t="n">
        <v>50990.55</v>
      </c>
      <c r="G17" s="890" t="n">
        <v>0</v>
      </c>
      <c r="H17" s="890" t="n">
        <v>0</v>
      </c>
      <c r="I17" s="890" t="n">
        <v>50990.55</v>
      </c>
      <c r="J17" s="890" t="n">
        <v>0</v>
      </c>
      <c r="K17" s="891" t="n">
        <v>50990.55</v>
      </c>
      <c r="L17" s="892" t="n">
        <v>1</v>
      </c>
      <c r="M17" s="893" t="n">
        <v>0</v>
      </c>
      <c r="N17" s="892" t="n">
        <v>1</v>
      </c>
      <c r="O17" s="893" t="n">
        <v>0</v>
      </c>
      <c r="P17" s="893" t="n">
        <v>0</v>
      </c>
      <c r="Q17" s="892" t="n">
        <v>1</v>
      </c>
      <c r="R17" s="894" t="n">
        <v>50990.55</v>
      </c>
    </row>
    <row r="18" s="441" customFormat="true" ht="21.95" hidden="false" customHeight="true" outlineLevel="0" collapsed="false">
      <c r="A18" s="415" t="s">
        <v>41</v>
      </c>
      <c r="B18" s="443" t="s">
        <v>67</v>
      </c>
      <c r="C18" s="443" t="s">
        <v>2210</v>
      </c>
      <c r="D18" s="447" t="n">
        <v>3000</v>
      </c>
      <c r="E18" s="895" t="n">
        <v>1</v>
      </c>
      <c r="F18" s="896" t="n">
        <v>3000</v>
      </c>
      <c r="G18" s="890" t="n">
        <v>0</v>
      </c>
      <c r="H18" s="890" t="n">
        <v>0</v>
      </c>
      <c r="I18" s="890" t="n">
        <v>5100</v>
      </c>
      <c r="J18" s="890" t="n">
        <v>0</v>
      </c>
      <c r="K18" s="891" t="n">
        <v>5100</v>
      </c>
      <c r="L18" s="892" t="n">
        <v>1.7</v>
      </c>
      <c r="M18" s="893" t="n">
        <v>2100</v>
      </c>
      <c r="N18" s="892" t="n">
        <v>1.7</v>
      </c>
      <c r="O18" s="893" t="n">
        <v>2100</v>
      </c>
      <c r="P18" s="893" t="n">
        <v>0</v>
      </c>
      <c r="Q18" s="892" t="n">
        <v>1.7</v>
      </c>
      <c r="R18" s="894" t="n">
        <v>5100</v>
      </c>
    </row>
    <row r="19" s="1" customFormat="true" ht="21.95" hidden="false" customHeight="true" outlineLevel="0" collapsed="false">
      <c r="A19" s="415" t="s">
        <v>41</v>
      </c>
      <c r="B19" s="443" t="s">
        <v>69</v>
      </c>
      <c r="C19" s="443" t="s">
        <v>2211</v>
      </c>
      <c r="D19" s="447" t="n">
        <v>2800</v>
      </c>
      <c r="E19" s="448" t="n">
        <v>1</v>
      </c>
      <c r="F19" s="449" t="n">
        <v>2800</v>
      </c>
      <c r="G19" s="890" t="n">
        <v>1479.95</v>
      </c>
      <c r="H19" s="890" t="n">
        <v>0</v>
      </c>
      <c r="I19" s="890" t="n">
        <v>2200</v>
      </c>
      <c r="J19" s="890" t="n">
        <v>1493.94</v>
      </c>
      <c r="K19" s="891" t="n">
        <v>2186.01</v>
      </c>
      <c r="L19" s="892" t="n">
        <v>0.780717857142857</v>
      </c>
      <c r="M19" s="893" t="n">
        <v>-613.99</v>
      </c>
      <c r="N19" s="892" t="n">
        <v>0.779878571428571</v>
      </c>
      <c r="O19" s="893" t="n">
        <v>-616.34</v>
      </c>
      <c r="P19" s="893" t="n">
        <v>2.34999999999991</v>
      </c>
      <c r="Q19" s="892" t="n">
        <v>0.780717857142857</v>
      </c>
      <c r="R19" s="894" t="n">
        <v>2186.01</v>
      </c>
    </row>
    <row r="20" s="1" customFormat="true" ht="21.95" hidden="false" customHeight="true" outlineLevel="0" collapsed="false">
      <c r="A20" s="415" t="s">
        <v>71</v>
      </c>
      <c r="B20" s="416" t="s">
        <v>71</v>
      </c>
      <c r="C20" s="416" t="s">
        <v>2212</v>
      </c>
      <c r="D20" s="418" t="n">
        <v>55821.9801030016</v>
      </c>
      <c r="E20" s="888" t="n">
        <v>1</v>
      </c>
      <c r="F20" s="873" t="n">
        <v>55821.9801030016</v>
      </c>
      <c r="G20" s="873" t="n">
        <v>36454.18</v>
      </c>
      <c r="H20" s="873" t="n">
        <v>0</v>
      </c>
      <c r="I20" s="873" t="n">
        <v>5590</v>
      </c>
      <c r="J20" s="873" t="n">
        <v>0</v>
      </c>
      <c r="K20" s="873" t="n">
        <v>42044.18</v>
      </c>
      <c r="L20" s="889" t="n">
        <v>0.753183242916516</v>
      </c>
      <c r="M20" s="418" t="n">
        <v>-13777.8001030016</v>
      </c>
      <c r="N20" s="889" t="n">
        <v>0.753183242916516</v>
      </c>
      <c r="O20" s="418" t="n">
        <v>-13777.8001030016</v>
      </c>
      <c r="P20" s="418" t="n">
        <v>0</v>
      </c>
      <c r="Q20" s="889" t="n">
        <v>0.753183242916516</v>
      </c>
      <c r="R20" s="418" t="n">
        <v>42044.18</v>
      </c>
    </row>
    <row r="21" s="1" customFormat="true" ht="21.95" hidden="false" customHeight="true" outlineLevel="0" collapsed="false">
      <c r="A21" s="415" t="s">
        <v>71</v>
      </c>
      <c r="B21" s="443" t="s">
        <v>75</v>
      </c>
      <c r="C21" s="443" t="s">
        <v>2213</v>
      </c>
      <c r="D21" s="447" t="n">
        <v>25871.84</v>
      </c>
      <c r="E21" s="448" t="n">
        <v>1</v>
      </c>
      <c r="F21" s="449" t="n">
        <v>25871.84</v>
      </c>
      <c r="G21" s="890" t="n">
        <v>25871.84</v>
      </c>
      <c r="H21" s="890" t="n">
        <v>0</v>
      </c>
      <c r="I21" s="890" t="n">
        <v>0</v>
      </c>
      <c r="J21" s="890" t="n">
        <v>0</v>
      </c>
      <c r="K21" s="891" t="n">
        <v>25871.84</v>
      </c>
      <c r="L21" s="892" t="n">
        <v>1</v>
      </c>
      <c r="M21" s="893" t="n">
        <v>0</v>
      </c>
      <c r="N21" s="892" t="n">
        <v>1</v>
      </c>
      <c r="O21" s="893" t="n">
        <v>0</v>
      </c>
      <c r="P21" s="893" t="n">
        <v>0</v>
      </c>
      <c r="Q21" s="892" t="n">
        <v>1</v>
      </c>
      <c r="R21" s="894" t="n">
        <v>25871.84</v>
      </c>
    </row>
    <row r="22" s="1" customFormat="true" ht="21.95" hidden="false" customHeight="true" outlineLevel="0" collapsed="false">
      <c r="A22" s="415" t="s">
        <v>71</v>
      </c>
      <c r="B22" s="443" t="s">
        <v>78</v>
      </c>
      <c r="C22" s="443" t="s">
        <v>2214</v>
      </c>
      <c r="D22" s="447" t="n">
        <v>1000</v>
      </c>
      <c r="E22" s="448" t="n">
        <v>1</v>
      </c>
      <c r="F22" s="449" t="n">
        <v>1000</v>
      </c>
      <c r="G22" s="890" t="n">
        <v>0</v>
      </c>
      <c r="H22" s="890" t="n">
        <v>0</v>
      </c>
      <c r="I22" s="890" t="n">
        <v>0</v>
      </c>
      <c r="J22" s="890" t="n">
        <v>0</v>
      </c>
      <c r="K22" s="891" t="n">
        <v>0</v>
      </c>
      <c r="L22" s="892" t="n">
        <v>0</v>
      </c>
      <c r="M22" s="893" t="n">
        <v>-1000</v>
      </c>
      <c r="N22" s="892" t="n">
        <v>0</v>
      </c>
      <c r="O22" s="893" t="n">
        <v>-1000</v>
      </c>
      <c r="P22" s="893" t="n">
        <v>0</v>
      </c>
      <c r="Q22" s="892" t="n">
        <v>0</v>
      </c>
      <c r="R22" s="894" t="n">
        <v>0</v>
      </c>
    </row>
    <row r="23" s="1" customFormat="true" ht="21.95" hidden="false" customHeight="true" outlineLevel="0" collapsed="false">
      <c r="A23" s="415" t="s">
        <v>71</v>
      </c>
      <c r="B23" s="443" t="s">
        <v>80</v>
      </c>
      <c r="C23" s="443" t="s">
        <v>1258</v>
      </c>
      <c r="D23" s="447" t="n">
        <v>6160</v>
      </c>
      <c r="E23" s="448" t="n">
        <v>1</v>
      </c>
      <c r="F23" s="449" t="n">
        <v>6160</v>
      </c>
      <c r="G23" s="890" t="n">
        <v>0</v>
      </c>
      <c r="H23" s="890" t="n">
        <v>0</v>
      </c>
      <c r="I23" s="890" t="n">
        <v>900</v>
      </c>
      <c r="J23" s="890" t="n">
        <v>0</v>
      </c>
      <c r="K23" s="891" t="n">
        <v>900</v>
      </c>
      <c r="L23" s="892" t="n">
        <v>0.146103896103896</v>
      </c>
      <c r="M23" s="893" t="n">
        <v>-5260</v>
      </c>
      <c r="N23" s="892" t="n">
        <v>0.146103896103896</v>
      </c>
      <c r="O23" s="893" t="n">
        <v>-5260</v>
      </c>
      <c r="P23" s="893" t="n">
        <v>0</v>
      </c>
      <c r="Q23" s="892" t="n">
        <v>0.146103896103896</v>
      </c>
      <c r="R23" s="894" t="n">
        <v>900</v>
      </c>
    </row>
    <row r="24" s="1" customFormat="true" ht="21.95" hidden="false" customHeight="true" outlineLevel="0" collapsed="false">
      <c r="A24" s="415" t="s">
        <v>71</v>
      </c>
      <c r="B24" s="443" t="s">
        <v>82</v>
      </c>
      <c r="C24" s="443" t="s">
        <v>1360</v>
      </c>
      <c r="D24" s="447" t="n">
        <v>6790.14010300161</v>
      </c>
      <c r="E24" s="895" t="n">
        <v>1</v>
      </c>
      <c r="F24" s="896" t="n">
        <v>6790.14010300161</v>
      </c>
      <c r="G24" s="890" t="n">
        <v>8682.34</v>
      </c>
      <c r="H24" s="890" t="n">
        <v>0</v>
      </c>
      <c r="I24" s="890" t="n">
        <v>0</v>
      </c>
      <c r="J24" s="890" t="n">
        <v>0</v>
      </c>
      <c r="K24" s="891" t="n">
        <v>8682.34</v>
      </c>
      <c r="L24" s="892" t="n">
        <v>1.27866875621049</v>
      </c>
      <c r="M24" s="893" t="n">
        <v>1892.19989699839</v>
      </c>
      <c r="N24" s="892" t="n">
        <v>1.27866875621049</v>
      </c>
      <c r="O24" s="893" t="n">
        <v>1892.19989699839</v>
      </c>
      <c r="P24" s="893" t="n">
        <v>0</v>
      </c>
      <c r="Q24" s="892" t="n">
        <v>1.27866875621049</v>
      </c>
      <c r="R24" s="894" t="n">
        <v>8682.34</v>
      </c>
    </row>
    <row r="25" s="1" customFormat="true" ht="21.95" hidden="false" customHeight="true" outlineLevel="0" collapsed="false">
      <c r="A25" s="415" t="s">
        <v>71</v>
      </c>
      <c r="B25" s="443" t="s">
        <v>84</v>
      </c>
      <c r="C25" s="443" t="s">
        <v>1214</v>
      </c>
      <c r="D25" s="447" t="n">
        <v>3000</v>
      </c>
      <c r="E25" s="448" t="n">
        <v>1</v>
      </c>
      <c r="F25" s="449" t="n">
        <v>3000</v>
      </c>
      <c r="G25" s="890" t="n">
        <v>1900</v>
      </c>
      <c r="H25" s="890" t="n">
        <v>0</v>
      </c>
      <c r="I25" s="890" t="n">
        <v>0</v>
      </c>
      <c r="J25" s="890" t="n">
        <v>0</v>
      </c>
      <c r="K25" s="891" t="n">
        <v>1900</v>
      </c>
      <c r="L25" s="892" t="n">
        <v>0.633333333333333</v>
      </c>
      <c r="M25" s="893" t="n">
        <v>-1100</v>
      </c>
      <c r="N25" s="892" t="n">
        <v>0.633333333333333</v>
      </c>
      <c r="O25" s="893" t="n">
        <v>-1100</v>
      </c>
      <c r="P25" s="893" t="n">
        <v>0</v>
      </c>
      <c r="Q25" s="892" t="n">
        <v>0.633333333333333</v>
      </c>
      <c r="R25" s="894" t="n">
        <v>1900</v>
      </c>
    </row>
    <row r="26" s="1" customFormat="true" ht="21.95" hidden="false" customHeight="true" outlineLevel="0" collapsed="false">
      <c r="A26" s="415" t="s">
        <v>71</v>
      </c>
      <c r="B26" s="443" t="s">
        <v>86</v>
      </c>
      <c r="C26" s="443" t="s">
        <v>2215</v>
      </c>
      <c r="D26" s="477" t="n">
        <v>10000</v>
      </c>
      <c r="E26" s="895" t="n">
        <v>1</v>
      </c>
      <c r="F26" s="896" t="n">
        <v>10000</v>
      </c>
      <c r="G26" s="890" t="n">
        <v>0</v>
      </c>
      <c r="H26" s="890" t="n">
        <v>0</v>
      </c>
      <c r="I26" s="890" t="n">
        <v>1690</v>
      </c>
      <c r="J26" s="890" t="n">
        <v>0</v>
      </c>
      <c r="K26" s="891" t="n">
        <v>1690</v>
      </c>
      <c r="L26" s="892" t="n">
        <v>0.169</v>
      </c>
      <c r="M26" s="893" t="n">
        <v>-8310</v>
      </c>
      <c r="N26" s="892" t="n">
        <v>0.169</v>
      </c>
      <c r="O26" s="893" t="n">
        <v>-8310</v>
      </c>
      <c r="P26" s="893" t="n">
        <v>0</v>
      </c>
      <c r="Q26" s="892" t="n">
        <v>0.169</v>
      </c>
      <c r="R26" s="894" t="n">
        <v>1690</v>
      </c>
    </row>
    <row r="27" s="1" customFormat="true" ht="21.95" hidden="false" customHeight="true" outlineLevel="0" collapsed="false">
      <c r="A27" s="415" t="s">
        <v>71</v>
      </c>
      <c r="B27" s="443" t="s">
        <v>88</v>
      </c>
      <c r="C27" s="443" t="s">
        <v>2216</v>
      </c>
      <c r="D27" s="447" t="n">
        <v>3000</v>
      </c>
      <c r="E27" s="448" t="n">
        <v>1</v>
      </c>
      <c r="F27" s="449" t="n">
        <v>3000</v>
      </c>
      <c r="G27" s="890" t="n">
        <v>0</v>
      </c>
      <c r="H27" s="890" t="n">
        <v>0</v>
      </c>
      <c r="I27" s="890" t="n">
        <v>3000</v>
      </c>
      <c r="J27" s="890" t="n">
        <v>0</v>
      </c>
      <c r="K27" s="891" t="n">
        <v>3000</v>
      </c>
      <c r="L27" s="892" t="n">
        <v>1</v>
      </c>
      <c r="M27" s="893" t="n">
        <v>0</v>
      </c>
      <c r="N27" s="892" t="n">
        <v>1</v>
      </c>
      <c r="O27" s="893" t="n">
        <v>0</v>
      </c>
      <c r="P27" s="893" t="n">
        <v>0</v>
      </c>
      <c r="Q27" s="892" t="n">
        <v>1</v>
      </c>
      <c r="R27" s="894" t="n">
        <v>3000</v>
      </c>
    </row>
    <row r="28" s="441" customFormat="true" ht="21.95" hidden="false" customHeight="true" outlineLevel="0" collapsed="false">
      <c r="A28" s="415" t="s">
        <v>90</v>
      </c>
      <c r="B28" s="416" t="s">
        <v>90</v>
      </c>
      <c r="C28" s="416" t="s">
        <v>2217</v>
      </c>
      <c r="D28" s="418" t="n">
        <v>65086.7977630106</v>
      </c>
      <c r="E28" s="888" t="n">
        <v>1</v>
      </c>
      <c r="F28" s="873" t="n">
        <v>65086.7977630106</v>
      </c>
      <c r="G28" s="873" t="n">
        <v>48136.79</v>
      </c>
      <c r="H28" s="873" t="n">
        <v>0</v>
      </c>
      <c r="I28" s="873" t="n">
        <v>0</v>
      </c>
      <c r="J28" s="873" t="n">
        <v>1823.9</v>
      </c>
      <c r="K28" s="873" t="n">
        <v>46312.89</v>
      </c>
      <c r="L28" s="889" t="n">
        <v>0.711555823788277</v>
      </c>
      <c r="M28" s="418" t="n">
        <v>-18773.9077630106</v>
      </c>
      <c r="N28" s="889" t="n">
        <v>0.700236477541092</v>
      </c>
      <c r="O28" s="418" t="n">
        <v>-19510.6477630106</v>
      </c>
      <c r="P28" s="418" t="n">
        <v>736.739999999998</v>
      </c>
      <c r="Q28" s="889" t="n">
        <v>0.711555823788277</v>
      </c>
      <c r="R28" s="418" t="n">
        <v>46312.89</v>
      </c>
    </row>
    <row r="29" s="1" customFormat="true" ht="21.95" hidden="false" customHeight="true" outlineLevel="0" collapsed="false">
      <c r="A29" s="415" t="s">
        <v>90</v>
      </c>
      <c r="B29" s="443" t="s">
        <v>93</v>
      </c>
      <c r="C29" s="443" t="s">
        <v>1405</v>
      </c>
      <c r="D29" s="447" t="n">
        <v>2500</v>
      </c>
      <c r="E29" s="448" t="n">
        <v>1</v>
      </c>
      <c r="F29" s="449" t="n">
        <v>2500</v>
      </c>
      <c r="G29" s="890" t="n">
        <v>965.99</v>
      </c>
      <c r="H29" s="890" t="n">
        <v>0</v>
      </c>
      <c r="I29" s="890" t="n">
        <v>0</v>
      </c>
      <c r="J29" s="890" t="n">
        <v>0</v>
      </c>
      <c r="K29" s="891" t="n">
        <v>965.99</v>
      </c>
      <c r="L29" s="892" t="n">
        <v>0.386396</v>
      </c>
      <c r="M29" s="893" t="n">
        <v>-1534.01</v>
      </c>
      <c r="N29" s="892" t="n">
        <v>0.386396</v>
      </c>
      <c r="O29" s="893" t="n">
        <v>-1534.01</v>
      </c>
      <c r="P29" s="893" t="n">
        <v>0</v>
      </c>
      <c r="Q29" s="892" t="n">
        <v>0.386396</v>
      </c>
      <c r="R29" s="894" t="n">
        <v>965.99</v>
      </c>
    </row>
    <row r="30" s="421" customFormat="true" ht="21.95" hidden="false" customHeight="true" outlineLevel="0" collapsed="false">
      <c r="A30" s="415" t="s">
        <v>90</v>
      </c>
      <c r="B30" s="443" t="s">
        <v>97</v>
      </c>
      <c r="C30" s="443" t="s">
        <v>1400</v>
      </c>
      <c r="D30" s="447" t="n">
        <v>3000</v>
      </c>
      <c r="E30" s="448" t="n">
        <v>1</v>
      </c>
      <c r="F30" s="449" t="n">
        <v>3000</v>
      </c>
      <c r="G30" s="890" t="n">
        <v>2867.03</v>
      </c>
      <c r="H30" s="890" t="n">
        <v>0</v>
      </c>
      <c r="I30" s="890" t="n">
        <v>0</v>
      </c>
      <c r="J30" s="890" t="n">
        <v>269.81</v>
      </c>
      <c r="K30" s="891" t="n">
        <v>2597.22</v>
      </c>
      <c r="L30" s="892" t="n">
        <v>0.86574</v>
      </c>
      <c r="M30" s="893" t="n">
        <v>-402.78</v>
      </c>
      <c r="N30" s="892" t="n">
        <v>0.86574</v>
      </c>
      <c r="O30" s="893" t="n">
        <v>-402.78</v>
      </c>
      <c r="P30" s="893" t="n">
        <v>0</v>
      </c>
      <c r="Q30" s="892" t="n">
        <v>0.86574</v>
      </c>
      <c r="R30" s="894" t="n">
        <v>2597.22</v>
      </c>
    </row>
    <row r="31" s="1" customFormat="true" ht="21.95" hidden="false" customHeight="true" outlineLevel="0" collapsed="false">
      <c r="A31" s="415" t="s">
        <v>90</v>
      </c>
      <c r="B31" s="443" t="s">
        <v>99</v>
      </c>
      <c r="C31" s="443" t="s">
        <v>1397</v>
      </c>
      <c r="D31" s="447" t="n">
        <v>800</v>
      </c>
      <c r="E31" s="448" t="n">
        <v>1</v>
      </c>
      <c r="F31" s="449" t="n">
        <v>800</v>
      </c>
      <c r="G31" s="890" t="n">
        <v>0</v>
      </c>
      <c r="H31" s="890" t="n">
        <v>0</v>
      </c>
      <c r="I31" s="890" t="n">
        <v>0</v>
      </c>
      <c r="J31" s="890" t="n">
        <v>0</v>
      </c>
      <c r="K31" s="891" t="n">
        <v>0</v>
      </c>
      <c r="L31" s="892" t="n">
        <v>0</v>
      </c>
      <c r="M31" s="893" t="n">
        <v>-800</v>
      </c>
      <c r="N31" s="892" t="n">
        <v>0</v>
      </c>
      <c r="O31" s="893" t="n">
        <v>-800</v>
      </c>
      <c r="P31" s="893" t="n">
        <v>0</v>
      </c>
      <c r="Q31" s="892" t="n">
        <v>0</v>
      </c>
      <c r="R31" s="894" t="n">
        <v>0</v>
      </c>
    </row>
    <row r="32" s="1" customFormat="true" ht="21.95" hidden="false" customHeight="true" outlineLevel="0" collapsed="false">
      <c r="A32" s="415" t="s">
        <v>90</v>
      </c>
      <c r="B32" s="443" t="s">
        <v>101</v>
      </c>
      <c r="C32" s="443" t="s">
        <v>2218</v>
      </c>
      <c r="D32" s="447" t="n">
        <v>13129.9204481632</v>
      </c>
      <c r="E32" s="448" t="n">
        <v>1</v>
      </c>
      <c r="F32" s="449" t="n">
        <v>13129.9204481632</v>
      </c>
      <c r="G32" s="890" t="n">
        <v>13790.65</v>
      </c>
      <c r="H32" s="890" t="n">
        <v>0</v>
      </c>
      <c r="I32" s="890" t="n">
        <v>0</v>
      </c>
      <c r="J32" s="890" t="n">
        <v>0</v>
      </c>
      <c r="K32" s="891" t="n">
        <v>13790.65</v>
      </c>
      <c r="L32" s="892" t="n">
        <v>1.05032243374553</v>
      </c>
      <c r="M32" s="893" t="n">
        <v>660.729551836819</v>
      </c>
      <c r="N32" s="892" t="n">
        <v>1.05032243374553</v>
      </c>
      <c r="O32" s="893" t="n">
        <v>660.729551836819</v>
      </c>
      <c r="P32" s="893" t="n">
        <v>0</v>
      </c>
      <c r="Q32" s="892" t="n">
        <v>1.05032243374553</v>
      </c>
      <c r="R32" s="894" t="n">
        <v>13790.65</v>
      </c>
    </row>
    <row r="33" s="1" customFormat="true" ht="21.95" hidden="false" customHeight="true" outlineLevel="0" collapsed="false">
      <c r="A33" s="415" t="s">
        <v>90</v>
      </c>
      <c r="B33" s="443" t="s">
        <v>103</v>
      </c>
      <c r="C33" s="443" t="s">
        <v>1167</v>
      </c>
      <c r="D33" s="447" t="n">
        <v>2014.0271263196</v>
      </c>
      <c r="E33" s="448" t="n">
        <v>1</v>
      </c>
      <c r="F33" s="449" t="n">
        <v>2014.0271263196</v>
      </c>
      <c r="G33" s="890" t="n">
        <v>3686.01</v>
      </c>
      <c r="H33" s="890" t="n">
        <v>0</v>
      </c>
      <c r="I33" s="890" t="n">
        <v>0</v>
      </c>
      <c r="J33" s="890" t="n">
        <v>0</v>
      </c>
      <c r="K33" s="891" t="n">
        <v>3686.01</v>
      </c>
      <c r="L33" s="892" t="n">
        <v>1.83016899416631</v>
      </c>
      <c r="M33" s="893" t="n">
        <v>1671.9828736804</v>
      </c>
      <c r="N33" s="892" t="n">
        <v>1.83016899416631</v>
      </c>
      <c r="O33" s="893" t="n">
        <v>1671.9828736804</v>
      </c>
      <c r="P33" s="893" t="n">
        <v>0</v>
      </c>
      <c r="Q33" s="892" t="n">
        <v>1.83016899416631</v>
      </c>
      <c r="R33" s="894" t="n">
        <v>3686.01</v>
      </c>
    </row>
    <row r="34" s="1" customFormat="true" ht="21.95" hidden="false" customHeight="true" outlineLevel="0" collapsed="false">
      <c r="A34" s="415" t="s">
        <v>90</v>
      </c>
      <c r="B34" s="469" t="s">
        <v>105</v>
      </c>
      <c r="C34" s="469" t="s">
        <v>2219</v>
      </c>
      <c r="D34" s="447" t="n">
        <v>0</v>
      </c>
      <c r="E34" s="448" t="n">
        <v>0</v>
      </c>
      <c r="F34" s="449" t="n">
        <v>0</v>
      </c>
      <c r="G34" s="890" t="n">
        <v>0</v>
      </c>
      <c r="H34" s="890" t="n">
        <v>0</v>
      </c>
      <c r="I34" s="890" t="n">
        <v>0</v>
      </c>
      <c r="J34" s="890" t="n">
        <v>0</v>
      </c>
      <c r="K34" s="891" t="n">
        <v>0</v>
      </c>
      <c r="L34" s="892" t="n">
        <v>0</v>
      </c>
      <c r="M34" s="893" t="n">
        <v>0</v>
      </c>
      <c r="N34" s="892" t="n">
        <v>0</v>
      </c>
      <c r="O34" s="893" t="n">
        <v>0</v>
      </c>
      <c r="P34" s="893" t="n">
        <v>0</v>
      </c>
      <c r="Q34" s="892" t="n">
        <v>0</v>
      </c>
      <c r="R34" s="894" t="n">
        <v>0</v>
      </c>
    </row>
    <row r="35" s="1" customFormat="true" ht="21.95" hidden="false" customHeight="true" outlineLevel="0" collapsed="false">
      <c r="A35" s="415" t="s">
        <v>90</v>
      </c>
      <c r="B35" s="443" t="s">
        <v>109</v>
      </c>
      <c r="C35" s="443" t="s">
        <v>1506</v>
      </c>
      <c r="D35" s="447" t="n">
        <v>7631.34918429074</v>
      </c>
      <c r="E35" s="448" t="n">
        <v>1</v>
      </c>
      <c r="F35" s="449" t="n">
        <v>7631.34918429074</v>
      </c>
      <c r="G35" s="890" t="n">
        <v>2320.36</v>
      </c>
      <c r="H35" s="890" t="n">
        <v>0</v>
      </c>
      <c r="I35" s="890" t="n">
        <v>0</v>
      </c>
      <c r="J35" s="890" t="n">
        <v>723.74</v>
      </c>
      <c r="K35" s="891" t="n">
        <v>1596.62</v>
      </c>
      <c r="L35" s="892" t="n">
        <v>0.209218574781857</v>
      </c>
      <c r="M35" s="893" t="n">
        <v>-6034.72918429074</v>
      </c>
      <c r="N35" s="892" t="n">
        <v>0.188924653450253</v>
      </c>
      <c r="O35" s="893" t="n">
        <v>-6189.59918429074</v>
      </c>
      <c r="P35" s="893" t="n">
        <v>154.87</v>
      </c>
      <c r="Q35" s="892" t="n">
        <v>0.209218574781857</v>
      </c>
      <c r="R35" s="894" t="n">
        <v>1596.62</v>
      </c>
    </row>
    <row r="36" s="1" customFormat="true" ht="21.95" hidden="false" customHeight="true" outlineLevel="0" collapsed="false">
      <c r="A36" s="415" t="s">
        <v>90</v>
      </c>
      <c r="B36" s="443" t="s">
        <v>111</v>
      </c>
      <c r="C36" s="443" t="s">
        <v>2220</v>
      </c>
      <c r="D36" s="447" t="n">
        <v>2815.35641702259</v>
      </c>
      <c r="E36" s="448" t="n">
        <v>1</v>
      </c>
      <c r="F36" s="449" t="n">
        <v>2815.35641702259</v>
      </c>
      <c r="G36" s="890" t="n">
        <v>530.21</v>
      </c>
      <c r="H36" s="890" t="n">
        <v>0</v>
      </c>
      <c r="I36" s="890" t="n">
        <v>0</v>
      </c>
      <c r="J36" s="890" t="n">
        <v>30.52</v>
      </c>
      <c r="K36" s="891" t="n">
        <v>499.69</v>
      </c>
      <c r="L36" s="892" t="n">
        <v>0.177487296805018</v>
      </c>
      <c r="M36" s="893" t="n">
        <v>-2315.66641702259</v>
      </c>
      <c r="N36" s="892" t="n">
        <v>0.177487296805018</v>
      </c>
      <c r="O36" s="893" t="n">
        <v>-2315.66641702259</v>
      </c>
      <c r="P36" s="893" t="n">
        <v>0</v>
      </c>
      <c r="Q36" s="892" t="n">
        <v>0.177487296805018</v>
      </c>
      <c r="R36" s="894" t="n">
        <v>499.69</v>
      </c>
    </row>
    <row r="37" s="421" customFormat="true" ht="21.95" hidden="false" customHeight="true" outlineLevel="0" collapsed="false">
      <c r="A37" s="415" t="s">
        <v>90</v>
      </c>
      <c r="B37" s="443" t="s">
        <v>113</v>
      </c>
      <c r="C37" s="443" t="s">
        <v>2221</v>
      </c>
      <c r="D37" s="447" t="n">
        <v>3546.76467897979</v>
      </c>
      <c r="E37" s="448" t="n">
        <v>1</v>
      </c>
      <c r="F37" s="449" t="n">
        <v>3546.76467897979</v>
      </c>
      <c r="G37" s="890" t="n">
        <v>3285.14</v>
      </c>
      <c r="H37" s="890" t="n">
        <v>0</v>
      </c>
      <c r="I37" s="890" t="n">
        <v>0</v>
      </c>
      <c r="J37" s="890" t="n">
        <v>0</v>
      </c>
      <c r="K37" s="891" t="n">
        <v>3285.14</v>
      </c>
      <c r="L37" s="892" t="n">
        <v>0.926235681625474</v>
      </c>
      <c r="M37" s="893" t="n">
        <v>-261.624678979788</v>
      </c>
      <c r="N37" s="892" t="n">
        <v>0.926235681625474</v>
      </c>
      <c r="O37" s="893" t="n">
        <v>-261.624678979788</v>
      </c>
      <c r="P37" s="893" t="n">
        <v>0</v>
      </c>
      <c r="Q37" s="892" t="n">
        <v>0.926235681625474</v>
      </c>
      <c r="R37" s="894" t="n">
        <v>3285.14</v>
      </c>
    </row>
    <row r="38" s="1" customFormat="true" ht="21.95" hidden="false" customHeight="true" outlineLevel="0" collapsed="false">
      <c r="A38" s="415" t="s">
        <v>90</v>
      </c>
      <c r="B38" s="443" t="s">
        <v>115</v>
      </c>
      <c r="C38" s="443" t="s">
        <v>1528</v>
      </c>
      <c r="D38" s="447" t="n">
        <v>3921.68297217653</v>
      </c>
      <c r="E38" s="448" t="n">
        <v>1</v>
      </c>
      <c r="F38" s="449" t="n">
        <v>3921.68297217653</v>
      </c>
      <c r="G38" s="890" t="n">
        <v>1282.96</v>
      </c>
      <c r="H38" s="890" t="n">
        <v>0</v>
      </c>
      <c r="I38" s="890" t="n">
        <v>0</v>
      </c>
      <c r="J38" s="890" t="n">
        <v>250</v>
      </c>
      <c r="K38" s="891" t="n">
        <v>1032.96</v>
      </c>
      <c r="L38" s="892" t="n">
        <v>0.263397119891797</v>
      </c>
      <c r="M38" s="893" t="n">
        <v>-2888.72297217653</v>
      </c>
      <c r="N38" s="892" t="n">
        <v>0.263397119891797</v>
      </c>
      <c r="O38" s="893" t="n">
        <v>-2888.72297217653</v>
      </c>
      <c r="P38" s="893" t="n">
        <v>0</v>
      </c>
      <c r="Q38" s="892" t="n">
        <v>0.263397119891797</v>
      </c>
      <c r="R38" s="894" t="n">
        <v>1032.96</v>
      </c>
    </row>
    <row r="39" s="1" customFormat="true" ht="21.95" hidden="false" customHeight="true" outlineLevel="0" collapsed="false">
      <c r="A39" s="415" t="s">
        <v>90</v>
      </c>
      <c r="B39" s="443" t="s">
        <v>117</v>
      </c>
      <c r="C39" s="443" t="s">
        <v>2222</v>
      </c>
      <c r="D39" s="447" t="n">
        <v>8621.46199203909</v>
      </c>
      <c r="E39" s="448" t="n">
        <v>1</v>
      </c>
      <c r="F39" s="449" t="n">
        <v>8621.46199203909</v>
      </c>
      <c r="G39" s="890" t="n">
        <v>3415.6</v>
      </c>
      <c r="H39" s="890" t="n">
        <v>0</v>
      </c>
      <c r="I39" s="890" t="n">
        <v>0</v>
      </c>
      <c r="J39" s="890" t="n">
        <v>428.83</v>
      </c>
      <c r="K39" s="891" t="n">
        <v>2986.77</v>
      </c>
      <c r="L39" s="892" t="n">
        <v>0.346434282579675</v>
      </c>
      <c r="M39" s="893" t="n">
        <v>-5634.69199203909</v>
      </c>
      <c r="N39" s="892" t="n">
        <v>0.331138732924435</v>
      </c>
      <c r="O39" s="893" t="n">
        <v>-5766.56199203909</v>
      </c>
      <c r="P39" s="893" t="n">
        <v>131.870000000001</v>
      </c>
      <c r="Q39" s="892" t="n">
        <v>0.346434282579675</v>
      </c>
      <c r="R39" s="894" t="n">
        <v>2986.77</v>
      </c>
    </row>
    <row r="40" s="1" customFormat="true" ht="21.95" hidden="false" customHeight="true" outlineLevel="0" collapsed="false">
      <c r="A40" s="415" t="s">
        <v>90</v>
      </c>
      <c r="B40" s="443" t="s">
        <v>119</v>
      </c>
      <c r="C40" s="443" t="s">
        <v>2223</v>
      </c>
      <c r="D40" s="447" t="n">
        <v>1556.88998471678</v>
      </c>
      <c r="E40" s="448" t="n">
        <v>1</v>
      </c>
      <c r="F40" s="449" t="n">
        <v>1556.88998471678</v>
      </c>
      <c r="G40" s="890" t="n">
        <v>574.77</v>
      </c>
      <c r="H40" s="890" t="n">
        <v>0</v>
      </c>
      <c r="I40" s="890" t="n">
        <v>0</v>
      </c>
      <c r="J40" s="890" t="n">
        <v>0</v>
      </c>
      <c r="K40" s="891" t="n">
        <v>574.77</v>
      </c>
      <c r="L40" s="892" t="n">
        <v>0.369178301384319</v>
      </c>
      <c r="M40" s="893" t="n">
        <v>-982.119984716782</v>
      </c>
      <c r="N40" s="892" t="n">
        <v>0.0801405373692459</v>
      </c>
      <c r="O40" s="893" t="n">
        <v>-1432.11998471678</v>
      </c>
      <c r="P40" s="893" t="n">
        <v>450</v>
      </c>
      <c r="Q40" s="892" t="n">
        <v>0.369178301384319</v>
      </c>
      <c r="R40" s="894" t="n">
        <v>574.77</v>
      </c>
    </row>
    <row r="41" s="1" customFormat="true" ht="21.95" hidden="false" customHeight="true" outlineLevel="0" collapsed="false">
      <c r="A41" s="415" t="s">
        <v>90</v>
      </c>
      <c r="B41" s="443" t="s">
        <v>121</v>
      </c>
      <c r="C41" s="443" t="s">
        <v>1511</v>
      </c>
      <c r="D41" s="447" t="n">
        <v>2183.62495930231</v>
      </c>
      <c r="E41" s="448" t="n">
        <v>1</v>
      </c>
      <c r="F41" s="449" t="n">
        <v>2183.62495930231</v>
      </c>
      <c r="G41" s="890" t="n">
        <v>9385.77</v>
      </c>
      <c r="H41" s="890" t="n">
        <v>0</v>
      </c>
      <c r="I41" s="890" t="n">
        <v>0</v>
      </c>
      <c r="J41" s="890" t="n">
        <v>0</v>
      </c>
      <c r="K41" s="891" t="n">
        <v>9385.77</v>
      </c>
      <c r="L41" s="892" t="n">
        <v>4.29825184037045</v>
      </c>
      <c r="M41" s="893" t="n">
        <v>7202.14504069769</v>
      </c>
      <c r="N41" s="892" t="n">
        <v>4.29825184037045</v>
      </c>
      <c r="O41" s="893" t="n">
        <v>7202.14504069769</v>
      </c>
      <c r="P41" s="893" t="n">
        <v>0</v>
      </c>
      <c r="Q41" s="892" t="n">
        <v>4.29825184037045</v>
      </c>
      <c r="R41" s="894" t="n">
        <v>9385.77</v>
      </c>
    </row>
    <row r="42" s="1" customFormat="true" ht="21.95" hidden="false" customHeight="true" outlineLevel="0" collapsed="false">
      <c r="A42" s="415" t="s">
        <v>90</v>
      </c>
      <c r="B42" s="469" t="s">
        <v>123</v>
      </c>
      <c r="C42" s="469" t="s">
        <v>2224</v>
      </c>
      <c r="D42" s="447" t="n">
        <v>0</v>
      </c>
      <c r="E42" s="448" t="n">
        <v>0</v>
      </c>
      <c r="F42" s="449" t="n">
        <v>0</v>
      </c>
      <c r="G42" s="890" t="n">
        <v>0</v>
      </c>
      <c r="H42" s="890" t="n">
        <v>0</v>
      </c>
      <c r="I42" s="890" t="n">
        <v>0</v>
      </c>
      <c r="J42" s="890" t="n">
        <v>0</v>
      </c>
      <c r="K42" s="891" t="n">
        <v>0</v>
      </c>
      <c r="L42" s="892" t="n">
        <v>0</v>
      </c>
      <c r="M42" s="893" t="n">
        <v>0</v>
      </c>
      <c r="N42" s="892" t="n">
        <v>0</v>
      </c>
      <c r="O42" s="893" t="n">
        <v>0</v>
      </c>
      <c r="P42" s="893" t="n">
        <v>0</v>
      </c>
      <c r="Q42" s="892" t="n">
        <v>0</v>
      </c>
      <c r="R42" s="894" t="n">
        <v>0</v>
      </c>
    </row>
    <row r="43" s="1" customFormat="true" ht="21.95" hidden="false" customHeight="true" outlineLevel="0" collapsed="false">
      <c r="A43" s="415" t="s">
        <v>90</v>
      </c>
      <c r="B43" s="443" t="s">
        <v>126</v>
      </c>
      <c r="C43" s="443" t="s">
        <v>2225</v>
      </c>
      <c r="D43" s="447" t="n">
        <v>600</v>
      </c>
      <c r="E43" s="895" t="n">
        <v>1</v>
      </c>
      <c r="F43" s="896" t="n">
        <v>600</v>
      </c>
      <c r="G43" s="890" t="n">
        <v>220</v>
      </c>
      <c r="H43" s="890" t="n">
        <v>0</v>
      </c>
      <c r="I43" s="890" t="n">
        <v>0</v>
      </c>
      <c r="J43" s="890" t="n">
        <v>0</v>
      </c>
      <c r="K43" s="891" t="n">
        <v>220</v>
      </c>
      <c r="L43" s="892" t="n">
        <v>0.366666666666667</v>
      </c>
      <c r="M43" s="893" t="n">
        <v>-380</v>
      </c>
      <c r="N43" s="892" t="n">
        <v>0.366666666666667</v>
      </c>
      <c r="O43" s="893" t="n">
        <v>-380</v>
      </c>
      <c r="P43" s="893" t="n">
        <v>0</v>
      </c>
      <c r="Q43" s="892" t="n">
        <v>0.366666666666667</v>
      </c>
      <c r="R43" s="894" t="n">
        <v>220</v>
      </c>
    </row>
    <row r="44" s="1" customFormat="true" ht="21.95" hidden="false" customHeight="true" outlineLevel="0" collapsed="false">
      <c r="A44" s="415" t="s">
        <v>90</v>
      </c>
      <c r="B44" s="443" t="s">
        <v>128</v>
      </c>
      <c r="C44" s="443" t="s">
        <v>1262</v>
      </c>
      <c r="D44" s="447" t="n">
        <v>6966.8</v>
      </c>
      <c r="E44" s="448" t="n">
        <v>1</v>
      </c>
      <c r="F44" s="449" t="n">
        <v>6966.8</v>
      </c>
      <c r="G44" s="890" t="n">
        <v>0</v>
      </c>
      <c r="H44" s="890" t="n">
        <v>0</v>
      </c>
      <c r="I44" s="890" t="n">
        <v>0</v>
      </c>
      <c r="J44" s="890" t="n">
        <v>0</v>
      </c>
      <c r="K44" s="891" t="n">
        <v>0</v>
      </c>
      <c r="L44" s="892" t="n">
        <v>0</v>
      </c>
      <c r="M44" s="893" t="n">
        <v>-6966.8</v>
      </c>
      <c r="N44" s="892" t="n">
        <v>0</v>
      </c>
      <c r="O44" s="893" t="n">
        <v>-6966.8</v>
      </c>
      <c r="P44" s="893" t="n">
        <v>0</v>
      </c>
      <c r="Q44" s="892" t="n">
        <v>0</v>
      </c>
      <c r="R44" s="894" t="n">
        <v>0</v>
      </c>
    </row>
    <row r="45" s="421" customFormat="true" ht="21.95" hidden="false" customHeight="true" outlineLevel="0" collapsed="false">
      <c r="A45" s="415" t="s">
        <v>90</v>
      </c>
      <c r="B45" s="443" t="s">
        <v>130</v>
      </c>
      <c r="C45" s="443" t="s">
        <v>1143</v>
      </c>
      <c r="D45" s="447" t="n">
        <v>3747.09</v>
      </c>
      <c r="E45" s="448" t="n">
        <v>1</v>
      </c>
      <c r="F45" s="449" t="n">
        <v>3747.09</v>
      </c>
      <c r="G45" s="890" t="n">
        <v>5014.3</v>
      </c>
      <c r="H45" s="890" t="n">
        <v>0</v>
      </c>
      <c r="I45" s="890" t="n">
        <v>0</v>
      </c>
      <c r="J45" s="890" t="n">
        <v>121</v>
      </c>
      <c r="K45" s="891" t="n">
        <v>4893.3</v>
      </c>
      <c r="L45" s="892" t="n">
        <v>1.30589337325765</v>
      </c>
      <c r="M45" s="893" t="n">
        <v>1146.21</v>
      </c>
      <c r="N45" s="892" t="n">
        <v>1.30589337325765</v>
      </c>
      <c r="O45" s="893" t="n">
        <v>1146.21</v>
      </c>
      <c r="P45" s="893" t="n">
        <v>0</v>
      </c>
      <c r="Q45" s="892" t="n">
        <v>1.30589337325765</v>
      </c>
      <c r="R45" s="894" t="n">
        <v>4893.3</v>
      </c>
    </row>
    <row r="46" s="441" customFormat="true" ht="21.95" hidden="false" customHeight="true" outlineLevel="0" collapsed="false">
      <c r="A46" s="415" t="s">
        <v>90</v>
      </c>
      <c r="B46" s="443" t="s">
        <v>132</v>
      </c>
      <c r="C46" s="443" t="s">
        <v>1146</v>
      </c>
      <c r="D46" s="447" t="n">
        <v>2051.83</v>
      </c>
      <c r="E46" s="895" t="n">
        <v>1</v>
      </c>
      <c r="F46" s="896" t="n">
        <v>2051.83</v>
      </c>
      <c r="G46" s="890" t="n">
        <v>798</v>
      </c>
      <c r="H46" s="890" t="n">
        <v>0</v>
      </c>
      <c r="I46" s="890" t="n">
        <v>0</v>
      </c>
      <c r="J46" s="890" t="n">
        <v>0</v>
      </c>
      <c r="K46" s="891" t="n">
        <v>798</v>
      </c>
      <c r="L46" s="892" t="n">
        <v>0.388921109448639</v>
      </c>
      <c r="M46" s="893" t="n">
        <v>-1253.83</v>
      </c>
      <c r="N46" s="892" t="n">
        <v>0.388921109448639</v>
      </c>
      <c r="O46" s="893" t="n">
        <v>-1253.83</v>
      </c>
      <c r="P46" s="893" t="n">
        <v>0</v>
      </c>
      <c r="Q46" s="892" t="n">
        <v>0.388921109448639</v>
      </c>
      <c r="R46" s="894" t="n">
        <v>798</v>
      </c>
    </row>
    <row r="47" s="1" customFormat="true" ht="21.95" hidden="false" customHeight="true" outlineLevel="0" collapsed="false">
      <c r="A47" s="415" t="s">
        <v>134</v>
      </c>
      <c r="B47" s="416" t="s">
        <v>134</v>
      </c>
      <c r="C47" s="416" t="s">
        <v>2226</v>
      </c>
      <c r="D47" s="418" t="n">
        <v>143143.612082918</v>
      </c>
      <c r="E47" s="888" t="n">
        <v>1</v>
      </c>
      <c r="F47" s="873" t="n">
        <v>143143.612082918</v>
      </c>
      <c r="G47" s="873" t="n">
        <v>130233.43</v>
      </c>
      <c r="H47" s="873" t="n">
        <v>1983.59</v>
      </c>
      <c r="I47" s="873" t="n">
        <v>2781.66</v>
      </c>
      <c r="J47" s="873" t="n">
        <v>0</v>
      </c>
      <c r="K47" s="873" t="n">
        <v>134998.68</v>
      </c>
      <c r="L47" s="889" t="n">
        <v>0.943099576960515</v>
      </c>
      <c r="M47" s="418" t="n">
        <v>-8144.93208291792</v>
      </c>
      <c r="N47" s="889" t="n">
        <v>0.918607181184103</v>
      </c>
      <c r="O47" s="418" t="n">
        <v>-11650.8620829179</v>
      </c>
      <c r="P47" s="418" t="n">
        <v>3505.92999999999</v>
      </c>
      <c r="Q47" s="889" t="n">
        <v>0.943099576960515</v>
      </c>
      <c r="R47" s="418" t="n">
        <v>134998.68</v>
      </c>
    </row>
    <row r="48" s="1" customFormat="true" ht="21.95" hidden="false" customHeight="true" outlineLevel="0" collapsed="false">
      <c r="A48" s="415" t="s">
        <v>134</v>
      </c>
      <c r="B48" s="443" t="s">
        <v>137</v>
      </c>
      <c r="C48" s="443" t="s">
        <v>2227</v>
      </c>
      <c r="D48" s="447" t="n">
        <v>83999.8820829179</v>
      </c>
      <c r="E48" s="448" t="n">
        <v>1</v>
      </c>
      <c r="F48" s="449" t="n">
        <v>83999.8820829179</v>
      </c>
      <c r="G48" s="890" t="n">
        <v>66888.49</v>
      </c>
      <c r="H48" s="890" t="n">
        <v>1983.59</v>
      </c>
      <c r="I48" s="890" t="n">
        <v>0</v>
      </c>
      <c r="J48" s="890" t="n">
        <v>0</v>
      </c>
      <c r="K48" s="891" t="n">
        <v>68872.08</v>
      </c>
      <c r="L48" s="892" t="n">
        <v>0.819906865250299</v>
      </c>
      <c r="M48" s="893" t="n">
        <v>-15127.8020829179</v>
      </c>
      <c r="N48" s="892" t="n">
        <v>0.778169544755739</v>
      </c>
      <c r="O48" s="893" t="n">
        <v>-18633.7320829179</v>
      </c>
      <c r="P48" s="893" t="n">
        <v>3505.92999999999</v>
      </c>
      <c r="Q48" s="892" t="n">
        <v>0.819906865250299</v>
      </c>
      <c r="R48" s="894" t="n">
        <v>68872.08</v>
      </c>
    </row>
    <row r="49" s="1" customFormat="true" ht="21.95" hidden="false" customHeight="true" outlineLevel="0" collapsed="false">
      <c r="A49" s="415" t="s">
        <v>134</v>
      </c>
      <c r="B49" s="443" t="s">
        <v>139</v>
      </c>
      <c r="C49" s="443" t="s">
        <v>2228</v>
      </c>
      <c r="D49" s="447" t="n">
        <v>59143.73</v>
      </c>
      <c r="E49" s="448" t="n">
        <v>1</v>
      </c>
      <c r="F49" s="449" t="n">
        <v>59143.73</v>
      </c>
      <c r="G49" s="890" t="n">
        <v>63344.94</v>
      </c>
      <c r="H49" s="890" t="n">
        <v>0</v>
      </c>
      <c r="I49" s="890" t="n">
        <v>2781.66</v>
      </c>
      <c r="J49" s="890" t="n">
        <v>0</v>
      </c>
      <c r="K49" s="891" t="n">
        <v>66126.6</v>
      </c>
      <c r="L49" s="892" t="n">
        <v>1.11806610776831</v>
      </c>
      <c r="M49" s="893" t="n">
        <v>6982.86999999999</v>
      </c>
      <c r="N49" s="892" t="n">
        <v>1.11806610776831</v>
      </c>
      <c r="O49" s="893" t="n">
        <v>6982.86999999999</v>
      </c>
      <c r="P49" s="893" t="n">
        <v>0</v>
      </c>
      <c r="Q49" s="892" t="n">
        <v>1.11806610776831</v>
      </c>
      <c r="R49" s="894" t="n">
        <v>66126.6</v>
      </c>
    </row>
    <row r="50" s="1" customFormat="true" ht="21.95" hidden="false" customHeight="true" outlineLevel="0" collapsed="false">
      <c r="A50" s="415" t="s">
        <v>141</v>
      </c>
      <c r="B50" s="416" t="s">
        <v>141</v>
      </c>
      <c r="C50" s="416" t="s">
        <v>2229</v>
      </c>
      <c r="D50" s="418" t="n">
        <v>531854.807380663</v>
      </c>
      <c r="E50" s="888" t="n">
        <v>1</v>
      </c>
      <c r="F50" s="873" t="n">
        <v>531854.807380663</v>
      </c>
      <c r="G50" s="873" t="n">
        <v>507332.46</v>
      </c>
      <c r="H50" s="873" t="n">
        <v>10497.58</v>
      </c>
      <c r="I50" s="873" t="n">
        <v>69.56</v>
      </c>
      <c r="J50" s="873" t="n">
        <v>188.62</v>
      </c>
      <c r="K50" s="873" t="n">
        <v>517710.98</v>
      </c>
      <c r="L50" s="889" t="n">
        <v>0.97340660047745</v>
      </c>
      <c r="M50" s="418" t="n">
        <v>-14143.8273806631</v>
      </c>
      <c r="N50" s="889" t="n">
        <v>0.966983776141568</v>
      </c>
      <c r="O50" s="418" t="n">
        <v>-17559.8373806631</v>
      </c>
      <c r="P50" s="418" t="n">
        <v>3416.01000000001</v>
      </c>
      <c r="Q50" s="889" t="n">
        <v>0.97340660047745</v>
      </c>
      <c r="R50" s="418" t="n">
        <v>517710.98</v>
      </c>
    </row>
    <row r="51" s="1" customFormat="true" ht="21.95" hidden="false" customHeight="true" outlineLevel="0" collapsed="false">
      <c r="A51" s="415" t="s">
        <v>141</v>
      </c>
      <c r="B51" s="469" t="s">
        <v>145</v>
      </c>
      <c r="C51" s="469" t="s">
        <v>2230</v>
      </c>
      <c r="D51" s="447" t="n">
        <v>0</v>
      </c>
      <c r="E51" s="448" t="n">
        <v>0</v>
      </c>
      <c r="F51" s="449" t="n">
        <v>0</v>
      </c>
      <c r="G51" s="890" t="n">
        <v>0</v>
      </c>
      <c r="H51" s="890" t="n">
        <v>0</v>
      </c>
      <c r="I51" s="890" t="n">
        <v>0</v>
      </c>
      <c r="J51" s="890" t="n">
        <v>0</v>
      </c>
      <c r="K51" s="891" t="n">
        <v>0</v>
      </c>
      <c r="L51" s="892" t="n">
        <v>0</v>
      </c>
      <c r="M51" s="893" t="n">
        <v>0</v>
      </c>
      <c r="N51" s="892" t="n">
        <v>0</v>
      </c>
      <c r="O51" s="893" t="n">
        <v>0</v>
      </c>
      <c r="P51" s="893" t="n">
        <v>0</v>
      </c>
      <c r="Q51" s="892" t="n">
        <v>0</v>
      </c>
      <c r="R51" s="894" t="n">
        <v>0</v>
      </c>
    </row>
    <row r="52" s="441" customFormat="true" ht="21.95" hidden="false" customHeight="true" outlineLevel="0" collapsed="false">
      <c r="A52" s="415" t="s">
        <v>141</v>
      </c>
      <c r="B52" s="443" t="s">
        <v>149</v>
      </c>
      <c r="C52" s="443" t="s">
        <v>1426</v>
      </c>
      <c r="D52" s="447" t="n">
        <v>15037.545369484</v>
      </c>
      <c r="E52" s="448" t="n">
        <v>1</v>
      </c>
      <c r="F52" s="449" t="n">
        <v>15037.545369484</v>
      </c>
      <c r="G52" s="890" t="n">
        <v>20188.23</v>
      </c>
      <c r="H52" s="890" t="n">
        <v>1214.13</v>
      </c>
      <c r="I52" s="890" t="n">
        <v>0</v>
      </c>
      <c r="J52" s="890" t="n">
        <v>0</v>
      </c>
      <c r="K52" s="891" t="n">
        <v>21402.36</v>
      </c>
      <c r="L52" s="892" t="n">
        <v>1.42326154130396</v>
      </c>
      <c r="M52" s="893" t="n">
        <v>6364.81463051602</v>
      </c>
      <c r="N52" s="892" t="n">
        <v>1.42326154130396</v>
      </c>
      <c r="O52" s="893" t="n">
        <v>6364.81463051602</v>
      </c>
      <c r="P52" s="893" t="n">
        <v>0</v>
      </c>
      <c r="Q52" s="892" t="n">
        <v>1.42326154130396</v>
      </c>
      <c r="R52" s="894" t="n">
        <v>21402.36</v>
      </c>
    </row>
    <row r="53" s="1" customFormat="true" ht="21.95" hidden="false" customHeight="true" outlineLevel="0" collapsed="false">
      <c r="A53" s="415" t="s">
        <v>141</v>
      </c>
      <c r="B53" s="443" t="s">
        <v>151</v>
      </c>
      <c r="C53" s="443" t="s">
        <v>1442</v>
      </c>
      <c r="D53" s="447" t="n">
        <v>599.302622334495</v>
      </c>
      <c r="E53" s="448" t="n">
        <v>1</v>
      </c>
      <c r="F53" s="449" t="n">
        <v>599.302622334495</v>
      </c>
      <c r="G53" s="890" t="n">
        <v>316.66</v>
      </c>
      <c r="H53" s="890" t="n">
        <v>0</v>
      </c>
      <c r="I53" s="890" t="n">
        <v>0</v>
      </c>
      <c r="J53" s="890" t="n">
        <v>0</v>
      </c>
      <c r="K53" s="891" t="n">
        <v>316.66</v>
      </c>
      <c r="L53" s="892" t="n">
        <v>0.528380801616548</v>
      </c>
      <c r="M53" s="893" t="n">
        <v>-282.642622334495</v>
      </c>
      <c r="N53" s="892" t="n">
        <v>0.528380801616548</v>
      </c>
      <c r="O53" s="893" t="n">
        <v>-282.642622334495</v>
      </c>
      <c r="P53" s="893" t="n">
        <v>0</v>
      </c>
      <c r="Q53" s="892" t="n">
        <v>0.528380801616548</v>
      </c>
      <c r="R53" s="894" t="n">
        <v>316.66</v>
      </c>
    </row>
    <row r="54" s="441" customFormat="true" ht="21.95" hidden="false" customHeight="true" outlineLevel="0" collapsed="false">
      <c r="A54" s="415" t="s">
        <v>141</v>
      </c>
      <c r="B54" s="443" t="s">
        <v>153</v>
      </c>
      <c r="C54" s="443" t="s">
        <v>1429</v>
      </c>
      <c r="D54" s="447" t="n">
        <v>2029.84093917758</v>
      </c>
      <c r="E54" s="448" t="n">
        <v>1</v>
      </c>
      <c r="F54" s="449" t="n">
        <v>2029.84093917758</v>
      </c>
      <c r="G54" s="890" t="n">
        <v>1084.27</v>
      </c>
      <c r="H54" s="890" t="n">
        <v>0</v>
      </c>
      <c r="I54" s="890" t="n">
        <v>0</v>
      </c>
      <c r="J54" s="890" t="n">
        <v>0</v>
      </c>
      <c r="K54" s="891" t="n">
        <v>1084.27</v>
      </c>
      <c r="L54" s="892" t="n">
        <v>0.534165007253872</v>
      </c>
      <c r="M54" s="893" t="n">
        <v>-945.570939177584</v>
      </c>
      <c r="N54" s="892" t="n">
        <v>0.534165007253872</v>
      </c>
      <c r="O54" s="893" t="n">
        <v>-945.570939177584</v>
      </c>
      <c r="P54" s="893" t="n">
        <v>0</v>
      </c>
      <c r="Q54" s="892" t="n">
        <v>0.534165007253872</v>
      </c>
      <c r="R54" s="894" t="n">
        <v>1084.27</v>
      </c>
    </row>
    <row r="55" s="1" customFormat="true" ht="21.95" hidden="false" customHeight="true" outlineLevel="0" collapsed="false">
      <c r="A55" s="415" t="s">
        <v>141</v>
      </c>
      <c r="B55" s="443" t="s">
        <v>155</v>
      </c>
      <c r="C55" s="443" t="s">
        <v>1431</v>
      </c>
      <c r="D55" s="447" t="n">
        <v>20157.7086654791</v>
      </c>
      <c r="E55" s="448" t="n">
        <v>1</v>
      </c>
      <c r="F55" s="449" t="n">
        <v>20157.7086654791</v>
      </c>
      <c r="G55" s="890" t="n">
        <v>1039.89</v>
      </c>
      <c r="H55" s="890" t="n">
        <v>0</v>
      </c>
      <c r="I55" s="890" t="n">
        <v>0</v>
      </c>
      <c r="J55" s="890" t="n">
        <v>0</v>
      </c>
      <c r="K55" s="891" t="n">
        <v>1039.89</v>
      </c>
      <c r="L55" s="892" t="n">
        <v>0.0515877085663438</v>
      </c>
      <c r="M55" s="893" t="n">
        <v>-19117.8186654791</v>
      </c>
      <c r="N55" s="892" t="n">
        <v>0.0515877085663438</v>
      </c>
      <c r="O55" s="893" t="n">
        <v>-19117.8186654791</v>
      </c>
      <c r="P55" s="893" t="n">
        <v>0</v>
      </c>
      <c r="Q55" s="892" t="n">
        <v>0.0515877085663438</v>
      </c>
      <c r="R55" s="894" t="n">
        <v>1039.89</v>
      </c>
    </row>
    <row r="56" s="1" customFormat="true" ht="21.95" hidden="false" customHeight="true" outlineLevel="0" collapsed="false">
      <c r="A56" s="415" t="s">
        <v>141</v>
      </c>
      <c r="B56" s="443" t="s">
        <v>157</v>
      </c>
      <c r="C56" s="443" t="s">
        <v>1345</v>
      </c>
      <c r="D56" s="447" t="n">
        <v>40088.7860979434</v>
      </c>
      <c r="E56" s="448" t="n">
        <v>1</v>
      </c>
      <c r="F56" s="449" t="n">
        <v>40088.7860979434</v>
      </c>
      <c r="G56" s="890" t="n">
        <v>19169</v>
      </c>
      <c r="H56" s="890" t="n">
        <v>4348.64</v>
      </c>
      <c r="I56" s="890" t="n">
        <v>0</v>
      </c>
      <c r="J56" s="890" t="n">
        <v>9.39</v>
      </c>
      <c r="K56" s="891" t="n">
        <v>23508.25</v>
      </c>
      <c r="L56" s="892" t="n">
        <v>0.586404635514918</v>
      </c>
      <c r="M56" s="893" t="n">
        <v>-16580.5360979434</v>
      </c>
      <c r="N56" s="892" t="n">
        <v>0.584764276541729</v>
      </c>
      <c r="O56" s="893" t="n">
        <v>-16646.2960979434</v>
      </c>
      <c r="P56" s="893" t="n">
        <v>65.760000000002</v>
      </c>
      <c r="Q56" s="892" t="n">
        <v>0.586404635514918</v>
      </c>
      <c r="R56" s="894" t="n">
        <v>23508.25</v>
      </c>
    </row>
    <row r="57" s="421" customFormat="true" ht="21.95" hidden="false" customHeight="true" outlineLevel="0" collapsed="false">
      <c r="A57" s="415" t="s">
        <v>141</v>
      </c>
      <c r="B57" s="443" t="s">
        <v>159</v>
      </c>
      <c r="C57" s="443" t="s">
        <v>1423</v>
      </c>
      <c r="D57" s="447" t="n">
        <v>31033.2184458919</v>
      </c>
      <c r="E57" s="448" t="n">
        <v>1</v>
      </c>
      <c r="F57" s="449" t="n">
        <v>31033.2184458919</v>
      </c>
      <c r="G57" s="890" t="n">
        <v>56553.96</v>
      </c>
      <c r="H57" s="890" t="n">
        <v>0</v>
      </c>
      <c r="I57" s="890" t="n">
        <v>0</v>
      </c>
      <c r="J57" s="890" t="n">
        <v>157.88</v>
      </c>
      <c r="K57" s="891" t="n">
        <v>56396.08</v>
      </c>
      <c r="L57" s="892" t="n">
        <v>1.81728105637286</v>
      </c>
      <c r="M57" s="893" t="n">
        <v>25362.8615541081</v>
      </c>
      <c r="N57" s="892" t="n">
        <v>1.81719630847587</v>
      </c>
      <c r="O57" s="893" t="n">
        <v>25360.2315541081</v>
      </c>
      <c r="P57" s="893" t="n">
        <v>2.63000000000466</v>
      </c>
      <c r="Q57" s="892" t="n">
        <v>1.81728105637286</v>
      </c>
      <c r="R57" s="894" t="n">
        <v>56396.08</v>
      </c>
    </row>
    <row r="58" s="1" customFormat="true" ht="21.95" hidden="false" customHeight="true" outlineLevel="0" collapsed="false">
      <c r="A58" s="415" t="s">
        <v>141</v>
      </c>
      <c r="B58" s="443" t="s">
        <v>161</v>
      </c>
      <c r="C58" s="443" t="s">
        <v>2231</v>
      </c>
      <c r="D58" s="447" t="n">
        <v>1311.49501886663</v>
      </c>
      <c r="E58" s="448" t="n">
        <v>1</v>
      </c>
      <c r="F58" s="449" t="n">
        <v>1311.49501886663</v>
      </c>
      <c r="G58" s="890" t="n">
        <v>0</v>
      </c>
      <c r="H58" s="890" t="n">
        <v>0</v>
      </c>
      <c r="I58" s="890" t="n">
        <v>0</v>
      </c>
      <c r="J58" s="890" t="n">
        <v>0</v>
      </c>
      <c r="K58" s="891" t="n">
        <v>0</v>
      </c>
      <c r="L58" s="892" t="n">
        <v>0</v>
      </c>
      <c r="M58" s="893" t="n">
        <v>-1311.49501886663</v>
      </c>
      <c r="N58" s="892" t="n">
        <v>0</v>
      </c>
      <c r="O58" s="893" t="n">
        <v>-1311.49501886663</v>
      </c>
      <c r="P58" s="893" t="n">
        <v>0</v>
      </c>
      <c r="Q58" s="892" t="n">
        <v>0</v>
      </c>
      <c r="R58" s="894" t="n">
        <v>0</v>
      </c>
    </row>
    <row r="59" s="1" customFormat="true" ht="21.95" hidden="false" customHeight="true" outlineLevel="0" collapsed="false">
      <c r="A59" s="415" t="s">
        <v>141</v>
      </c>
      <c r="B59" s="443" t="s">
        <v>163</v>
      </c>
      <c r="C59" s="443" t="s">
        <v>1357</v>
      </c>
      <c r="D59" s="447" t="n">
        <v>9235.942516401</v>
      </c>
      <c r="E59" s="448" t="n">
        <v>1</v>
      </c>
      <c r="F59" s="449" t="n">
        <v>9235.942516401</v>
      </c>
      <c r="G59" s="890" t="n">
        <v>1408.72</v>
      </c>
      <c r="H59" s="890" t="n">
        <v>0</v>
      </c>
      <c r="I59" s="890" t="n">
        <v>0</v>
      </c>
      <c r="J59" s="890" t="n">
        <v>0</v>
      </c>
      <c r="K59" s="891" t="n">
        <v>1408.72</v>
      </c>
      <c r="L59" s="892" t="n">
        <v>0.15252585185523</v>
      </c>
      <c r="M59" s="893" t="n">
        <v>-7827.222516401</v>
      </c>
      <c r="N59" s="892" t="n">
        <v>0.15252585185523</v>
      </c>
      <c r="O59" s="893" t="n">
        <v>-7827.222516401</v>
      </c>
      <c r="P59" s="893" t="n">
        <v>0</v>
      </c>
      <c r="Q59" s="892" t="n">
        <v>0.15252585185523</v>
      </c>
      <c r="R59" s="894" t="n">
        <v>1408.72</v>
      </c>
    </row>
    <row r="60" s="421" customFormat="true" ht="21.95" hidden="false" customHeight="true" outlineLevel="0" collapsed="false">
      <c r="A60" s="415" t="s">
        <v>141</v>
      </c>
      <c r="B60" s="469" t="s">
        <v>165</v>
      </c>
      <c r="C60" s="469" t="s">
        <v>2232</v>
      </c>
      <c r="D60" s="447" t="n">
        <v>0</v>
      </c>
      <c r="E60" s="448" t="n">
        <v>0</v>
      </c>
      <c r="F60" s="449" t="n">
        <v>0</v>
      </c>
      <c r="G60" s="890" t="n">
        <v>0</v>
      </c>
      <c r="H60" s="890" t="n">
        <v>0</v>
      </c>
      <c r="I60" s="890" t="n">
        <v>0</v>
      </c>
      <c r="J60" s="890" t="n">
        <v>0</v>
      </c>
      <c r="K60" s="891" t="n">
        <v>0</v>
      </c>
      <c r="L60" s="892" t="n">
        <v>0</v>
      </c>
      <c r="M60" s="893" t="n">
        <v>0</v>
      </c>
      <c r="N60" s="892" t="n">
        <v>0</v>
      </c>
      <c r="O60" s="893" t="n">
        <v>0</v>
      </c>
      <c r="P60" s="893" t="n">
        <v>0</v>
      </c>
      <c r="Q60" s="892" t="n">
        <v>0</v>
      </c>
      <c r="R60" s="894" t="n">
        <v>0</v>
      </c>
    </row>
    <row r="61" s="1" customFormat="true" ht="21.95" hidden="false" customHeight="true" outlineLevel="0" collapsed="false">
      <c r="A61" s="415" t="s">
        <v>141</v>
      </c>
      <c r="B61" s="443" t="s">
        <v>168</v>
      </c>
      <c r="C61" s="443" t="s">
        <v>1367</v>
      </c>
      <c r="D61" s="447" t="n">
        <v>4850.23399325892</v>
      </c>
      <c r="E61" s="448" t="n">
        <v>1</v>
      </c>
      <c r="F61" s="449" t="n">
        <v>4850.23399325892</v>
      </c>
      <c r="G61" s="890" t="n">
        <v>9186.12</v>
      </c>
      <c r="H61" s="890" t="n">
        <v>483.48</v>
      </c>
      <c r="I61" s="890" t="n">
        <v>69.56</v>
      </c>
      <c r="J61" s="890" t="n">
        <v>0</v>
      </c>
      <c r="K61" s="891" t="n">
        <v>9739.16</v>
      </c>
      <c r="L61" s="892" t="n">
        <v>2.00797734986311</v>
      </c>
      <c r="M61" s="893" t="n">
        <v>4888.92600674108</v>
      </c>
      <c r="N61" s="892" t="n">
        <v>2.00797734986311</v>
      </c>
      <c r="O61" s="893" t="n">
        <v>4888.92600674108</v>
      </c>
      <c r="P61" s="893" t="n">
        <v>0</v>
      </c>
      <c r="Q61" s="892" t="n">
        <v>2.00797734986311</v>
      </c>
      <c r="R61" s="894" t="n">
        <v>9739.16</v>
      </c>
    </row>
    <row r="62" s="421" customFormat="true" ht="21.95" hidden="false" customHeight="true" outlineLevel="0" collapsed="false">
      <c r="A62" s="415" t="s">
        <v>141</v>
      </c>
      <c r="B62" s="443" t="s">
        <v>170</v>
      </c>
      <c r="C62" s="443" t="s">
        <v>1370</v>
      </c>
      <c r="D62" s="447" t="n">
        <v>1611.84444389623</v>
      </c>
      <c r="E62" s="448" t="n">
        <v>1</v>
      </c>
      <c r="F62" s="449" t="n">
        <v>1611.84444389623</v>
      </c>
      <c r="G62" s="890" t="n">
        <v>3057.86</v>
      </c>
      <c r="H62" s="890" t="n">
        <v>160.94</v>
      </c>
      <c r="I62" s="890" t="n">
        <v>0</v>
      </c>
      <c r="J62" s="890" t="n">
        <v>0</v>
      </c>
      <c r="K62" s="891" t="n">
        <v>3218.8</v>
      </c>
      <c r="L62" s="892" t="n">
        <v>1.99696689850502</v>
      </c>
      <c r="M62" s="893" t="n">
        <v>1606.95555610377</v>
      </c>
      <c r="N62" s="892" t="n">
        <v>1.99696689850502</v>
      </c>
      <c r="O62" s="893" t="n">
        <v>1606.95555610377</v>
      </c>
      <c r="P62" s="893" t="n">
        <v>0</v>
      </c>
      <c r="Q62" s="892" t="n">
        <v>1.99696689850502</v>
      </c>
      <c r="R62" s="894" t="n">
        <v>3218.8</v>
      </c>
    </row>
    <row r="63" s="441" customFormat="true" ht="21.95" hidden="false" customHeight="true" outlineLevel="0" collapsed="false">
      <c r="A63" s="415" t="s">
        <v>141</v>
      </c>
      <c r="B63" s="443" t="s">
        <v>172</v>
      </c>
      <c r="C63" s="443" t="s">
        <v>1345</v>
      </c>
      <c r="D63" s="447" t="n">
        <v>6552.29063846905</v>
      </c>
      <c r="E63" s="448" t="n">
        <v>1</v>
      </c>
      <c r="F63" s="449" t="n">
        <v>6552.29063846905</v>
      </c>
      <c r="G63" s="890" t="n">
        <v>3571.11</v>
      </c>
      <c r="H63" s="890" t="n">
        <v>685.22</v>
      </c>
      <c r="I63" s="890" t="n">
        <v>0</v>
      </c>
      <c r="J63" s="890" t="n">
        <v>0</v>
      </c>
      <c r="K63" s="891" t="n">
        <v>4256.33</v>
      </c>
      <c r="L63" s="892" t="n">
        <v>0.649594200692309</v>
      </c>
      <c r="M63" s="893" t="n">
        <v>-2295.96063846905</v>
      </c>
      <c r="N63" s="892" t="n">
        <v>0.649594200692309</v>
      </c>
      <c r="O63" s="893" t="n">
        <v>-2295.96063846905</v>
      </c>
      <c r="P63" s="893" t="n">
        <v>0</v>
      </c>
      <c r="Q63" s="892" t="n">
        <v>0.649594200692309</v>
      </c>
      <c r="R63" s="894" t="n">
        <v>4256.33</v>
      </c>
    </row>
    <row r="64" s="441" customFormat="true" ht="21.95" hidden="false" customHeight="true" outlineLevel="0" collapsed="false">
      <c r="A64" s="415" t="s">
        <v>141</v>
      </c>
      <c r="B64" s="443" t="s">
        <v>173</v>
      </c>
      <c r="C64" s="443" t="s">
        <v>1410</v>
      </c>
      <c r="D64" s="447" t="n">
        <v>13818.8936561428</v>
      </c>
      <c r="E64" s="448" t="n">
        <v>1</v>
      </c>
      <c r="F64" s="449" t="n">
        <v>13818.8936561428</v>
      </c>
      <c r="G64" s="890" t="n">
        <v>283.53</v>
      </c>
      <c r="H64" s="890" t="n">
        <v>0</v>
      </c>
      <c r="I64" s="890" t="n">
        <v>0</v>
      </c>
      <c r="J64" s="890" t="n">
        <v>0</v>
      </c>
      <c r="K64" s="891" t="n">
        <v>283.53</v>
      </c>
      <c r="L64" s="892" t="n">
        <v>0.0205175614673006</v>
      </c>
      <c r="M64" s="893" t="n">
        <v>-13535.3636561428</v>
      </c>
      <c r="N64" s="892" t="n">
        <v>0.0205175614673006</v>
      </c>
      <c r="O64" s="893" t="n">
        <v>-13535.3636561428</v>
      </c>
      <c r="P64" s="893" t="n">
        <v>0</v>
      </c>
      <c r="Q64" s="892" t="n">
        <v>0.0205175614673006</v>
      </c>
      <c r="R64" s="894" t="n">
        <v>283.53</v>
      </c>
    </row>
    <row r="65" s="1" customFormat="true" ht="21.95" hidden="false" customHeight="true" outlineLevel="0" collapsed="false">
      <c r="A65" s="415" t="s">
        <v>141</v>
      </c>
      <c r="B65" s="443" t="s">
        <v>175</v>
      </c>
      <c r="C65" s="443" t="s">
        <v>2233</v>
      </c>
      <c r="D65" s="447" t="n">
        <v>893.187216848808</v>
      </c>
      <c r="E65" s="448" t="n">
        <v>1</v>
      </c>
      <c r="F65" s="449" t="n">
        <v>893.187216848808</v>
      </c>
      <c r="G65" s="890" t="n">
        <v>0</v>
      </c>
      <c r="H65" s="890" t="n">
        <v>0</v>
      </c>
      <c r="I65" s="890" t="n">
        <v>0</v>
      </c>
      <c r="J65" s="890" t="n">
        <v>0</v>
      </c>
      <c r="K65" s="891" t="n">
        <v>0</v>
      </c>
      <c r="L65" s="892" t="n">
        <v>0</v>
      </c>
      <c r="M65" s="893" t="n">
        <v>-893.187216848808</v>
      </c>
      <c r="N65" s="892" t="n">
        <v>0</v>
      </c>
      <c r="O65" s="893" t="n">
        <v>-893.187216848808</v>
      </c>
      <c r="P65" s="893" t="n">
        <v>0</v>
      </c>
      <c r="Q65" s="892" t="n">
        <v>0</v>
      </c>
      <c r="R65" s="894" t="n">
        <v>0</v>
      </c>
    </row>
    <row r="66" s="1" customFormat="true" ht="21.95" hidden="false" customHeight="true" outlineLevel="0" collapsed="false">
      <c r="A66" s="415" t="s">
        <v>141</v>
      </c>
      <c r="B66" s="443" t="s">
        <v>177</v>
      </c>
      <c r="C66" s="443" t="s">
        <v>1357</v>
      </c>
      <c r="D66" s="447" t="n">
        <v>3877.34449940913</v>
      </c>
      <c r="E66" s="895" t="n">
        <v>1</v>
      </c>
      <c r="F66" s="896" t="n">
        <v>3877.34449940913</v>
      </c>
      <c r="G66" s="890" t="n">
        <v>3440.47</v>
      </c>
      <c r="H66" s="890" t="n">
        <v>0</v>
      </c>
      <c r="I66" s="890" t="n">
        <v>0</v>
      </c>
      <c r="J66" s="890" t="n">
        <v>0</v>
      </c>
      <c r="K66" s="891" t="n">
        <v>3440.47</v>
      </c>
      <c r="L66" s="892" t="n">
        <v>0.887326364867577</v>
      </c>
      <c r="M66" s="893" t="n">
        <v>-436.874499409132</v>
      </c>
      <c r="N66" s="892" t="n">
        <v>0.887326364867577</v>
      </c>
      <c r="O66" s="893" t="n">
        <v>-436.874499409132</v>
      </c>
      <c r="P66" s="893" t="n">
        <v>0</v>
      </c>
      <c r="Q66" s="892" t="n">
        <v>0.887326364867577</v>
      </c>
      <c r="R66" s="894" t="n">
        <v>3440.47</v>
      </c>
    </row>
    <row r="67" s="1" customFormat="true" ht="21.95" hidden="false" customHeight="true" outlineLevel="0" collapsed="false">
      <c r="A67" s="415" t="s">
        <v>141</v>
      </c>
      <c r="B67" s="469" t="s">
        <v>178</v>
      </c>
      <c r="C67" s="469" t="s">
        <v>2234</v>
      </c>
      <c r="D67" s="447" t="n">
        <v>0</v>
      </c>
      <c r="E67" s="448" t="n">
        <v>0</v>
      </c>
      <c r="F67" s="449" t="n">
        <v>0</v>
      </c>
      <c r="G67" s="890" t="n">
        <v>0</v>
      </c>
      <c r="H67" s="890" t="n">
        <v>0</v>
      </c>
      <c r="I67" s="890" t="n">
        <v>0</v>
      </c>
      <c r="J67" s="890" t="n">
        <v>0</v>
      </c>
      <c r="K67" s="891" t="n">
        <v>0</v>
      </c>
      <c r="L67" s="892" t="n">
        <v>0</v>
      </c>
      <c r="M67" s="893" t="n">
        <v>0</v>
      </c>
      <c r="N67" s="892" t="n">
        <v>0</v>
      </c>
      <c r="O67" s="893" t="n">
        <v>0</v>
      </c>
      <c r="P67" s="893" t="n">
        <v>0</v>
      </c>
      <c r="Q67" s="892" t="n">
        <v>0</v>
      </c>
      <c r="R67" s="894" t="n">
        <v>0</v>
      </c>
    </row>
    <row r="68" s="1" customFormat="true" ht="21.95" hidden="false" customHeight="true" outlineLevel="0" collapsed="false">
      <c r="A68" s="415" t="s">
        <v>141</v>
      </c>
      <c r="B68" s="443" t="s">
        <v>182</v>
      </c>
      <c r="C68" s="443" t="s">
        <v>1386</v>
      </c>
      <c r="D68" s="447" t="n">
        <v>21000</v>
      </c>
      <c r="E68" s="448" t="n">
        <v>1</v>
      </c>
      <c r="F68" s="449" t="n">
        <v>21000</v>
      </c>
      <c r="G68" s="890" t="n">
        <v>0</v>
      </c>
      <c r="H68" s="890" t="n">
        <v>0</v>
      </c>
      <c r="I68" s="890" t="n">
        <v>0</v>
      </c>
      <c r="J68" s="890" t="n">
        <v>0</v>
      </c>
      <c r="K68" s="891" t="n">
        <v>0</v>
      </c>
      <c r="L68" s="892" t="n">
        <v>0</v>
      </c>
      <c r="M68" s="893" t="n">
        <v>-21000</v>
      </c>
      <c r="N68" s="892" t="n">
        <v>0</v>
      </c>
      <c r="O68" s="893" t="n">
        <v>-21000</v>
      </c>
      <c r="P68" s="893" t="n">
        <v>0</v>
      </c>
      <c r="Q68" s="892" t="n">
        <v>0</v>
      </c>
      <c r="R68" s="894" t="n">
        <v>0</v>
      </c>
    </row>
    <row r="69" s="1" customFormat="true" ht="21.95" hidden="false" customHeight="true" outlineLevel="0" collapsed="false">
      <c r="A69" s="415" t="s">
        <v>141</v>
      </c>
      <c r="B69" s="443" t="s">
        <v>184</v>
      </c>
      <c r="C69" s="443" t="s">
        <v>1389</v>
      </c>
      <c r="D69" s="447" t="n">
        <v>83720</v>
      </c>
      <c r="E69" s="448" t="n">
        <v>1</v>
      </c>
      <c r="F69" s="449" t="n">
        <v>83720</v>
      </c>
      <c r="G69" s="890" t="n">
        <v>161190</v>
      </c>
      <c r="H69" s="890" t="n">
        <v>0</v>
      </c>
      <c r="I69" s="890" t="n">
        <v>0</v>
      </c>
      <c r="J69" s="890" t="n">
        <v>0</v>
      </c>
      <c r="K69" s="891" t="n">
        <v>161190</v>
      </c>
      <c r="L69" s="892" t="n">
        <v>1.9253463927377</v>
      </c>
      <c r="M69" s="893" t="n">
        <v>77470</v>
      </c>
      <c r="N69" s="892" t="n">
        <v>1.9253463927377</v>
      </c>
      <c r="O69" s="893" t="n">
        <v>77470</v>
      </c>
      <c r="P69" s="893" t="n">
        <v>0</v>
      </c>
      <c r="Q69" s="892" t="n">
        <v>1.9253463927377</v>
      </c>
      <c r="R69" s="894" t="n">
        <v>161190</v>
      </c>
    </row>
    <row r="70" s="1" customFormat="true" ht="21.95" hidden="false" customHeight="true" outlineLevel="0" collapsed="false">
      <c r="A70" s="415" t="s">
        <v>141</v>
      </c>
      <c r="B70" s="443" t="s">
        <v>186</v>
      </c>
      <c r="C70" s="443" t="s">
        <v>1392</v>
      </c>
      <c r="D70" s="447" t="n">
        <v>51750</v>
      </c>
      <c r="E70" s="448" t="n">
        <v>1</v>
      </c>
      <c r="F70" s="449" t="n">
        <v>51750</v>
      </c>
      <c r="G70" s="890" t="n">
        <v>0</v>
      </c>
      <c r="H70" s="890" t="n">
        <v>0</v>
      </c>
      <c r="I70" s="890" t="n">
        <v>0</v>
      </c>
      <c r="J70" s="890" t="n">
        <v>0</v>
      </c>
      <c r="K70" s="891" t="n">
        <v>0</v>
      </c>
      <c r="L70" s="892" t="n">
        <v>0</v>
      </c>
      <c r="M70" s="893" t="n">
        <v>-51750</v>
      </c>
      <c r="N70" s="892" t="n">
        <v>0</v>
      </c>
      <c r="O70" s="893" t="n">
        <v>-51750</v>
      </c>
      <c r="P70" s="893" t="n">
        <v>0</v>
      </c>
      <c r="Q70" s="892" t="n">
        <v>0</v>
      </c>
      <c r="R70" s="894" t="n">
        <v>0</v>
      </c>
    </row>
    <row r="71" s="441" customFormat="true" ht="21.95" hidden="false" customHeight="true" outlineLevel="0" collapsed="false">
      <c r="A71" s="415" t="s">
        <v>141</v>
      </c>
      <c r="B71" s="897" t="s">
        <v>188</v>
      </c>
      <c r="C71" s="897" t="s">
        <v>1345</v>
      </c>
      <c r="D71" s="898" t="n">
        <v>22261.47</v>
      </c>
      <c r="E71" s="899" t="n">
        <v>1</v>
      </c>
      <c r="F71" s="900" t="n">
        <v>22261.47</v>
      </c>
      <c r="G71" s="901" t="n">
        <v>38586.46</v>
      </c>
      <c r="H71" s="901" t="n">
        <v>2100.78</v>
      </c>
      <c r="I71" s="901" t="n">
        <v>0</v>
      </c>
      <c r="J71" s="901" t="n">
        <v>0</v>
      </c>
      <c r="K71" s="902" t="n">
        <v>40687.24</v>
      </c>
      <c r="L71" s="903" t="n">
        <v>1.8276978115102</v>
      </c>
      <c r="M71" s="904" t="n">
        <v>18425.77</v>
      </c>
      <c r="N71" s="903" t="n">
        <v>1.8276978115102</v>
      </c>
      <c r="O71" s="904" t="n">
        <v>18425.77</v>
      </c>
      <c r="P71" s="904" t="n">
        <v>0</v>
      </c>
      <c r="Q71" s="892" t="n">
        <v>1.8276978115102</v>
      </c>
      <c r="R71" s="894" t="n">
        <v>40687.24</v>
      </c>
    </row>
    <row r="72" s="1" customFormat="true" ht="21.95" hidden="false" customHeight="true" outlineLevel="0" collapsed="false">
      <c r="A72" s="415" t="s">
        <v>141</v>
      </c>
      <c r="B72" s="443" t="s">
        <v>189</v>
      </c>
      <c r="C72" s="443" t="s">
        <v>1413</v>
      </c>
      <c r="D72" s="447" t="n">
        <v>106323.44</v>
      </c>
      <c r="E72" s="448" t="n">
        <v>1</v>
      </c>
      <c r="F72" s="449" t="n">
        <v>106323.44</v>
      </c>
      <c r="G72" s="890" t="n">
        <v>73021.71</v>
      </c>
      <c r="H72" s="890" t="n">
        <v>0</v>
      </c>
      <c r="I72" s="890" t="n">
        <v>0</v>
      </c>
      <c r="J72" s="890" t="n">
        <v>0</v>
      </c>
      <c r="K72" s="891" t="n">
        <v>73021.71</v>
      </c>
      <c r="L72" s="892" t="n">
        <v>0.686788444768153</v>
      </c>
      <c r="M72" s="893" t="n">
        <v>-33301.73</v>
      </c>
      <c r="N72" s="892" t="n">
        <v>0.686788444768153</v>
      </c>
      <c r="O72" s="893" t="n">
        <v>-33301.73</v>
      </c>
      <c r="P72" s="893" t="n">
        <v>0</v>
      </c>
      <c r="Q72" s="892" t="n">
        <v>0.686788444768153</v>
      </c>
      <c r="R72" s="894" t="n">
        <v>73021.71</v>
      </c>
    </row>
    <row r="73" s="1" customFormat="true" ht="21.95" hidden="false" customHeight="true" outlineLevel="0" collapsed="false">
      <c r="A73" s="415" t="s">
        <v>141</v>
      </c>
      <c r="B73" s="443" t="s">
        <v>191</v>
      </c>
      <c r="C73" s="443" t="s">
        <v>2235</v>
      </c>
      <c r="D73" s="447" t="n">
        <v>1664.01</v>
      </c>
      <c r="E73" s="448" t="n">
        <v>1</v>
      </c>
      <c r="F73" s="449" t="n">
        <v>1664.01</v>
      </c>
      <c r="G73" s="890" t="n">
        <v>812.86</v>
      </c>
      <c r="H73" s="890" t="n">
        <v>67.57</v>
      </c>
      <c r="I73" s="890" t="n">
        <v>0</v>
      </c>
      <c r="J73" s="890" t="n">
        <v>0</v>
      </c>
      <c r="K73" s="891" t="n">
        <v>880.43</v>
      </c>
      <c r="L73" s="892" t="n">
        <v>0.529101387611853</v>
      </c>
      <c r="M73" s="893" t="n">
        <v>-783.58</v>
      </c>
      <c r="N73" s="892" t="n">
        <v>0.529101387611853</v>
      </c>
      <c r="O73" s="893" t="n">
        <v>-783.58</v>
      </c>
      <c r="P73" s="893" t="n">
        <v>0</v>
      </c>
      <c r="Q73" s="892" t="n">
        <v>0.529101387611853</v>
      </c>
      <c r="R73" s="894" t="n">
        <v>880.43</v>
      </c>
    </row>
    <row r="74" s="1" customFormat="true" ht="21.95" hidden="false" customHeight="true" outlineLevel="0" collapsed="false">
      <c r="A74" s="415" t="s">
        <v>141</v>
      </c>
      <c r="B74" s="443" t="s">
        <v>193</v>
      </c>
      <c r="C74" s="443" t="s">
        <v>1357</v>
      </c>
      <c r="D74" s="447" t="n">
        <v>10649.73</v>
      </c>
      <c r="E74" s="448" t="n">
        <v>1</v>
      </c>
      <c r="F74" s="449" t="n">
        <v>10649.73</v>
      </c>
      <c r="G74" s="890" t="n">
        <v>78</v>
      </c>
      <c r="H74" s="890" t="n">
        <v>0</v>
      </c>
      <c r="I74" s="890" t="n">
        <v>0</v>
      </c>
      <c r="J74" s="890" t="n">
        <v>0</v>
      </c>
      <c r="K74" s="891" t="n">
        <v>78</v>
      </c>
      <c r="L74" s="892" t="n">
        <v>0.00732412934412422</v>
      </c>
      <c r="M74" s="893" t="n">
        <v>-10571.73</v>
      </c>
      <c r="N74" s="892" t="n">
        <v>0.00732412934412422</v>
      </c>
      <c r="O74" s="893" t="n">
        <v>-10571.73</v>
      </c>
      <c r="P74" s="893" t="n">
        <v>0</v>
      </c>
      <c r="Q74" s="892" t="n">
        <v>0.00732412934412422</v>
      </c>
      <c r="R74" s="894" t="n">
        <v>78</v>
      </c>
    </row>
    <row r="75" s="441" customFormat="true" ht="21.95" hidden="false" customHeight="true" outlineLevel="0" collapsed="false">
      <c r="A75" s="415" t="s">
        <v>141</v>
      </c>
      <c r="B75" s="443" t="s">
        <v>194</v>
      </c>
      <c r="C75" s="443" t="s">
        <v>1417</v>
      </c>
      <c r="D75" s="447" t="n">
        <v>3096</v>
      </c>
      <c r="E75" s="448" t="n">
        <v>1</v>
      </c>
      <c r="F75" s="449" t="n">
        <v>3096</v>
      </c>
      <c r="G75" s="890" t="n">
        <v>0</v>
      </c>
      <c r="H75" s="890" t="n">
        <v>0</v>
      </c>
      <c r="I75" s="890" t="n">
        <v>0</v>
      </c>
      <c r="J75" s="890" t="n">
        <v>0</v>
      </c>
      <c r="K75" s="891" t="n">
        <v>0</v>
      </c>
      <c r="L75" s="892" t="n">
        <v>0</v>
      </c>
      <c r="M75" s="893" t="n">
        <v>-3096</v>
      </c>
      <c r="N75" s="892" t="n">
        <v>0</v>
      </c>
      <c r="O75" s="893" t="n">
        <v>-3096</v>
      </c>
      <c r="P75" s="893" t="n">
        <v>0</v>
      </c>
      <c r="Q75" s="892" t="n">
        <v>0</v>
      </c>
      <c r="R75" s="894" t="n">
        <v>0</v>
      </c>
    </row>
    <row r="76" s="1" customFormat="true" ht="21.95" hidden="false" customHeight="true" outlineLevel="0" collapsed="false">
      <c r="A76" s="415" t="s">
        <v>141</v>
      </c>
      <c r="B76" s="469" t="s">
        <v>196</v>
      </c>
      <c r="C76" s="469" t="s">
        <v>2236</v>
      </c>
      <c r="D76" s="447" t="n">
        <v>0</v>
      </c>
      <c r="E76" s="448" t="n">
        <v>0</v>
      </c>
      <c r="F76" s="449" t="n">
        <v>0</v>
      </c>
      <c r="G76" s="890" t="n">
        <v>0</v>
      </c>
      <c r="H76" s="890" t="n">
        <v>0</v>
      </c>
      <c r="I76" s="890" t="n">
        <v>0</v>
      </c>
      <c r="J76" s="890" t="n">
        <v>0</v>
      </c>
      <c r="K76" s="891" t="n">
        <v>0</v>
      </c>
      <c r="L76" s="892" t="n">
        <v>0</v>
      </c>
      <c r="M76" s="893" t="n">
        <v>0</v>
      </c>
      <c r="N76" s="892" t="n">
        <v>0</v>
      </c>
      <c r="O76" s="893" t="n">
        <v>0</v>
      </c>
      <c r="P76" s="893" t="n">
        <v>0</v>
      </c>
      <c r="Q76" s="892" t="n">
        <v>0</v>
      </c>
      <c r="R76" s="894" t="n">
        <v>0</v>
      </c>
    </row>
    <row r="77" s="441" customFormat="true" ht="21.95" hidden="false" customHeight="true" outlineLevel="0" collapsed="false">
      <c r="A77" s="415" t="s">
        <v>141</v>
      </c>
      <c r="B77" s="469" t="s">
        <v>198</v>
      </c>
      <c r="C77" s="469" t="s">
        <v>2237</v>
      </c>
      <c r="D77" s="447" t="n">
        <v>0</v>
      </c>
      <c r="E77" s="448" t="n">
        <v>0</v>
      </c>
      <c r="F77" s="449" t="n">
        <v>0</v>
      </c>
      <c r="G77" s="890" t="n">
        <v>0</v>
      </c>
      <c r="H77" s="890" t="n">
        <v>0</v>
      </c>
      <c r="I77" s="890" t="n">
        <v>0</v>
      </c>
      <c r="J77" s="890" t="n">
        <v>0</v>
      </c>
      <c r="K77" s="891" t="n">
        <v>0</v>
      </c>
      <c r="L77" s="892" t="n">
        <v>0</v>
      </c>
      <c r="M77" s="893" t="n">
        <v>0</v>
      </c>
      <c r="N77" s="892" t="n">
        <v>0</v>
      </c>
      <c r="O77" s="893" t="n">
        <v>0</v>
      </c>
      <c r="P77" s="893" t="n">
        <v>0</v>
      </c>
      <c r="Q77" s="892" t="n">
        <v>0</v>
      </c>
      <c r="R77" s="894" t="n">
        <v>0</v>
      </c>
    </row>
    <row r="78" s="1" customFormat="true" ht="21.95" hidden="false" customHeight="true" outlineLevel="0" collapsed="false">
      <c r="A78" s="415" t="s">
        <v>141</v>
      </c>
      <c r="B78" s="443" t="s">
        <v>200</v>
      </c>
      <c r="C78" s="443" t="s">
        <v>2238</v>
      </c>
      <c r="D78" s="447" t="n">
        <v>14482.5578629335</v>
      </c>
      <c r="E78" s="448" t="n">
        <v>1</v>
      </c>
      <c r="F78" s="449" t="n">
        <v>14482.5578629335</v>
      </c>
      <c r="G78" s="890" t="n">
        <v>36669.48</v>
      </c>
      <c r="H78" s="890" t="n">
        <v>1436.82</v>
      </c>
      <c r="I78" s="890" t="n">
        <v>0</v>
      </c>
      <c r="J78" s="890" t="n">
        <v>0</v>
      </c>
      <c r="K78" s="891" t="n">
        <v>38106.3</v>
      </c>
      <c r="L78" s="892" t="n">
        <v>2.63118575880362</v>
      </c>
      <c r="M78" s="893" t="n">
        <v>23623.7421370665</v>
      </c>
      <c r="N78" s="892" t="n">
        <v>2.63118575880362</v>
      </c>
      <c r="O78" s="893" t="n">
        <v>23623.7421370665</v>
      </c>
      <c r="P78" s="893" t="n">
        <v>0</v>
      </c>
      <c r="Q78" s="892" t="n">
        <v>2.63118575880362</v>
      </c>
      <c r="R78" s="894" t="n">
        <v>38106.3</v>
      </c>
    </row>
    <row r="79" s="441" customFormat="true" ht="21.95" hidden="false" customHeight="true" outlineLevel="0" collapsed="false">
      <c r="A79" s="415" t="s">
        <v>141</v>
      </c>
      <c r="B79" s="443" t="s">
        <v>202</v>
      </c>
      <c r="C79" s="443" t="s">
        <v>1340</v>
      </c>
      <c r="D79" s="447" t="n">
        <v>10498.8326738528</v>
      </c>
      <c r="E79" s="448" t="n">
        <v>1</v>
      </c>
      <c r="F79" s="449" t="n">
        <v>10498.8326738528</v>
      </c>
      <c r="G79" s="890" t="n">
        <v>32985.95</v>
      </c>
      <c r="H79" s="890" t="n">
        <v>0</v>
      </c>
      <c r="I79" s="890" t="n">
        <v>0</v>
      </c>
      <c r="J79" s="890" t="n">
        <v>0</v>
      </c>
      <c r="K79" s="891" t="n">
        <v>32985.95</v>
      </c>
      <c r="L79" s="892" t="n">
        <v>3.14186834143486</v>
      </c>
      <c r="M79" s="893" t="n">
        <v>22487.1173261472</v>
      </c>
      <c r="N79" s="892" t="n">
        <v>3.14186834143486</v>
      </c>
      <c r="O79" s="893" t="n">
        <v>22487.1173261472</v>
      </c>
      <c r="P79" s="893" t="n">
        <v>0</v>
      </c>
      <c r="Q79" s="892" t="n">
        <v>3.14186834143486</v>
      </c>
      <c r="R79" s="894" t="n">
        <v>32985.95</v>
      </c>
    </row>
    <row r="80" s="1" customFormat="true" ht="21.95" hidden="false" customHeight="true" outlineLevel="0" collapsed="false">
      <c r="A80" s="415" t="s">
        <v>141</v>
      </c>
      <c r="B80" s="443" t="s">
        <v>204</v>
      </c>
      <c r="C80" s="443" t="s">
        <v>1345</v>
      </c>
      <c r="D80" s="447" t="n">
        <v>16737.873653456</v>
      </c>
      <c r="E80" s="448" t="n">
        <v>1</v>
      </c>
      <c r="F80" s="449" t="n">
        <v>16737.873653456</v>
      </c>
      <c r="G80" s="890" t="n">
        <v>26768.24</v>
      </c>
      <c r="H80" s="890" t="n">
        <v>0</v>
      </c>
      <c r="I80" s="890" t="n">
        <v>0</v>
      </c>
      <c r="J80" s="890" t="n">
        <v>21.35</v>
      </c>
      <c r="K80" s="891" t="n">
        <v>26746.89</v>
      </c>
      <c r="L80" s="892" t="n">
        <v>1.59798613335078</v>
      </c>
      <c r="M80" s="893" t="n">
        <v>10009.016346544</v>
      </c>
      <c r="N80" s="892" t="n">
        <v>1.39798342874745</v>
      </c>
      <c r="O80" s="893" t="n">
        <v>6661.39634654398</v>
      </c>
      <c r="P80" s="893" t="n">
        <v>3347.62</v>
      </c>
      <c r="Q80" s="892" t="n">
        <v>1.59798613335078</v>
      </c>
      <c r="R80" s="894" t="n">
        <v>26746.89</v>
      </c>
    </row>
    <row r="81" s="1" customFormat="true" ht="21.95" hidden="false" customHeight="true" outlineLevel="0" collapsed="false">
      <c r="A81" s="415" t="s">
        <v>141</v>
      </c>
      <c r="B81" s="443" t="s">
        <v>206</v>
      </c>
      <c r="C81" s="443" t="s">
        <v>1350</v>
      </c>
      <c r="D81" s="447" t="n">
        <v>29765.1881562825</v>
      </c>
      <c r="E81" s="448" t="n">
        <v>1</v>
      </c>
      <c r="F81" s="449" t="n">
        <v>29765.1881562825</v>
      </c>
      <c r="G81" s="890" t="n">
        <v>17919.94</v>
      </c>
      <c r="H81" s="890" t="n">
        <v>0</v>
      </c>
      <c r="I81" s="890" t="n">
        <v>0</v>
      </c>
      <c r="J81" s="890" t="n">
        <v>0</v>
      </c>
      <c r="K81" s="891" t="n">
        <v>17919.94</v>
      </c>
      <c r="L81" s="892" t="n">
        <v>0.602043565319028</v>
      </c>
      <c r="M81" s="893" t="n">
        <v>-11845.2481562825</v>
      </c>
      <c r="N81" s="892" t="n">
        <v>0.602043565319028</v>
      </c>
      <c r="O81" s="893" t="n">
        <v>-11845.2481562825</v>
      </c>
      <c r="P81" s="893" t="n">
        <v>0</v>
      </c>
      <c r="Q81" s="892" t="n">
        <v>0.602043565319028</v>
      </c>
      <c r="R81" s="894" t="n">
        <v>17919.94</v>
      </c>
    </row>
    <row r="82" s="441" customFormat="true" ht="21.95" hidden="false" customHeight="true" outlineLevel="0" collapsed="false">
      <c r="A82" s="415" t="s">
        <v>141</v>
      </c>
      <c r="B82" s="443" t="s">
        <v>208</v>
      </c>
      <c r="C82" s="443" t="s">
        <v>2231</v>
      </c>
      <c r="D82" s="447" t="n">
        <v>700.206516894905</v>
      </c>
      <c r="E82" s="448" t="n">
        <v>1</v>
      </c>
      <c r="F82" s="449" t="n">
        <v>700.206516894905</v>
      </c>
      <c r="G82" s="890" t="n">
        <v>0</v>
      </c>
      <c r="H82" s="890" t="n">
        <v>0</v>
      </c>
      <c r="I82" s="890" t="n">
        <v>0</v>
      </c>
      <c r="J82" s="890" t="n">
        <v>0</v>
      </c>
      <c r="K82" s="891" t="n">
        <v>0</v>
      </c>
      <c r="L82" s="892" t="n">
        <v>0</v>
      </c>
      <c r="M82" s="893" t="n">
        <v>-700.206516894905</v>
      </c>
      <c r="N82" s="892" t="n">
        <v>0</v>
      </c>
      <c r="O82" s="893" t="n">
        <v>-700.206516894905</v>
      </c>
      <c r="P82" s="893" t="n">
        <v>0</v>
      </c>
      <c r="Q82" s="892" t="n">
        <v>0</v>
      </c>
      <c r="R82" s="894" t="n">
        <v>0</v>
      </c>
    </row>
    <row r="83" s="1" customFormat="true" ht="21.95" hidden="false" customHeight="true" outlineLevel="0" collapsed="false">
      <c r="A83" s="415" t="s">
        <v>141</v>
      </c>
      <c r="B83" s="443" t="s">
        <v>210</v>
      </c>
      <c r="C83" s="443" t="s">
        <v>1357</v>
      </c>
      <c r="D83" s="447" t="n">
        <v>8107.86439364046</v>
      </c>
      <c r="E83" s="448" t="n">
        <v>1</v>
      </c>
      <c r="F83" s="449" t="n">
        <v>8107.86439364046</v>
      </c>
      <c r="G83" s="890" t="n">
        <v>0</v>
      </c>
      <c r="H83" s="890" t="n">
        <v>0</v>
      </c>
      <c r="I83" s="890" t="n">
        <v>0</v>
      </c>
      <c r="J83" s="890" t="n">
        <v>0</v>
      </c>
      <c r="K83" s="891" t="n">
        <v>0</v>
      </c>
      <c r="L83" s="892" t="n">
        <v>0</v>
      </c>
      <c r="M83" s="893" t="n">
        <v>-8107.86439364046</v>
      </c>
      <c r="N83" s="892" t="n">
        <v>0</v>
      </c>
      <c r="O83" s="893" t="n">
        <v>-8107.86439364046</v>
      </c>
      <c r="P83" s="893" t="n">
        <v>0</v>
      </c>
      <c r="Q83" s="892" t="n">
        <v>0</v>
      </c>
      <c r="R83" s="894" t="n">
        <v>0</v>
      </c>
    </row>
    <row r="84" s="1" customFormat="true" ht="21.95" hidden="false" customHeight="true" outlineLevel="0" collapsed="false">
      <c r="A84" s="415" t="s">
        <v>212</v>
      </c>
      <c r="B84" s="416" t="s">
        <v>212</v>
      </c>
      <c r="C84" s="416" t="s">
        <v>2239</v>
      </c>
      <c r="D84" s="418" t="n">
        <v>1072268.56236388</v>
      </c>
      <c r="E84" s="888" t="n">
        <v>1</v>
      </c>
      <c r="F84" s="873" t="n">
        <v>1072268.56236388</v>
      </c>
      <c r="G84" s="873" t="n">
        <v>1114026.7</v>
      </c>
      <c r="H84" s="873" t="n">
        <v>9116.46</v>
      </c>
      <c r="I84" s="873" t="n">
        <v>0</v>
      </c>
      <c r="J84" s="873" t="n">
        <v>4015.31</v>
      </c>
      <c r="K84" s="873" t="n">
        <v>1119127.85</v>
      </c>
      <c r="L84" s="889" t="n">
        <v>1.04370107385487</v>
      </c>
      <c r="M84" s="418" t="n">
        <v>46859.2876361236</v>
      </c>
      <c r="N84" s="889" t="n">
        <v>1.03684221380979</v>
      </c>
      <c r="O84" s="418" t="n">
        <v>39504.7476361236</v>
      </c>
      <c r="P84" s="418" t="n">
        <v>7354.54000000004</v>
      </c>
      <c r="Q84" s="889" t="n">
        <v>1.04370107385487</v>
      </c>
      <c r="R84" s="418" t="n">
        <v>1119127.85</v>
      </c>
    </row>
    <row r="85" s="1" customFormat="true" ht="21.95" hidden="false" customHeight="true" outlineLevel="0" collapsed="false">
      <c r="A85" s="415" t="s">
        <v>212</v>
      </c>
      <c r="B85" s="443" t="s">
        <v>215</v>
      </c>
      <c r="C85" s="443" t="s">
        <v>1470</v>
      </c>
      <c r="D85" s="447" t="n">
        <v>425585.368849066</v>
      </c>
      <c r="E85" s="448" t="n">
        <v>1</v>
      </c>
      <c r="F85" s="449" t="n">
        <v>425585.368849066</v>
      </c>
      <c r="G85" s="890" t="n">
        <v>421752.07</v>
      </c>
      <c r="H85" s="890" t="n">
        <v>0</v>
      </c>
      <c r="I85" s="890" t="n">
        <v>0</v>
      </c>
      <c r="J85" s="890" t="n">
        <v>769.74</v>
      </c>
      <c r="K85" s="891" t="n">
        <v>420982.33</v>
      </c>
      <c r="L85" s="892" t="n">
        <v>0.98918421734865</v>
      </c>
      <c r="M85" s="893" t="n">
        <v>-4603.03884906624</v>
      </c>
      <c r="N85" s="892" t="n">
        <v>0.989132641327464</v>
      </c>
      <c r="O85" s="893" t="n">
        <v>-4624.98884906626</v>
      </c>
      <c r="P85" s="893" t="n">
        <v>21.9500000000116</v>
      </c>
      <c r="Q85" s="892" t="n">
        <v>0.98918421734865</v>
      </c>
      <c r="R85" s="894" t="n">
        <v>420982.33</v>
      </c>
    </row>
    <row r="86" s="1" customFormat="true" ht="21.95" hidden="false" customHeight="true" outlineLevel="0" collapsed="false">
      <c r="A86" s="415" t="s">
        <v>212</v>
      </c>
      <c r="B86" s="443" t="s">
        <v>217</v>
      </c>
      <c r="C86" s="443" t="s">
        <v>1345</v>
      </c>
      <c r="D86" s="477" t="n">
        <v>401167.131946956</v>
      </c>
      <c r="E86" s="895" t="n">
        <v>1</v>
      </c>
      <c r="F86" s="896" t="n">
        <v>401167.131946956</v>
      </c>
      <c r="G86" s="890" t="n">
        <v>425084.35</v>
      </c>
      <c r="H86" s="890" t="n">
        <v>9116.46</v>
      </c>
      <c r="I86" s="890" t="n">
        <v>0</v>
      </c>
      <c r="J86" s="890" t="n">
        <v>3245.57</v>
      </c>
      <c r="K86" s="891" t="n">
        <v>430955.24</v>
      </c>
      <c r="L86" s="892" t="n">
        <v>1.07425361072946</v>
      </c>
      <c r="M86" s="893" t="n">
        <v>29788.1080530439</v>
      </c>
      <c r="N86" s="892" t="n">
        <v>1.06648707216764</v>
      </c>
      <c r="O86" s="893" t="n">
        <v>26672.428053044</v>
      </c>
      <c r="P86" s="893" t="n">
        <v>3115.67999999999</v>
      </c>
      <c r="Q86" s="892" t="n">
        <v>1.07425361072946</v>
      </c>
      <c r="R86" s="894" t="n">
        <v>430955.24</v>
      </c>
    </row>
    <row r="87" s="1" customFormat="true" ht="21.95" hidden="false" customHeight="true" outlineLevel="0" collapsed="false">
      <c r="A87" s="415" t="s">
        <v>212</v>
      </c>
      <c r="B87" s="443" t="s">
        <v>219</v>
      </c>
      <c r="C87" s="443" t="s">
        <v>1452</v>
      </c>
      <c r="D87" s="447" t="n">
        <v>169441.230431124</v>
      </c>
      <c r="E87" s="448" t="n">
        <v>1</v>
      </c>
      <c r="F87" s="449" t="n">
        <v>169441.230431124</v>
      </c>
      <c r="G87" s="890" t="n">
        <v>190475.28</v>
      </c>
      <c r="H87" s="890" t="n">
        <v>0</v>
      </c>
      <c r="I87" s="890" t="n">
        <v>0</v>
      </c>
      <c r="J87" s="890" t="n">
        <v>0</v>
      </c>
      <c r="K87" s="891" t="n">
        <v>190475.28</v>
      </c>
      <c r="L87" s="892" t="n">
        <v>1.12413772914277</v>
      </c>
      <c r="M87" s="893" t="n">
        <v>21034.0495688764</v>
      </c>
      <c r="N87" s="892" t="n">
        <v>1.1026553544531</v>
      </c>
      <c r="O87" s="893" t="n">
        <v>17394.0495688764</v>
      </c>
      <c r="P87" s="893" t="n">
        <v>3640</v>
      </c>
      <c r="Q87" s="892" t="n">
        <v>1.12413772914277</v>
      </c>
      <c r="R87" s="894" t="n">
        <v>190475.28</v>
      </c>
    </row>
    <row r="88" s="1" customFormat="true" ht="21.95" hidden="false" customHeight="true" outlineLevel="0" collapsed="false">
      <c r="A88" s="415" t="s">
        <v>212</v>
      </c>
      <c r="B88" s="443" t="s">
        <v>221</v>
      </c>
      <c r="C88" s="443" t="s">
        <v>1457</v>
      </c>
      <c r="D88" s="447" t="n">
        <v>60604.1954381024</v>
      </c>
      <c r="E88" s="448" t="n">
        <v>1</v>
      </c>
      <c r="F88" s="449" t="n">
        <v>60604.1954381024</v>
      </c>
      <c r="G88" s="890" t="n">
        <v>61563</v>
      </c>
      <c r="H88" s="890" t="n">
        <v>0</v>
      </c>
      <c r="I88" s="890" t="n">
        <v>0</v>
      </c>
      <c r="J88" s="890" t="n">
        <v>0</v>
      </c>
      <c r="K88" s="891" t="n">
        <v>61563</v>
      </c>
      <c r="L88" s="892" t="n">
        <v>1.01582076215956</v>
      </c>
      <c r="M88" s="893" t="n">
        <v>958.804561897617</v>
      </c>
      <c r="N88" s="892" t="n">
        <v>1.00630145420027</v>
      </c>
      <c r="O88" s="893" t="n">
        <v>381.894561897614</v>
      </c>
      <c r="P88" s="893" t="n">
        <v>576.910000000003</v>
      </c>
      <c r="Q88" s="892" t="n">
        <v>1.01582076215956</v>
      </c>
      <c r="R88" s="894" t="n">
        <v>61563</v>
      </c>
    </row>
    <row r="89" s="1" customFormat="true" ht="21.95" hidden="false" customHeight="true" outlineLevel="0" collapsed="false">
      <c r="A89" s="415" t="s">
        <v>212</v>
      </c>
      <c r="B89" s="443" t="s">
        <v>223</v>
      </c>
      <c r="C89" s="443" t="s">
        <v>1473</v>
      </c>
      <c r="D89" s="447" t="n">
        <v>15470.6356986282</v>
      </c>
      <c r="E89" s="895" t="n">
        <v>1</v>
      </c>
      <c r="F89" s="896" t="n">
        <v>15470.6356986282</v>
      </c>
      <c r="G89" s="890" t="n">
        <v>15152</v>
      </c>
      <c r="H89" s="890" t="n">
        <v>0</v>
      </c>
      <c r="I89" s="890" t="n">
        <v>0</v>
      </c>
      <c r="J89" s="890" t="n">
        <v>0</v>
      </c>
      <c r="K89" s="891" t="n">
        <v>15152</v>
      </c>
      <c r="L89" s="892" t="n">
        <v>0.979403839322746</v>
      </c>
      <c r="M89" s="893" t="n">
        <v>-318.635698628208</v>
      </c>
      <c r="N89" s="892" t="n">
        <v>0.979403839322746</v>
      </c>
      <c r="O89" s="893" t="n">
        <v>-318.635698628208</v>
      </c>
      <c r="P89" s="893" t="n">
        <v>0</v>
      </c>
      <c r="Q89" s="892" t="n">
        <v>0.979403839322746</v>
      </c>
      <c r="R89" s="894" t="n">
        <v>15152</v>
      </c>
    </row>
    <row r="90" s="1" customFormat="true" ht="21.95" hidden="false" customHeight="true" outlineLevel="0" collapsed="false">
      <c r="A90" s="415" t="s">
        <v>225</v>
      </c>
      <c r="B90" s="416" t="s">
        <v>225</v>
      </c>
      <c r="C90" s="416" t="s">
        <v>2240</v>
      </c>
      <c r="D90" s="418" t="n">
        <v>259147.735520857</v>
      </c>
      <c r="E90" s="888" t="n">
        <v>0.866185295758258</v>
      </c>
      <c r="F90" s="873" t="n">
        <v>224469.957937216</v>
      </c>
      <c r="G90" s="873" t="n">
        <v>117756.2</v>
      </c>
      <c r="H90" s="873" t="n">
        <v>11640</v>
      </c>
      <c r="I90" s="873" t="n">
        <v>78490.698</v>
      </c>
      <c r="J90" s="873" t="n">
        <v>1902.99</v>
      </c>
      <c r="K90" s="873" t="n">
        <v>205983.908</v>
      </c>
      <c r="L90" s="889" t="n">
        <v>0.917645772703415</v>
      </c>
      <c r="M90" s="418" t="n">
        <v>-18486.0499372164</v>
      </c>
      <c r="N90" s="889" t="n">
        <v>0.89801610375141</v>
      </c>
      <c r="O90" s="418" t="n">
        <v>-20860.3964569203</v>
      </c>
      <c r="P90" s="418" t="n">
        <v>2374.34651970383</v>
      </c>
      <c r="Q90" s="889" t="n">
        <v>0.92315587598779</v>
      </c>
      <c r="R90" s="418" t="n">
        <v>239233.754795009</v>
      </c>
    </row>
    <row r="91" s="421" customFormat="true" ht="21.95" hidden="false" customHeight="true" outlineLevel="0" collapsed="false">
      <c r="A91" s="415" t="s">
        <v>225</v>
      </c>
      <c r="B91" s="469" t="s">
        <v>229</v>
      </c>
      <c r="C91" s="469" t="s">
        <v>2241</v>
      </c>
      <c r="D91" s="477" t="n">
        <v>0</v>
      </c>
      <c r="E91" s="895" t="n">
        <v>0</v>
      </c>
      <c r="F91" s="896" t="n">
        <v>0</v>
      </c>
      <c r="G91" s="890" t="n">
        <v>0</v>
      </c>
      <c r="H91" s="890" t="n">
        <v>0</v>
      </c>
      <c r="I91" s="890" t="n">
        <v>0</v>
      </c>
      <c r="J91" s="890" t="n">
        <v>0</v>
      </c>
      <c r="K91" s="891" t="n">
        <v>0</v>
      </c>
      <c r="L91" s="892" t="n">
        <v>0</v>
      </c>
      <c r="M91" s="893" t="n">
        <v>0</v>
      </c>
      <c r="N91" s="892" t="n">
        <v>0</v>
      </c>
      <c r="O91" s="893" t="n">
        <v>0</v>
      </c>
      <c r="P91" s="893" t="n">
        <v>0</v>
      </c>
      <c r="Q91" s="892" t="n">
        <v>0</v>
      </c>
      <c r="R91" s="894" t="n">
        <v>0</v>
      </c>
    </row>
    <row r="92" s="441" customFormat="true" ht="21.95" hidden="false" customHeight="true" outlineLevel="0" collapsed="false">
      <c r="A92" s="415" t="s">
        <v>225</v>
      </c>
      <c r="B92" s="443" t="s">
        <v>232</v>
      </c>
      <c r="C92" s="443" t="s">
        <v>1504</v>
      </c>
      <c r="D92" s="447" t="n">
        <v>1143.93963404986</v>
      </c>
      <c r="E92" s="448" t="n">
        <v>1</v>
      </c>
      <c r="F92" s="449" t="n">
        <v>1143.93963404986</v>
      </c>
      <c r="G92" s="890" t="n">
        <v>40973.8</v>
      </c>
      <c r="H92" s="890" t="n">
        <v>0</v>
      </c>
      <c r="I92" s="890" t="n">
        <v>0</v>
      </c>
      <c r="J92" s="890" t="n">
        <v>278.61</v>
      </c>
      <c r="K92" s="891" t="n">
        <v>40695.19</v>
      </c>
      <c r="L92" s="892" t="n">
        <v>35.5745957117754</v>
      </c>
      <c r="M92" s="893" t="n">
        <v>39551.2503659501</v>
      </c>
      <c r="N92" s="892" t="n">
        <v>34.701420265914</v>
      </c>
      <c r="O92" s="893" t="n">
        <v>38552.3903659501</v>
      </c>
      <c r="P92" s="893" t="n">
        <v>998.860000000001</v>
      </c>
      <c r="Q92" s="892" t="n">
        <v>35.5745957117754</v>
      </c>
      <c r="R92" s="894" t="n">
        <v>40695.19</v>
      </c>
    </row>
    <row r="93" s="1" customFormat="true" ht="21.95" hidden="false" customHeight="true" outlineLevel="0" collapsed="false">
      <c r="A93" s="415" t="s">
        <v>225</v>
      </c>
      <c r="B93" s="443" t="s">
        <v>236</v>
      </c>
      <c r="C93" s="443" t="s">
        <v>1480</v>
      </c>
      <c r="D93" s="447" t="n">
        <v>76550.8607527094</v>
      </c>
      <c r="E93" s="448" t="n">
        <v>0.9986</v>
      </c>
      <c r="F93" s="449" t="n">
        <v>76443.6895476556</v>
      </c>
      <c r="G93" s="890" t="n">
        <v>53016.19</v>
      </c>
      <c r="H93" s="890" t="n">
        <v>1440</v>
      </c>
      <c r="I93" s="890" t="n">
        <v>0</v>
      </c>
      <c r="J93" s="890" t="n">
        <v>1066.82</v>
      </c>
      <c r="K93" s="891" t="n">
        <v>53389.37</v>
      </c>
      <c r="L93" s="892" t="n">
        <v>0.698414353309263</v>
      </c>
      <c r="M93" s="893" t="n">
        <v>-23054.3195476556</v>
      </c>
      <c r="N93" s="892" t="n">
        <v>0.629792150923697</v>
      </c>
      <c r="O93" s="893" t="n">
        <v>-28297.9814074498</v>
      </c>
      <c r="P93" s="893" t="n">
        <v>5243.66185979419</v>
      </c>
      <c r="Q93" s="892" t="n">
        <v>0.698625463261947</v>
      </c>
      <c r="R93" s="894" t="n">
        <v>53480.3805564624</v>
      </c>
    </row>
    <row r="94" s="1" customFormat="true" ht="21.95" hidden="false" customHeight="true" outlineLevel="0" collapsed="false">
      <c r="A94" s="415" t="s">
        <v>225</v>
      </c>
      <c r="B94" s="443" t="s">
        <v>238</v>
      </c>
      <c r="C94" s="443" t="s">
        <v>1476</v>
      </c>
      <c r="D94" s="447" t="n">
        <v>23970.8718416528</v>
      </c>
      <c r="E94" s="448" t="n">
        <v>1</v>
      </c>
      <c r="F94" s="449" t="n">
        <v>23970.8718416528</v>
      </c>
      <c r="G94" s="890" t="n">
        <v>22333.02</v>
      </c>
      <c r="H94" s="890" t="n">
        <v>0</v>
      </c>
      <c r="I94" s="890" t="n">
        <v>0</v>
      </c>
      <c r="J94" s="890" t="n">
        <v>321.31</v>
      </c>
      <c r="K94" s="891" t="n">
        <v>22011.71</v>
      </c>
      <c r="L94" s="892" t="n">
        <v>0.918269061943399</v>
      </c>
      <c r="M94" s="893" t="n">
        <v>-1959.16184165284</v>
      </c>
      <c r="N94" s="892" t="n">
        <v>0.877560071196373</v>
      </c>
      <c r="O94" s="893" t="n">
        <v>-2934.99184165284</v>
      </c>
      <c r="P94" s="893" t="n">
        <v>975.829999999998</v>
      </c>
      <c r="Q94" s="892" t="n">
        <v>0.918269061943399</v>
      </c>
      <c r="R94" s="894" t="n">
        <v>22011.71</v>
      </c>
    </row>
    <row r="95" s="441" customFormat="true" ht="21.95" hidden="false" customHeight="true" outlineLevel="0" collapsed="false">
      <c r="A95" s="415" t="s">
        <v>225</v>
      </c>
      <c r="B95" s="443" t="s">
        <v>240</v>
      </c>
      <c r="C95" s="443" t="s">
        <v>1500</v>
      </c>
      <c r="D95" s="447" t="n">
        <v>65689.1287089468</v>
      </c>
      <c r="E95" s="448" t="n">
        <v>0.9989</v>
      </c>
      <c r="F95" s="449" t="n">
        <v>65616.8706673669</v>
      </c>
      <c r="G95" s="890" t="n">
        <v>0</v>
      </c>
      <c r="H95" s="890" t="n">
        <v>0</v>
      </c>
      <c r="I95" s="890" t="n">
        <v>68672.218</v>
      </c>
      <c r="J95" s="890" t="n">
        <v>0</v>
      </c>
      <c r="K95" s="891" t="n">
        <v>68672.218</v>
      </c>
      <c r="L95" s="892" t="n">
        <v>1.04656344171184</v>
      </c>
      <c r="M95" s="893" t="n">
        <v>3055.34733263309</v>
      </c>
      <c r="N95" s="892" t="n">
        <v>1.04662263011263</v>
      </c>
      <c r="O95" s="893" t="n">
        <v>3059.05808522721</v>
      </c>
      <c r="P95" s="893" t="n">
        <v>-3.71075259412464</v>
      </c>
      <c r="Q95" s="892" t="n">
        <v>1.0465378318189</v>
      </c>
      <c r="R95" s="894" t="n">
        <v>68746.1583331335</v>
      </c>
    </row>
    <row r="96" s="1" customFormat="true" ht="21.95" hidden="false" customHeight="true" outlineLevel="0" collapsed="false">
      <c r="A96" s="415" t="s">
        <v>225</v>
      </c>
      <c r="B96" s="469" t="s">
        <v>243</v>
      </c>
      <c r="C96" s="469" t="s">
        <v>2242</v>
      </c>
      <c r="D96" s="447" t="n">
        <v>0</v>
      </c>
      <c r="E96" s="448" t="n">
        <v>0</v>
      </c>
      <c r="F96" s="449" t="n">
        <v>0</v>
      </c>
      <c r="G96" s="890" t="n">
        <v>0</v>
      </c>
      <c r="H96" s="890" t="n">
        <v>0</v>
      </c>
      <c r="I96" s="890" t="n">
        <v>0</v>
      </c>
      <c r="J96" s="890" t="n">
        <v>0</v>
      </c>
      <c r="K96" s="891" t="n">
        <v>0</v>
      </c>
      <c r="L96" s="892" t="n">
        <v>0</v>
      </c>
      <c r="M96" s="893" t="n">
        <v>0</v>
      </c>
      <c r="N96" s="892" t="n">
        <v>0</v>
      </c>
      <c r="O96" s="893" t="n">
        <v>0</v>
      </c>
      <c r="P96" s="893" t="n">
        <v>0</v>
      </c>
      <c r="Q96" s="892" t="n">
        <v>0</v>
      </c>
      <c r="R96" s="894" t="n">
        <v>0</v>
      </c>
    </row>
    <row r="97" s="1" customFormat="true" ht="21.95" hidden="false" customHeight="true" outlineLevel="0" collapsed="false">
      <c r="A97" s="415" t="s">
        <v>225</v>
      </c>
      <c r="B97" s="443" t="s">
        <v>247</v>
      </c>
      <c r="C97" s="443" t="s">
        <v>2188</v>
      </c>
      <c r="D97" s="447" t="n">
        <v>13749.4515259726</v>
      </c>
      <c r="E97" s="895" t="n">
        <v>1</v>
      </c>
      <c r="F97" s="896" t="n">
        <v>13749.4515259726</v>
      </c>
      <c r="G97" s="890" t="n">
        <v>853.69</v>
      </c>
      <c r="H97" s="890" t="n">
        <v>0</v>
      </c>
      <c r="I97" s="890" t="n">
        <v>0</v>
      </c>
      <c r="J97" s="890" t="n">
        <v>0</v>
      </c>
      <c r="K97" s="891" t="n">
        <v>853.69</v>
      </c>
      <c r="L97" s="892" t="n">
        <v>0.0620890221248014</v>
      </c>
      <c r="M97" s="893" t="n">
        <v>-12895.7615259726</v>
      </c>
      <c r="N97" s="892" t="n">
        <v>0.0113973357062247</v>
      </c>
      <c r="O97" s="893" t="n">
        <v>-12609.3652948993</v>
      </c>
      <c r="P97" s="893" t="n">
        <v>-286.39623107338</v>
      </c>
      <c r="Q97" s="892" t="n">
        <v>0.0620890221248014</v>
      </c>
      <c r="R97" s="894" t="n">
        <v>853.69</v>
      </c>
    </row>
    <row r="98" s="1" customFormat="true" ht="21.95" hidden="false" customHeight="true" outlineLevel="0" collapsed="false">
      <c r="A98" s="415" t="s">
        <v>225</v>
      </c>
      <c r="B98" s="469" t="s">
        <v>249</v>
      </c>
      <c r="C98" s="469" t="s">
        <v>2243</v>
      </c>
      <c r="D98" s="447" t="n">
        <v>0</v>
      </c>
      <c r="E98" s="448" t="n">
        <v>0</v>
      </c>
      <c r="F98" s="449" t="n">
        <v>0</v>
      </c>
      <c r="G98" s="890" t="n">
        <v>0</v>
      </c>
      <c r="H98" s="890" t="n">
        <v>0</v>
      </c>
      <c r="I98" s="890" t="n">
        <v>0</v>
      </c>
      <c r="J98" s="890" t="n">
        <v>0</v>
      </c>
      <c r="K98" s="891" t="n">
        <v>0</v>
      </c>
      <c r="L98" s="892" t="n">
        <v>0</v>
      </c>
      <c r="M98" s="893" t="n">
        <v>0</v>
      </c>
      <c r="N98" s="892" t="n">
        <v>0</v>
      </c>
      <c r="O98" s="893" t="n">
        <v>0</v>
      </c>
      <c r="P98" s="893" t="n">
        <v>0</v>
      </c>
      <c r="Q98" s="892" t="n">
        <v>0</v>
      </c>
      <c r="R98" s="894" t="n">
        <v>0</v>
      </c>
    </row>
    <row r="99" s="441" customFormat="true" ht="21.95" hidden="false" customHeight="true" outlineLevel="0" collapsed="false">
      <c r="A99" s="415" t="s">
        <v>225</v>
      </c>
      <c r="B99" s="443" t="s">
        <v>251</v>
      </c>
      <c r="C99" s="443" t="s">
        <v>1525</v>
      </c>
      <c r="D99" s="447" t="n">
        <v>3639.53735905571</v>
      </c>
      <c r="E99" s="448" t="n">
        <v>0.9991</v>
      </c>
      <c r="F99" s="449" t="n">
        <v>3636.26177543256</v>
      </c>
      <c r="G99" s="890" t="n">
        <v>579.5</v>
      </c>
      <c r="H99" s="890" t="n">
        <v>0</v>
      </c>
      <c r="I99" s="890" t="n">
        <v>0</v>
      </c>
      <c r="J99" s="890" t="n">
        <v>236.25</v>
      </c>
      <c r="K99" s="891" t="n">
        <v>343.25</v>
      </c>
      <c r="L99" s="892" t="n">
        <v>0.0943963942087661</v>
      </c>
      <c r="M99" s="893" t="n">
        <v>-3293.01177543256</v>
      </c>
      <c r="N99" s="892" t="n">
        <v>1.04827549958707</v>
      </c>
      <c r="O99" s="893" t="n">
        <v>175.536637399727</v>
      </c>
      <c r="P99" s="893" t="n">
        <v>-3468.54841283229</v>
      </c>
      <c r="Q99" s="892" t="n">
        <v>0.0948039158313722</v>
      </c>
      <c r="R99" s="894" t="n">
        <v>345.042393453053</v>
      </c>
    </row>
    <row r="100" s="1" customFormat="true" ht="21.95" hidden="false" customHeight="true" outlineLevel="0" collapsed="false">
      <c r="A100" s="415" t="s">
        <v>225</v>
      </c>
      <c r="B100" s="443" t="s">
        <v>254</v>
      </c>
      <c r="C100" s="443" t="s">
        <v>1483</v>
      </c>
      <c r="D100" s="447" t="n">
        <v>6642.33310615765</v>
      </c>
      <c r="E100" s="448" t="n">
        <v>0.9991</v>
      </c>
      <c r="F100" s="449" t="n">
        <v>6636.3550063621</v>
      </c>
      <c r="G100" s="890" t="n">
        <v>0</v>
      </c>
      <c r="H100" s="890" t="n">
        <v>0</v>
      </c>
      <c r="I100" s="890" t="n">
        <v>7634.48</v>
      </c>
      <c r="J100" s="890" t="n">
        <v>0</v>
      </c>
      <c r="K100" s="891" t="n">
        <v>7634.48</v>
      </c>
      <c r="L100" s="892" t="n">
        <v>1.15040259188681</v>
      </c>
      <c r="M100" s="893" t="n">
        <v>998.124993637895</v>
      </c>
      <c r="N100" s="892" t="n">
        <v>0</v>
      </c>
      <c r="O100" s="893" t="n">
        <v>-6636.1388971706</v>
      </c>
      <c r="P100" s="893" t="n">
        <v>7634.26389080849</v>
      </c>
      <c r="Q100" s="892" t="n">
        <v>1.15033491072047</v>
      </c>
      <c r="R100" s="894" t="n">
        <v>7640.90766064745</v>
      </c>
    </row>
    <row r="101" s="1" customFormat="true" ht="21.95" hidden="false" customHeight="true" outlineLevel="0" collapsed="false">
      <c r="A101" s="415" t="s">
        <v>225</v>
      </c>
      <c r="B101" s="443" t="s">
        <v>256</v>
      </c>
      <c r="C101" s="443" t="s">
        <v>1478</v>
      </c>
      <c r="D101" s="447" t="n">
        <v>12993.6882198567</v>
      </c>
      <c r="E101" s="448" t="n">
        <v>1</v>
      </c>
      <c r="F101" s="449" t="n">
        <v>12993.6882198567</v>
      </c>
      <c r="G101" s="890" t="n">
        <v>0</v>
      </c>
      <c r="H101" s="890" t="n">
        <v>0</v>
      </c>
      <c r="I101" s="890" t="n">
        <v>2184</v>
      </c>
      <c r="J101" s="890" t="n">
        <v>0</v>
      </c>
      <c r="K101" s="891" t="n">
        <v>2184</v>
      </c>
      <c r="L101" s="892" t="n">
        <v>0.168081607242388</v>
      </c>
      <c r="M101" s="893" t="n">
        <v>-10809.6882198567</v>
      </c>
      <c r="N101" s="892" t="n">
        <v>0.168081607242388</v>
      </c>
      <c r="O101" s="893" t="n">
        <v>-10809.6882198567</v>
      </c>
      <c r="P101" s="893" t="n">
        <v>0</v>
      </c>
      <c r="Q101" s="892" t="n">
        <v>0.168081607242388</v>
      </c>
      <c r="R101" s="894" t="n">
        <v>2184</v>
      </c>
    </row>
    <row r="102" s="1" customFormat="true" ht="21.95" hidden="false" customHeight="true" outlineLevel="0" collapsed="false">
      <c r="A102" s="415" t="s">
        <v>225</v>
      </c>
      <c r="B102" s="469" t="s">
        <v>258</v>
      </c>
      <c r="C102" s="469" t="s">
        <v>2244</v>
      </c>
      <c r="D102" s="447" t="n">
        <v>0</v>
      </c>
      <c r="E102" s="448" t="n">
        <v>0</v>
      </c>
      <c r="F102" s="449" t="n">
        <v>0</v>
      </c>
      <c r="G102" s="890" t="n">
        <v>0</v>
      </c>
      <c r="H102" s="890" t="n">
        <v>0</v>
      </c>
      <c r="I102" s="890" t="n">
        <v>0</v>
      </c>
      <c r="J102" s="890" t="n">
        <v>0</v>
      </c>
      <c r="K102" s="891" t="n">
        <v>0</v>
      </c>
      <c r="L102" s="892" t="n">
        <v>0</v>
      </c>
      <c r="M102" s="893" t="n">
        <v>0</v>
      </c>
      <c r="N102" s="892" t="n">
        <v>0</v>
      </c>
      <c r="O102" s="893" t="n">
        <v>0</v>
      </c>
      <c r="P102" s="893" t="n">
        <v>0</v>
      </c>
      <c r="Q102" s="892" t="n">
        <v>0</v>
      </c>
      <c r="R102" s="894" t="n">
        <v>0</v>
      </c>
    </row>
    <row r="103" s="421" customFormat="true" ht="21.95" hidden="false" customHeight="true" outlineLevel="0" collapsed="false">
      <c r="A103" s="415" t="s">
        <v>225</v>
      </c>
      <c r="B103" s="443" t="s">
        <v>261</v>
      </c>
      <c r="C103" s="443" t="s">
        <v>2077</v>
      </c>
      <c r="D103" s="447" t="n">
        <v>2843.81568828078</v>
      </c>
      <c r="E103" s="448" t="n">
        <v>1</v>
      </c>
      <c r="F103" s="449" t="n">
        <v>2843.81568828078</v>
      </c>
      <c r="G103" s="890" t="n">
        <v>0</v>
      </c>
      <c r="H103" s="890" t="n">
        <v>150</v>
      </c>
      <c r="I103" s="890" t="n">
        <v>0</v>
      </c>
      <c r="J103" s="890" t="n">
        <v>0</v>
      </c>
      <c r="K103" s="891" t="n">
        <v>150</v>
      </c>
      <c r="L103" s="892" t="n">
        <v>0.0527460343573398</v>
      </c>
      <c r="M103" s="893" t="n">
        <v>-2693.81568828078</v>
      </c>
      <c r="N103" s="892" t="n">
        <v>0</v>
      </c>
      <c r="O103" s="893" t="n">
        <v>0</v>
      </c>
      <c r="P103" s="893" t="n">
        <v>-2693.81568828078</v>
      </c>
      <c r="Q103" s="892" t="n">
        <v>0.0527460343573398</v>
      </c>
      <c r="R103" s="894" t="n">
        <v>150</v>
      </c>
    </row>
    <row r="104" s="441" customFormat="true" ht="21.95" hidden="false" customHeight="true" outlineLevel="0" collapsed="false">
      <c r="A104" s="415" t="s">
        <v>225</v>
      </c>
      <c r="B104" s="443" t="s">
        <v>264</v>
      </c>
      <c r="C104" s="443" t="s">
        <v>2158</v>
      </c>
      <c r="D104" s="447" t="n">
        <v>10605.3894530852</v>
      </c>
      <c r="E104" s="448" t="n">
        <v>0.8507</v>
      </c>
      <c r="F104" s="449" t="n">
        <v>9022.00480773961</v>
      </c>
      <c r="G104" s="890" t="n">
        <v>0</v>
      </c>
      <c r="H104" s="890" t="n">
        <v>10050</v>
      </c>
      <c r="I104" s="890" t="n">
        <v>0</v>
      </c>
      <c r="J104" s="890" t="n">
        <v>0</v>
      </c>
      <c r="K104" s="891" t="n">
        <v>10050</v>
      </c>
      <c r="L104" s="892" t="n">
        <v>1.11394309958453</v>
      </c>
      <c r="M104" s="893" t="n">
        <v>1027.99519226039</v>
      </c>
      <c r="N104" s="892" t="n">
        <v>0</v>
      </c>
      <c r="O104" s="893" t="n">
        <v>-620.179294846661</v>
      </c>
      <c r="P104" s="893" t="n">
        <v>1648.17448710705</v>
      </c>
      <c r="Q104" s="892" t="n">
        <v>1.10543724720055</v>
      </c>
      <c r="R104" s="894" t="n">
        <v>11723.5925225082</v>
      </c>
    </row>
    <row r="105" s="1" customFormat="true" ht="21.95" hidden="false" customHeight="true" outlineLevel="0" collapsed="false">
      <c r="A105" s="415" t="s">
        <v>225</v>
      </c>
      <c r="B105" s="443" t="s">
        <v>266</v>
      </c>
      <c r="C105" s="443" t="s">
        <v>2080</v>
      </c>
      <c r="D105" s="447" t="n">
        <v>32845.7346056182</v>
      </c>
      <c r="E105" s="448" t="n">
        <v>0</v>
      </c>
      <c r="F105" s="449" t="n">
        <v>0</v>
      </c>
      <c r="G105" s="890" t="n">
        <v>0</v>
      </c>
      <c r="H105" s="890" t="n">
        <v>0</v>
      </c>
      <c r="I105" s="890" t="n">
        <v>0</v>
      </c>
      <c r="J105" s="890" t="n">
        <v>0</v>
      </c>
      <c r="K105" s="891" t="n">
        <v>0</v>
      </c>
      <c r="L105" s="892" t="n">
        <v>0</v>
      </c>
      <c r="M105" s="893" t="n">
        <v>0</v>
      </c>
      <c r="N105" s="892" t="n">
        <v>0</v>
      </c>
      <c r="O105" s="893" t="n">
        <v>0</v>
      </c>
      <c r="P105" s="893" t="n">
        <v>0</v>
      </c>
      <c r="Q105" s="892" t="n">
        <v>1</v>
      </c>
      <c r="R105" s="894" t="n">
        <v>32845.7346056182</v>
      </c>
    </row>
    <row r="106" s="1" customFormat="true" ht="21.95" hidden="false" customHeight="true" outlineLevel="0" collapsed="false">
      <c r="A106" s="415" t="s">
        <v>225</v>
      </c>
      <c r="B106" s="443" t="s">
        <v>269</v>
      </c>
      <c r="C106" s="443" t="s">
        <v>1747</v>
      </c>
      <c r="D106" s="447" t="n">
        <v>8424.33730069206</v>
      </c>
      <c r="E106" s="448" t="n">
        <v>0.8182</v>
      </c>
      <c r="F106" s="449" t="n">
        <v>6892.79277942624</v>
      </c>
      <c r="G106" s="890" t="n">
        <v>0</v>
      </c>
      <c r="H106" s="890" t="n">
        <v>0</v>
      </c>
      <c r="I106" s="890" t="n">
        <v>0</v>
      </c>
      <c r="J106" s="890" t="n">
        <v>0</v>
      </c>
      <c r="K106" s="891" t="n">
        <v>0</v>
      </c>
      <c r="L106" s="892" t="n">
        <v>0</v>
      </c>
      <c r="M106" s="893" t="n">
        <v>-6892.79277942624</v>
      </c>
      <c r="N106" s="892" t="n">
        <v>0</v>
      </c>
      <c r="O106" s="893" t="n">
        <v>0</v>
      </c>
      <c r="P106" s="893" t="n">
        <v>-6892.79277942624</v>
      </c>
      <c r="Q106" s="892" t="n">
        <v>0.0909</v>
      </c>
      <c r="R106" s="894" t="n">
        <v>765.772260632908</v>
      </c>
    </row>
    <row r="107" s="1" customFormat="true" ht="21.95" hidden="false" customHeight="true" outlineLevel="0" collapsed="false">
      <c r="A107" s="415" t="s">
        <v>225</v>
      </c>
      <c r="B107" s="443" t="s">
        <v>272</v>
      </c>
      <c r="C107" s="443" t="s">
        <v>2245</v>
      </c>
      <c r="D107" s="477" t="n">
        <v>48.6473247792692</v>
      </c>
      <c r="E107" s="895" t="n">
        <v>0.7143</v>
      </c>
      <c r="F107" s="896" t="n">
        <v>34.748784089832</v>
      </c>
      <c r="G107" s="890" t="n">
        <v>0</v>
      </c>
      <c r="H107" s="890" t="n">
        <v>0</v>
      </c>
      <c r="I107" s="890" t="n">
        <v>0</v>
      </c>
      <c r="J107" s="890" t="n">
        <v>0</v>
      </c>
      <c r="K107" s="891" t="n">
        <v>0</v>
      </c>
      <c r="L107" s="892" t="n">
        <v>0</v>
      </c>
      <c r="M107" s="893" t="n">
        <v>-34.748784089832</v>
      </c>
      <c r="N107" s="892" t="n">
        <v>0</v>
      </c>
      <c r="O107" s="893" t="n">
        <v>0</v>
      </c>
      <c r="P107" s="893" t="n">
        <v>-34.748784089832</v>
      </c>
      <c r="Q107" s="892" t="n">
        <v>0.14285</v>
      </c>
      <c r="R107" s="894" t="n">
        <v>6.94927034471861</v>
      </c>
    </row>
    <row r="108" s="441" customFormat="true" ht="21.95" hidden="false" customHeight="true" outlineLevel="0" collapsed="false">
      <c r="A108" s="415" t="s">
        <v>275</v>
      </c>
      <c r="B108" s="416" t="s">
        <v>275</v>
      </c>
      <c r="C108" s="416" t="s">
        <v>2246</v>
      </c>
      <c r="D108" s="418" t="n">
        <v>88216.6034359971</v>
      </c>
      <c r="E108" s="888" t="n">
        <v>0.58307385482704</v>
      </c>
      <c r="F108" s="873" t="n">
        <v>51436.7950251751</v>
      </c>
      <c r="G108" s="873" t="n">
        <v>38185.1</v>
      </c>
      <c r="H108" s="873" t="n">
        <v>5484.46</v>
      </c>
      <c r="I108" s="873" t="n">
        <v>7759.08</v>
      </c>
      <c r="J108" s="873" t="n">
        <v>22060.36</v>
      </c>
      <c r="K108" s="873" t="n">
        <v>29368.28</v>
      </c>
      <c r="L108" s="889" t="n">
        <v>0.570958590744739</v>
      </c>
      <c r="M108" s="418" t="n">
        <v>-22068.5150251751</v>
      </c>
      <c r="N108" s="889" t="n">
        <v>0.855128497523425</v>
      </c>
      <c r="O108" s="418" t="n">
        <v>-3937.37863188092</v>
      </c>
      <c r="P108" s="418" t="n">
        <v>-18131.1363932942</v>
      </c>
      <c r="Q108" s="889" t="n">
        <v>0.660397881184924</v>
      </c>
      <c r="R108" s="418" t="n">
        <v>58258.0579944632</v>
      </c>
    </row>
    <row r="109" s="1" customFormat="true" ht="21.95" hidden="false" customHeight="true" outlineLevel="0" collapsed="false">
      <c r="A109" s="415" t="s">
        <v>275</v>
      </c>
      <c r="B109" s="443" t="s">
        <v>278</v>
      </c>
      <c r="C109" s="443" t="s">
        <v>1759</v>
      </c>
      <c r="D109" s="447" t="n">
        <v>45165.1320989794</v>
      </c>
      <c r="E109" s="448" t="n">
        <v>0.5488</v>
      </c>
      <c r="F109" s="449" t="n">
        <v>24786.6244959199</v>
      </c>
      <c r="G109" s="890" t="n">
        <v>12124.4</v>
      </c>
      <c r="H109" s="890" t="n">
        <v>5484.46</v>
      </c>
      <c r="I109" s="890" t="n">
        <v>1105.5</v>
      </c>
      <c r="J109" s="890" t="n">
        <v>7717.58</v>
      </c>
      <c r="K109" s="891" t="n">
        <v>10996.78</v>
      </c>
      <c r="L109" s="892" t="n">
        <v>0.443657828511913</v>
      </c>
      <c r="M109" s="893" t="n">
        <v>-13789.8444959199</v>
      </c>
      <c r="N109" s="892" t="n">
        <v>0.569270449978587</v>
      </c>
      <c r="O109" s="893" t="n">
        <v>-7677.94204780768</v>
      </c>
      <c r="P109" s="893" t="n">
        <v>-6111.9024481122</v>
      </c>
      <c r="Q109" s="892" t="n">
        <v>0.569168622399625</v>
      </c>
      <c r="R109" s="894" t="n">
        <v>25706.5760172732</v>
      </c>
    </row>
    <row r="110" s="1" customFormat="true" ht="21.95" hidden="false" customHeight="true" outlineLevel="0" collapsed="false">
      <c r="A110" s="415" t="s">
        <v>275</v>
      </c>
      <c r="B110" s="443" t="s">
        <v>281</v>
      </c>
      <c r="C110" s="443" t="s">
        <v>1790</v>
      </c>
      <c r="D110" s="447" t="n">
        <v>1184.32360261036</v>
      </c>
      <c r="E110" s="448" t="n">
        <v>0.4289</v>
      </c>
      <c r="F110" s="449" t="n">
        <v>507.956393159583</v>
      </c>
      <c r="G110" s="890" t="n">
        <v>2720</v>
      </c>
      <c r="H110" s="890" t="n">
        <v>0</v>
      </c>
      <c r="I110" s="890" t="n">
        <v>0</v>
      </c>
      <c r="J110" s="890" t="n">
        <v>1441.6</v>
      </c>
      <c r="K110" s="891" t="n">
        <v>1278.4</v>
      </c>
      <c r="L110" s="892" t="n">
        <v>2.51675147161376</v>
      </c>
      <c r="M110" s="893" t="n">
        <v>770.443606840416</v>
      </c>
      <c r="N110" s="892" t="n">
        <v>0</v>
      </c>
      <c r="O110" s="893" t="n">
        <v>0</v>
      </c>
      <c r="P110" s="893" t="n">
        <v>770.443606840416</v>
      </c>
      <c r="Q110" s="892" t="n">
        <v>2.08364308889445</v>
      </c>
      <c r="R110" s="894" t="n">
        <v>2467.70768959366</v>
      </c>
    </row>
    <row r="111" s="1" customFormat="true" ht="21.95" hidden="false" customHeight="true" outlineLevel="0" collapsed="false">
      <c r="A111" s="415" t="s">
        <v>275</v>
      </c>
      <c r="B111" s="443" t="s">
        <v>285</v>
      </c>
      <c r="C111" s="443" t="s">
        <v>2247</v>
      </c>
      <c r="D111" s="447" t="n">
        <v>9094.60830709243</v>
      </c>
      <c r="E111" s="448" t="n">
        <v>0.2944</v>
      </c>
      <c r="F111" s="449" t="n">
        <v>2677.45268560801</v>
      </c>
      <c r="G111" s="890" t="n">
        <v>10453.13</v>
      </c>
      <c r="H111" s="890" t="n">
        <v>0</v>
      </c>
      <c r="I111" s="890" t="n">
        <v>0</v>
      </c>
      <c r="J111" s="890" t="n">
        <v>3946.69</v>
      </c>
      <c r="K111" s="891" t="n">
        <v>6506.44</v>
      </c>
      <c r="L111" s="892" t="n">
        <v>2.43008589282409</v>
      </c>
      <c r="M111" s="893" t="n">
        <v>3828.98731439199</v>
      </c>
      <c r="N111" s="892" t="n">
        <v>0</v>
      </c>
      <c r="O111" s="893" t="n">
        <v>263.990000000002</v>
      </c>
      <c r="P111" s="893" t="n">
        <v>3564.99731439199</v>
      </c>
      <c r="Q111" s="892" t="n">
        <v>1.92555158983575</v>
      </c>
      <c r="R111" s="894" t="n">
        <v>17512.1374846553</v>
      </c>
    </row>
    <row r="112" s="1" customFormat="true" ht="21.95" hidden="false" customHeight="true" outlineLevel="0" collapsed="false">
      <c r="A112" s="415" t="s">
        <v>275</v>
      </c>
      <c r="B112" s="443" t="s">
        <v>287</v>
      </c>
      <c r="C112" s="443" t="s">
        <v>2063</v>
      </c>
      <c r="D112" s="447" t="n">
        <v>8909.25767789631</v>
      </c>
      <c r="E112" s="448" t="n">
        <v>1</v>
      </c>
      <c r="F112" s="449" t="n">
        <v>8909.25767789631</v>
      </c>
      <c r="G112" s="890" t="n">
        <v>0</v>
      </c>
      <c r="H112" s="890" t="n">
        <v>0</v>
      </c>
      <c r="I112" s="890" t="n">
        <v>0</v>
      </c>
      <c r="J112" s="890" t="n">
        <v>0</v>
      </c>
      <c r="K112" s="891" t="n">
        <v>0</v>
      </c>
      <c r="L112" s="892" t="n">
        <v>0</v>
      </c>
      <c r="M112" s="893" t="n">
        <v>-8909.25767789631</v>
      </c>
      <c r="N112" s="892" t="n">
        <v>1.22569134206235</v>
      </c>
      <c r="O112" s="893" t="n">
        <v>2010.74232210369</v>
      </c>
      <c r="P112" s="893" t="n">
        <v>-10920</v>
      </c>
      <c r="Q112" s="892" t="n">
        <v>0</v>
      </c>
      <c r="R112" s="894" t="n">
        <v>0</v>
      </c>
    </row>
    <row r="113" s="1" customFormat="true" ht="21.95" hidden="false" customHeight="true" outlineLevel="0" collapsed="false">
      <c r="A113" s="415" t="s">
        <v>275</v>
      </c>
      <c r="B113" s="443" t="s">
        <v>290</v>
      </c>
      <c r="C113" s="443" t="s">
        <v>2248</v>
      </c>
      <c r="D113" s="477" t="n">
        <v>372.850907777489</v>
      </c>
      <c r="E113" s="895" t="n">
        <v>1</v>
      </c>
      <c r="F113" s="896" t="n">
        <v>372.850907777489</v>
      </c>
      <c r="G113" s="890" t="n">
        <v>476</v>
      </c>
      <c r="H113" s="890" t="n">
        <v>0</v>
      </c>
      <c r="I113" s="890" t="n">
        <v>3898.08</v>
      </c>
      <c r="J113" s="890" t="n">
        <v>357</v>
      </c>
      <c r="K113" s="891" t="n">
        <v>4017.08</v>
      </c>
      <c r="L113" s="892" t="n">
        <v>10.7739579445984</v>
      </c>
      <c r="M113" s="893" t="n">
        <v>3644.22909222251</v>
      </c>
      <c r="N113" s="892" t="n">
        <v>5.12153238779185</v>
      </c>
      <c r="O113" s="893" t="n">
        <v>1536.71709222251</v>
      </c>
      <c r="P113" s="893" t="n">
        <v>2107.512</v>
      </c>
      <c r="Q113" s="892" t="n">
        <v>10.7739579445984</v>
      </c>
      <c r="R113" s="894" t="n">
        <v>4017.08</v>
      </c>
    </row>
    <row r="114" s="441" customFormat="true" ht="21.95" hidden="false" customHeight="true" outlineLevel="0" collapsed="false">
      <c r="A114" s="415" t="s">
        <v>275</v>
      </c>
      <c r="B114" s="443" t="s">
        <v>293</v>
      </c>
      <c r="C114" s="443" t="s">
        <v>1813</v>
      </c>
      <c r="D114" s="447" t="n">
        <v>20326.3871376451</v>
      </c>
      <c r="E114" s="448" t="n">
        <v>0.5571</v>
      </c>
      <c r="F114" s="449" t="n">
        <v>11323.8302743821</v>
      </c>
      <c r="G114" s="890" t="n">
        <v>7359.96</v>
      </c>
      <c r="H114" s="890" t="n">
        <v>0</v>
      </c>
      <c r="I114" s="890" t="n">
        <v>2145</v>
      </c>
      <c r="J114" s="890" t="n">
        <v>6328.86</v>
      </c>
      <c r="K114" s="891" t="n">
        <v>3176.1</v>
      </c>
      <c r="L114" s="892" t="n">
        <v>0.280479300999883</v>
      </c>
      <c r="M114" s="893" t="n">
        <v>-8147.73027438208</v>
      </c>
      <c r="N114" s="892" t="n">
        <v>0</v>
      </c>
      <c r="O114" s="893" t="n">
        <v>-0.0100000000002183</v>
      </c>
      <c r="P114" s="893" t="n">
        <v>-8147.72027438208</v>
      </c>
      <c r="Q114" s="892" t="n">
        <v>0.439817159793459</v>
      </c>
      <c r="R114" s="894" t="n">
        <v>8939.89385974136</v>
      </c>
    </row>
    <row r="115" s="1" customFormat="true" ht="21.95" hidden="false" customHeight="true" outlineLevel="0" collapsed="false">
      <c r="A115" s="415" t="s">
        <v>275</v>
      </c>
      <c r="B115" s="443" t="s">
        <v>295</v>
      </c>
      <c r="C115" s="443" t="s">
        <v>1946</v>
      </c>
      <c r="D115" s="447" t="n">
        <v>3164.04370399605</v>
      </c>
      <c r="E115" s="448" t="n">
        <v>0.8539</v>
      </c>
      <c r="F115" s="449" t="n">
        <v>2701.77691884222</v>
      </c>
      <c r="G115" s="890" t="n">
        <v>5051.61</v>
      </c>
      <c r="H115" s="890" t="n">
        <v>0</v>
      </c>
      <c r="I115" s="890" t="n">
        <v>610.5</v>
      </c>
      <c r="J115" s="890" t="n">
        <v>2268.63</v>
      </c>
      <c r="K115" s="891" t="n">
        <v>3393.48</v>
      </c>
      <c r="L115" s="892" t="n">
        <v>1.25601783638532</v>
      </c>
      <c r="M115" s="893" t="n">
        <v>691.703081157777</v>
      </c>
      <c r="N115" s="892" t="n">
        <v>0</v>
      </c>
      <c r="O115" s="893" t="n">
        <v>0</v>
      </c>
      <c r="P115" s="893" t="n">
        <v>691.703081157777</v>
      </c>
      <c r="Q115" s="892" t="n">
        <v>1.23731573343737</v>
      </c>
      <c r="R115" s="894" t="n">
        <v>3914.92105623776</v>
      </c>
    </row>
    <row r="116" s="441" customFormat="true" ht="21.95" hidden="false" customHeight="true" outlineLevel="0" collapsed="false">
      <c r="A116" s="415" t="s">
        <v>298</v>
      </c>
      <c r="B116" s="416" t="s">
        <v>298</v>
      </c>
      <c r="C116" s="416" t="s">
        <v>2249</v>
      </c>
      <c r="D116" s="418" t="n">
        <v>495621.214489158</v>
      </c>
      <c r="E116" s="888" t="n">
        <v>0.208592910955033</v>
      </c>
      <c r="F116" s="873" t="n">
        <v>103383.071861362</v>
      </c>
      <c r="G116" s="873" t="n">
        <v>159175.09</v>
      </c>
      <c r="H116" s="873" t="n">
        <v>18332.23</v>
      </c>
      <c r="I116" s="873" t="n">
        <v>10560.47</v>
      </c>
      <c r="J116" s="873" t="n">
        <v>95135.0073971436</v>
      </c>
      <c r="K116" s="873" t="n">
        <v>92932.7826028564</v>
      </c>
      <c r="L116" s="889" t="n">
        <v>0.898916823902082</v>
      </c>
      <c r="M116" s="418" t="n">
        <v>-10450.2892585058</v>
      </c>
      <c r="N116" s="889" t="n">
        <v>1.07607896969565</v>
      </c>
      <c r="O116" s="418" t="n">
        <v>6328.90488885381</v>
      </c>
      <c r="P116" s="418" t="n">
        <v>-16779.1941473596</v>
      </c>
      <c r="Q116" s="889" t="n">
        <v>0.938915794975618</v>
      </c>
      <c r="R116" s="418" t="n">
        <v>465346.58660887</v>
      </c>
    </row>
    <row r="117" s="1" customFormat="true" ht="21.95" hidden="false" customHeight="true" outlineLevel="0" collapsed="false">
      <c r="A117" s="415" t="s">
        <v>298</v>
      </c>
      <c r="B117" s="469" t="s">
        <v>301</v>
      </c>
      <c r="C117" s="469" t="s">
        <v>2250</v>
      </c>
      <c r="D117" s="447" t="n">
        <v>0</v>
      </c>
      <c r="E117" s="448" t="n">
        <v>0</v>
      </c>
      <c r="F117" s="449" t="n">
        <v>0</v>
      </c>
      <c r="G117" s="890" t="n">
        <v>0</v>
      </c>
      <c r="H117" s="890" t="n">
        <v>0</v>
      </c>
      <c r="I117" s="890" t="n">
        <v>0</v>
      </c>
      <c r="J117" s="890" t="n">
        <v>0</v>
      </c>
      <c r="K117" s="891" t="n">
        <v>0</v>
      </c>
      <c r="L117" s="892" t="n">
        <v>0</v>
      </c>
      <c r="M117" s="893" t="n">
        <v>0</v>
      </c>
      <c r="N117" s="892" t="n">
        <v>0</v>
      </c>
      <c r="O117" s="893" t="n">
        <v>0</v>
      </c>
      <c r="P117" s="893" t="n">
        <v>0</v>
      </c>
      <c r="Q117" s="892" t="n">
        <v>0</v>
      </c>
      <c r="R117" s="894" t="n">
        <v>0</v>
      </c>
    </row>
    <row r="118" s="1" customFormat="true" ht="21.95" hidden="false" customHeight="true" outlineLevel="0" collapsed="false">
      <c r="A118" s="415" t="s">
        <v>298</v>
      </c>
      <c r="B118" s="469" t="s">
        <v>303</v>
      </c>
      <c r="C118" s="469" t="s">
        <v>2251</v>
      </c>
      <c r="D118" s="447" t="n">
        <v>0</v>
      </c>
      <c r="E118" s="448" t="n">
        <v>0</v>
      </c>
      <c r="F118" s="449" t="n">
        <v>0</v>
      </c>
      <c r="G118" s="890" t="n">
        <v>0</v>
      </c>
      <c r="H118" s="890" t="n">
        <v>0</v>
      </c>
      <c r="I118" s="890" t="n">
        <v>0</v>
      </c>
      <c r="J118" s="890" t="n">
        <v>0</v>
      </c>
      <c r="K118" s="891" t="n">
        <v>0</v>
      </c>
      <c r="L118" s="892" t="n">
        <v>0</v>
      </c>
      <c r="M118" s="893" t="n">
        <v>0</v>
      </c>
      <c r="N118" s="892" t="n">
        <v>0</v>
      </c>
      <c r="O118" s="893" t="n">
        <v>0</v>
      </c>
      <c r="P118" s="893" t="n">
        <v>0</v>
      </c>
      <c r="Q118" s="892" t="n">
        <v>0</v>
      </c>
      <c r="R118" s="894" t="n">
        <v>0</v>
      </c>
    </row>
    <row r="119" s="1" customFormat="true" ht="21.95" hidden="false" customHeight="true" outlineLevel="0" collapsed="false">
      <c r="A119" s="415" t="s">
        <v>298</v>
      </c>
      <c r="B119" s="443" t="s">
        <v>305</v>
      </c>
      <c r="C119" s="443" t="s">
        <v>2252</v>
      </c>
      <c r="D119" s="447" t="n">
        <v>70.9431248356834</v>
      </c>
      <c r="E119" s="448" t="n">
        <v>0</v>
      </c>
      <c r="F119" s="449" t="n">
        <v>0</v>
      </c>
      <c r="G119" s="890" t="n">
        <v>0</v>
      </c>
      <c r="H119" s="890" t="n">
        <v>0</v>
      </c>
      <c r="I119" s="890" t="n">
        <v>0</v>
      </c>
      <c r="J119" s="890" t="n">
        <v>0</v>
      </c>
      <c r="K119" s="891" t="n">
        <v>0</v>
      </c>
      <c r="L119" s="892" t="n">
        <v>0</v>
      </c>
      <c r="M119" s="893" t="n">
        <v>0</v>
      </c>
      <c r="N119" s="892" t="n">
        <v>0</v>
      </c>
      <c r="O119" s="893" t="n">
        <v>0</v>
      </c>
      <c r="P119" s="893" t="n">
        <v>0</v>
      </c>
      <c r="Q119" s="892" t="n">
        <v>1</v>
      </c>
      <c r="R119" s="894" t="n">
        <v>70.9431248356834</v>
      </c>
    </row>
    <row r="120" s="1" customFormat="true" ht="21.95" hidden="false" customHeight="true" outlineLevel="0" collapsed="false">
      <c r="A120" s="415" t="s">
        <v>298</v>
      </c>
      <c r="B120" s="469" t="s">
        <v>307</v>
      </c>
      <c r="C120" s="469" t="s">
        <v>2253</v>
      </c>
      <c r="D120" s="447" t="n">
        <v>0</v>
      </c>
      <c r="E120" s="448" t="n">
        <v>0</v>
      </c>
      <c r="F120" s="449" t="n">
        <v>0</v>
      </c>
      <c r="G120" s="890" t="n">
        <v>0</v>
      </c>
      <c r="H120" s="890" t="n">
        <v>0</v>
      </c>
      <c r="I120" s="890" t="n">
        <v>0</v>
      </c>
      <c r="J120" s="890" t="n">
        <v>0</v>
      </c>
      <c r="K120" s="891" t="n">
        <v>0</v>
      </c>
      <c r="L120" s="892" t="n">
        <v>0</v>
      </c>
      <c r="M120" s="893" t="n">
        <v>0</v>
      </c>
      <c r="N120" s="892" t="n">
        <v>0</v>
      </c>
      <c r="O120" s="893" t="n">
        <v>0</v>
      </c>
      <c r="P120" s="893" t="n">
        <v>0</v>
      </c>
      <c r="Q120" s="892" t="n">
        <v>0</v>
      </c>
      <c r="R120" s="894" t="n">
        <v>0</v>
      </c>
    </row>
    <row r="121" s="421" customFormat="true" ht="21.95" hidden="false" customHeight="true" outlineLevel="0" collapsed="false">
      <c r="A121" s="415" t="s">
        <v>298</v>
      </c>
      <c r="B121" s="443" t="s">
        <v>309</v>
      </c>
      <c r="C121" s="443" t="s">
        <v>1815</v>
      </c>
      <c r="D121" s="447" t="n">
        <v>700.977219434413</v>
      </c>
      <c r="E121" s="448" t="n">
        <v>0</v>
      </c>
      <c r="F121" s="449" t="n">
        <v>0</v>
      </c>
      <c r="G121" s="890" t="n">
        <v>0</v>
      </c>
      <c r="H121" s="890" t="n">
        <v>0</v>
      </c>
      <c r="I121" s="890" t="n">
        <v>0</v>
      </c>
      <c r="J121" s="890" t="n">
        <v>0</v>
      </c>
      <c r="K121" s="891" t="n">
        <v>0</v>
      </c>
      <c r="L121" s="892" t="n">
        <v>0</v>
      </c>
      <c r="M121" s="893" t="n">
        <v>0</v>
      </c>
      <c r="N121" s="892" t="n">
        <v>0</v>
      </c>
      <c r="O121" s="893" t="n">
        <v>0</v>
      </c>
      <c r="P121" s="893" t="n">
        <v>0</v>
      </c>
      <c r="Q121" s="892" t="n">
        <v>1</v>
      </c>
      <c r="R121" s="894" t="n">
        <v>700.977219434413</v>
      </c>
    </row>
    <row r="122" s="441" customFormat="true" ht="21.95" hidden="false" customHeight="true" outlineLevel="0" collapsed="false">
      <c r="A122" s="415" t="s">
        <v>298</v>
      </c>
      <c r="B122" s="443" t="s">
        <v>311</v>
      </c>
      <c r="C122" s="443" t="s">
        <v>1821</v>
      </c>
      <c r="D122" s="447" t="n">
        <v>392.689107703211</v>
      </c>
      <c r="E122" s="448" t="n">
        <v>0</v>
      </c>
      <c r="F122" s="449" t="n">
        <v>0</v>
      </c>
      <c r="G122" s="890" t="n">
        <v>0</v>
      </c>
      <c r="H122" s="890" t="n">
        <v>0</v>
      </c>
      <c r="I122" s="890" t="n">
        <v>0</v>
      </c>
      <c r="J122" s="890" t="n">
        <v>0</v>
      </c>
      <c r="K122" s="891" t="n">
        <v>0</v>
      </c>
      <c r="L122" s="892" t="n">
        <v>0</v>
      </c>
      <c r="M122" s="893" t="n">
        <v>0</v>
      </c>
      <c r="N122" s="892" t="n">
        <v>0</v>
      </c>
      <c r="O122" s="893" t="n">
        <v>0</v>
      </c>
      <c r="P122" s="893" t="n">
        <v>0</v>
      </c>
      <c r="Q122" s="892" t="n">
        <v>1</v>
      </c>
      <c r="R122" s="894" t="n">
        <v>392.689107703211</v>
      </c>
    </row>
    <row r="123" s="1" customFormat="true" ht="21.95" hidden="false" customHeight="true" outlineLevel="0" collapsed="false">
      <c r="A123" s="415" t="s">
        <v>298</v>
      </c>
      <c r="B123" s="443" t="s">
        <v>313</v>
      </c>
      <c r="C123" s="443" t="s">
        <v>1841</v>
      </c>
      <c r="D123" s="447" t="n">
        <v>392.689107703211</v>
      </c>
      <c r="E123" s="448" t="n">
        <v>0</v>
      </c>
      <c r="F123" s="449" t="n">
        <v>0</v>
      </c>
      <c r="G123" s="890" t="n">
        <v>0</v>
      </c>
      <c r="H123" s="890" t="n">
        <v>0</v>
      </c>
      <c r="I123" s="890" t="n">
        <v>0</v>
      </c>
      <c r="J123" s="890" t="n">
        <v>0</v>
      </c>
      <c r="K123" s="891" t="n">
        <v>0</v>
      </c>
      <c r="L123" s="892" t="n">
        <v>0</v>
      </c>
      <c r="M123" s="893" t="n">
        <v>0</v>
      </c>
      <c r="N123" s="892" t="n">
        <v>0</v>
      </c>
      <c r="O123" s="893" t="n">
        <v>0</v>
      </c>
      <c r="P123" s="893" t="n">
        <v>0</v>
      </c>
      <c r="Q123" s="892" t="n">
        <v>1</v>
      </c>
      <c r="R123" s="894" t="n">
        <v>392.689107703211</v>
      </c>
    </row>
    <row r="124" s="1" customFormat="true" ht="21.95" hidden="false" customHeight="true" outlineLevel="0" collapsed="false">
      <c r="A124" s="415" t="s">
        <v>298</v>
      </c>
      <c r="B124" s="443" t="s">
        <v>315</v>
      </c>
      <c r="C124" s="443" t="s">
        <v>1620</v>
      </c>
      <c r="D124" s="447" t="n">
        <v>10434.1467917404</v>
      </c>
      <c r="E124" s="448" t="n">
        <v>0</v>
      </c>
      <c r="F124" s="449" t="n">
        <v>0</v>
      </c>
      <c r="G124" s="890" t="n">
        <v>0</v>
      </c>
      <c r="H124" s="890" t="n">
        <v>0</v>
      </c>
      <c r="I124" s="890" t="n">
        <v>0</v>
      </c>
      <c r="J124" s="890" t="n">
        <v>0</v>
      </c>
      <c r="K124" s="891" t="n">
        <v>0</v>
      </c>
      <c r="L124" s="892" t="n">
        <v>0</v>
      </c>
      <c r="M124" s="893" t="n">
        <v>0</v>
      </c>
      <c r="N124" s="892" t="n">
        <v>0</v>
      </c>
      <c r="O124" s="893" t="n">
        <v>0</v>
      </c>
      <c r="P124" s="893" t="n">
        <v>0</v>
      </c>
      <c r="Q124" s="892" t="n">
        <v>1</v>
      </c>
      <c r="R124" s="894" t="n">
        <v>10434.1467917404</v>
      </c>
    </row>
    <row r="125" s="441" customFormat="true" ht="21.95" hidden="false" customHeight="true" outlineLevel="0" collapsed="false">
      <c r="A125" s="415" t="s">
        <v>298</v>
      </c>
      <c r="B125" s="469" t="s">
        <v>317</v>
      </c>
      <c r="C125" s="469" t="s">
        <v>2254</v>
      </c>
      <c r="D125" s="447" t="n">
        <v>0</v>
      </c>
      <c r="E125" s="448" t="n">
        <v>0</v>
      </c>
      <c r="F125" s="449" t="n">
        <v>0</v>
      </c>
      <c r="G125" s="890" t="n">
        <v>0</v>
      </c>
      <c r="H125" s="890" t="n">
        <v>0</v>
      </c>
      <c r="I125" s="890" t="n">
        <v>0</v>
      </c>
      <c r="J125" s="890" t="n">
        <v>0</v>
      </c>
      <c r="K125" s="891" t="n">
        <v>0</v>
      </c>
      <c r="L125" s="892" t="n">
        <v>0</v>
      </c>
      <c r="M125" s="893" t="n">
        <v>0</v>
      </c>
      <c r="N125" s="892" t="n">
        <v>0</v>
      </c>
      <c r="O125" s="893" t="n">
        <v>0</v>
      </c>
      <c r="P125" s="893" t="n">
        <v>0</v>
      </c>
      <c r="Q125" s="892" t="n">
        <v>0</v>
      </c>
      <c r="R125" s="894" t="n">
        <v>0</v>
      </c>
    </row>
    <row r="126" s="1" customFormat="true" ht="21.95" hidden="false" customHeight="true" outlineLevel="0" collapsed="false">
      <c r="A126" s="415" t="s">
        <v>298</v>
      </c>
      <c r="B126" s="443" t="s">
        <v>320</v>
      </c>
      <c r="C126" s="443" t="s">
        <v>2252</v>
      </c>
      <c r="D126" s="447" t="n">
        <v>3813.17755618964</v>
      </c>
      <c r="E126" s="448" t="n">
        <v>1</v>
      </c>
      <c r="F126" s="449" t="n">
        <v>3813.17755618964</v>
      </c>
      <c r="G126" s="890" t="n">
        <v>0</v>
      </c>
      <c r="H126" s="890" t="n">
        <v>0</v>
      </c>
      <c r="I126" s="890" t="n">
        <v>0</v>
      </c>
      <c r="J126" s="890" t="n">
        <v>0</v>
      </c>
      <c r="K126" s="891" t="n">
        <v>0</v>
      </c>
      <c r="L126" s="892" t="n">
        <v>0</v>
      </c>
      <c r="M126" s="893" t="n">
        <v>-3813.17755618964</v>
      </c>
      <c r="N126" s="892" t="n">
        <v>0</v>
      </c>
      <c r="O126" s="893" t="n">
        <v>-3810.69898920809</v>
      </c>
      <c r="P126" s="893" t="n">
        <v>-2.47856698154283</v>
      </c>
      <c r="Q126" s="892" t="n">
        <v>0</v>
      </c>
      <c r="R126" s="894" t="n">
        <v>0</v>
      </c>
    </row>
    <row r="127" s="1" customFormat="true" ht="21.95" hidden="false" customHeight="true" outlineLevel="0" collapsed="false">
      <c r="A127" s="415" t="s">
        <v>298</v>
      </c>
      <c r="B127" s="443" t="s">
        <v>322</v>
      </c>
      <c r="C127" s="443" t="s">
        <v>2255</v>
      </c>
      <c r="D127" s="447" t="n">
        <v>3662.57233262257</v>
      </c>
      <c r="E127" s="448" t="n">
        <v>1</v>
      </c>
      <c r="F127" s="449" t="n">
        <v>3662.57233262257</v>
      </c>
      <c r="G127" s="890" t="n">
        <v>0</v>
      </c>
      <c r="H127" s="890" t="n">
        <v>0</v>
      </c>
      <c r="I127" s="890" t="n">
        <v>0</v>
      </c>
      <c r="J127" s="890" t="n">
        <v>0</v>
      </c>
      <c r="K127" s="891" t="n">
        <v>0</v>
      </c>
      <c r="L127" s="892" t="n">
        <v>0</v>
      </c>
      <c r="M127" s="893" t="n">
        <v>-3662.57233262257</v>
      </c>
      <c r="N127" s="892" t="n">
        <v>0</v>
      </c>
      <c r="O127" s="893" t="n">
        <v>-3660.19165909835</v>
      </c>
      <c r="P127" s="893" t="n">
        <v>-2.38067352421513</v>
      </c>
      <c r="Q127" s="892" t="n">
        <v>0</v>
      </c>
      <c r="R127" s="894" t="n">
        <v>0</v>
      </c>
    </row>
    <row r="128" s="1" customFormat="true" ht="21.95" hidden="false" customHeight="true" outlineLevel="0" collapsed="false">
      <c r="A128" s="415" t="s">
        <v>298</v>
      </c>
      <c r="B128" s="443" t="s">
        <v>324</v>
      </c>
      <c r="C128" s="443" t="s">
        <v>2256</v>
      </c>
      <c r="D128" s="447" t="n">
        <v>612.783161056145</v>
      </c>
      <c r="E128" s="448" t="n">
        <v>0</v>
      </c>
      <c r="F128" s="449" t="n">
        <v>0</v>
      </c>
      <c r="G128" s="890" t="n">
        <v>97.48</v>
      </c>
      <c r="H128" s="890" t="n">
        <v>0</v>
      </c>
      <c r="I128" s="890" t="n">
        <v>0</v>
      </c>
      <c r="J128" s="890" t="n">
        <v>0</v>
      </c>
      <c r="K128" s="891" t="n">
        <v>97.48</v>
      </c>
      <c r="L128" s="892" t="n">
        <v>0</v>
      </c>
      <c r="M128" s="893" t="n">
        <v>97.48</v>
      </c>
      <c r="N128" s="892" t="n">
        <v>0</v>
      </c>
      <c r="O128" s="893" t="n">
        <v>23.2</v>
      </c>
      <c r="P128" s="893" t="n">
        <v>74.28</v>
      </c>
      <c r="Q128" s="892" t="n">
        <v>1</v>
      </c>
      <c r="R128" s="894" t="n">
        <v>612.783161056145</v>
      </c>
    </row>
    <row r="129" s="1" customFormat="true" ht="21.95" hidden="false" customHeight="true" outlineLevel="0" collapsed="false">
      <c r="A129" s="415" t="s">
        <v>298</v>
      </c>
      <c r="B129" s="443" t="s">
        <v>327</v>
      </c>
      <c r="C129" s="443" t="s">
        <v>1811</v>
      </c>
      <c r="D129" s="447" t="n">
        <v>61660.8679122755</v>
      </c>
      <c r="E129" s="448" t="n">
        <v>0.8109</v>
      </c>
      <c r="F129" s="449" t="n">
        <v>50000.7977900642</v>
      </c>
      <c r="G129" s="890" t="n">
        <v>42278.54</v>
      </c>
      <c r="H129" s="890" t="n">
        <v>5715.2</v>
      </c>
      <c r="I129" s="890" t="n">
        <v>10161.72</v>
      </c>
      <c r="J129" s="890" t="n">
        <v>5387.37</v>
      </c>
      <c r="K129" s="891" t="n">
        <v>52768.09</v>
      </c>
      <c r="L129" s="892" t="n">
        <v>1.05534496112551</v>
      </c>
      <c r="M129" s="893" t="n">
        <v>2767.2922099358</v>
      </c>
      <c r="N129" s="892" t="n">
        <v>0.899604120283597</v>
      </c>
      <c r="O129" s="893" t="n">
        <v>-4075.42462325918</v>
      </c>
      <c r="P129" s="893" t="n">
        <v>6842.71683319498</v>
      </c>
      <c r="Q129" s="892" t="n">
        <v>1.0501120950511</v>
      </c>
      <c r="R129" s="894" t="n">
        <v>64750.8231860286</v>
      </c>
    </row>
    <row r="130" s="1" customFormat="true" ht="21.95" hidden="false" customHeight="true" outlineLevel="0" collapsed="false">
      <c r="A130" s="415" t="s">
        <v>298</v>
      </c>
      <c r="B130" s="443" t="s">
        <v>331</v>
      </c>
      <c r="C130" s="443" t="s">
        <v>2257</v>
      </c>
      <c r="D130" s="447" t="n">
        <v>5434.55458948369</v>
      </c>
      <c r="E130" s="448" t="n">
        <v>0.0416</v>
      </c>
      <c r="F130" s="449" t="n">
        <v>226.077470922522</v>
      </c>
      <c r="G130" s="890" t="n">
        <v>0</v>
      </c>
      <c r="H130" s="890" t="n">
        <v>0</v>
      </c>
      <c r="I130" s="890" t="n">
        <v>0</v>
      </c>
      <c r="J130" s="890" t="n">
        <v>0</v>
      </c>
      <c r="K130" s="891" t="n">
        <v>0</v>
      </c>
      <c r="L130" s="892" t="n">
        <v>0</v>
      </c>
      <c r="M130" s="893" t="n">
        <v>-226.077470922522</v>
      </c>
      <c r="N130" s="892" t="n">
        <v>0</v>
      </c>
      <c r="O130" s="893" t="n">
        <v>-218.420136584474</v>
      </c>
      <c r="P130" s="893" t="n">
        <v>-7.65733433804763</v>
      </c>
      <c r="Q130" s="892" t="n">
        <v>1</v>
      </c>
      <c r="R130" s="894" t="n">
        <v>5434.55458948369</v>
      </c>
    </row>
    <row r="131" s="1" customFormat="true" ht="21.95" hidden="false" customHeight="true" outlineLevel="0" collapsed="false">
      <c r="A131" s="415" t="s">
        <v>298</v>
      </c>
      <c r="B131" s="469" t="s">
        <v>333</v>
      </c>
      <c r="C131" s="469" t="s">
        <v>2258</v>
      </c>
      <c r="D131" s="447" t="n">
        <v>0</v>
      </c>
      <c r="E131" s="448" t="n">
        <v>0</v>
      </c>
      <c r="F131" s="449" t="n">
        <v>0</v>
      </c>
      <c r="G131" s="890" t="n">
        <v>0</v>
      </c>
      <c r="H131" s="890" t="n">
        <v>0</v>
      </c>
      <c r="I131" s="890" t="n">
        <v>0</v>
      </c>
      <c r="J131" s="890" t="n">
        <v>0</v>
      </c>
      <c r="K131" s="891" t="n">
        <v>0</v>
      </c>
      <c r="L131" s="892" t="n">
        <v>0</v>
      </c>
      <c r="M131" s="893" t="n">
        <v>0</v>
      </c>
      <c r="N131" s="892" t="n">
        <v>0</v>
      </c>
      <c r="O131" s="893" t="n">
        <v>0</v>
      </c>
      <c r="P131" s="893" t="n">
        <v>0</v>
      </c>
      <c r="Q131" s="892" t="n">
        <v>0</v>
      </c>
      <c r="R131" s="894" t="n">
        <v>0</v>
      </c>
    </row>
    <row r="132" s="441" customFormat="true" ht="21.95" hidden="false" customHeight="true" outlineLevel="0" collapsed="false">
      <c r="A132" s="415" t="s">
        <v>298</v>
      </c>
      <c r="B132" s="443" t="s">
        <v>336</v>
      </c>
      <c r="C132" s="443" t="s">
        <v>2259</v>
      </c>
      <c r="D132" s="447" t="n">
        <v>7418.92435753097</v>
      </c>
      <c r="E132" s="448" t="n">
        <v>0.5089</v>
      </c>
      <c r="F132" s="449" t="n">
        <v>3775.49060554751</v>
      </c>
      <c r="G132" s="890" t="n">
        <v>0</v>
      </c>
      <c r="H132" s="890" t="n">
        <v>0</v>
      </c>
      <c r="I132" s="890" t="n">
        <v>0</v>
      </c>
      <c r="J132" s="890" t="n">
        <v>0</v>
      </c>
      <c r="K132" s="891" t="n">
        <v>0</v>
      </c>
      <c r="L132" s="892" t="n">
        <v>0</v>
      </c>
      <c r="M132" s="893" t="n">
        <v>-3775.49060554751</v>
      </c>
      <c r="N132" s="892" t="n">
        <v>0</v>
      </c>
      <c r="O132" s="893" t="n">
        <v>-3210.91267470634</v>
      </c>
      <c r="P132" s="893" t="n">
        <v>-564.577930841168</v>
      </c>
      <c r="Q132" s="892" t="n">
        <v>0.24555</v>
      </c>
      <c r="R132" s="894" t="n">
        <v>1821.71687599173</v>
      </c>
    </row>
    <row r="133" s="441" customFormat="true" ht="21.95" hidden="false" customHeight="true" outlineLevel="0" collapsed="false">
      <c r="A133" s="415" t="s">
        <v>298</v>
      </c>
      <c r="B133" s="443" t="s">
        <v>338</v>
      </c>
      <c r="C133" s="443" t="s">
        <v>2085</v>
      </c>
      <c r="D133" s="447" t="n">
        <v>2806.54895007011</v>
      </c>
      <c r="E133" s="448" t="n">
        <v>1</v>
      </c>
      <c r="F133" s="449" t="n">
        <v>2806.54895007011</v>
      </c>
      <c r="G133" s="890" t="n">
        <v>2358.6</v>
      </c>
      <c r="H133" s="890" t="n">
        <v>0</v>
      </c>
      <c r="I133" s="890" t="n">
        <v>0</v>
      </c>
      <c r="J133" s="890" t="n">
        <v>0</v>
      </c>
      <c r="K133" s="891" t="n">
        <v>2358.6</v>
      </c>
      <c r="L133" s="892" t="n">
        <v>0.840391542054195</v>
      </c>
      <c r="M133" s="893" t="n">
        <v>-447.948950070108</v>
      </c>
      <c r="N133" s="892" t="n">
        <v>0.840391542054195</v>
      </c>
      <c r="O133" s="893" t="n">
        <v>-447.948950070108</v>
      </c>
      <c r="P133" s="893" t="n">
        <v>0</v>
      </c>
      <c r="Q133" s="892" t="n">
        <v>0.840391542054195</v>
      </c>
      <c r="R133" s="894" t="n">
        <v>2358.6</v>
      </c>
    </row>
    <row r="134" s="1" customFormat="true" ht="21.95" hidden="false" customHeight="true" outlineLevel="0" collapsed="false">
      <c r="A134" s="415" t="s">
        <v>298</v>
      </c>
      <c r="B134" s="443" t="s">
        <v>340</v>
      </c>
      <c r="C134" s="443" t="s">
        <v>1589</v>
      </c>
      <c r="D134" s="447" t="n">
        <v>26037.3450316646</v>
      </c>
      <c r="E134" s="448" t="n">
        <v>0.9066</v>
      </c>
      <c r="F134" s="449" t="n">
        <v>23605.4570057071</v>
      </c>
      <c r="G134" s="890" t="n">
        <v>34282.19</v>
      </c>
      <c r="H134" s="890" t="n">
        <v>0</v>
      </c>
      <c r="I134" s="890" t="n">
        <v>0</v>
      </c>
      <c r="J134" s="890" t="n">
        <v>185.76</v>
      </c>
      <c r="K134" s="891" t="n">
        <v>34096.43</v>
      </c>
      <c r="L134" s="892" t="n">
        <v>1.44442998886895</v>
      </c>
      <c r="M134" s="893" t="n">
        <v>10490.9729942929</v>
      </c>
      <c r="N134" s="892" t="n">
        <v>1.39462709752446</v>
      </c>
      <c r="O134" s="893" t="n">
        <v>9283.94415511635</v>
      </c>
      <c r="P134" s="893" t="n">
        <v>1207.02883917657</v>
      </c>
      <c r="Q134" s="892" t="n">
        <v>1.42367510838877</v>
      </c>
      <c r="R134" s="894" t="n">
        <v>37068.7200101109</v>
      </c>
    </row>
    <row r="135" s="441" customFormat="true" ht="21.95" hidden="false" customHeight="true" outlineLevel="0" collapsed="false">
      <c r="A135" s="415" t="s">
        <v>298</v>
      </c>
      <c r="B135" s="469" t="s">
        <v>342</v>
      </c>
      <c r="C135" s="469" t="s">
        <v>2260</v>
      </c>
      <c r="D135" s="447" t="n">
        <v>0</v>
      </c>
      <c r="E135" s="448" t="n">
        <v>0</v>
      </c>
      <c r="F135" s="449" t="n">
        <v>0</v>
      </c>
      <c r="G135" s="890" t="n">
        <v>0</v>
      </c>
      <c r="H135" s="890" t="n">
        <v>0</v>
      </c>
      <c r="I135" s="890" t="n">
        <v>0</v>
      </c>
      <c r="J135" s="890" t="n">
        <v>0</v>
      </c>
      <c r="K135" s="891" t="n">
        <v>0</v>
      </c>
      <c r="L135" s="892" t="n">
        <v>0</v>
      </c>
      <c r="M135" s="893" t="n">
        <v>0</v>
      </c>
      <c r="N135" s="892" t="n">
        <v>0</v>
      </c>
      <c r="O135" s="893" t="n">
        <v>0</v>
      </c>
      <c r="P135" s="893" t="n">
        <v>0</v>
      </c>
      <c r="Q135" s="892" t="n">
        <v>0</v>
      </c>
      <c r="R135" s="894" t="n">
        <v>0</v>
      </c>
    </row>
    <row r="136" s="1" customFormat="true" ht="21.95" hidden="false" customHeight="true" outlineLevel="0" collapsed="false">
      <c r="A136" s="415" t="s">
        <v>298</v>
      </c>
      <c r="B136" s="469" t="s">
        <v>345</v>
      </c>
      <c r="C136" s="469" t="s">
        <v>2261</v>
      </c>
      <c r="D136" s="447" t="n">
        <v>0</v>
      </c>
      <c r="E136" s="448" t="n">
        <v>0</v>
      </c>
      <c r="F136" s="449" t="n">
        <v>0</v>
      </c>
      <c r="G136" s="890" t="n">
        <v>0</v>
      </c>
      <c r="H136" s="890" t="n">
        <v>0</v>
      </c>
      <c r="I136" s="890" t="n">
        <v>0</v>
      </c>
      <c r="J136" s="890" t="n">
        <v>0</v>
      </c>
      <c r="K136" s="891" t="n">
        <v>0</v>
      </c>
      <c r="L136" s="892" t="n">
        <v>0</v>
      </c>
      <c r="M136" s="893" t="n">
        <v>0</v>
      </c>
      <c r="N136" s="892" t="n">
        <v>0</v>
      </c>
      <c r="O136" s="893" t="n">
        <v>0</v>
      </c>
      <c r="P136" s="893" t="n">
        <v>0</v>
      </c>
      <c r="Q136" s="892" t="n">
        <v>0</v>
      </c>
      <c r="R136" s="894" t="n">
        <v>0</v>
      </c>
    </row>
    <row r="137" s="1" customFormat="true" ht="21.95" hidden="false" customHeight="true" outlineLevel="0" collapsed="false">
      <c r="A137" s="415" t="s">
        <v>298</v>
      </c>
      <c r="B137" s="443" t="s">
        <v>348</v>
      </c>
      <c r="C137" s="443" t="s">
        <v>2262</v>
      </c>
      <c r="D137" s="447" t="n">
        <v>49423.2083071725</v>
      </c>
      <c r="E137" s="448" t="n">
        <v>0.0427</v>
      </c>
      <c r="F137" s="449" t="n">
        <v>2110.37099471627</v>
      </c>
      <c r="G137" s="890" t="n">
        <v>13879.1</v>
      </c>
      <c r="H137" s="890" t="n">
        <v>744.5</v>
      </c>
      <c r="I137" s="890" t="n">
        <v>0</v>
      </c>
      <c r="J137" s="890" t="n">
        <v>12513.2290052837</v>
      </c>
      <c r="K137" s="891" t="n">
        <v>2110.37099471627</v>
      </c>
      <c r="L137" s="892" t="n">
        <v>1</v>
      </c>
      <c r="M137" s="893" t="n">
        <v>0</v>
      </c>
      <c r="N137" s="892" t="n">
        <v>0</v>
      </c>
      <c r="O137" s="893" t="n">
        <v>0</v>
      </c>
      <c r="P137" s="893" t="n">
        <v>0</v>
      </c>
      <c r="Q137" s="892" t="n">
        <v>1</v>
      </c>
      <c r="R137" s="894" t="n">
        <v>49423.2083071725</v>
      </c>
    </row>
    <row r="138" s="441" customFormat="true" ht="21.95" hidden="false" customHeight="true" outlineLevel="0" collapsed="false">
      <c r="A138" s="415" t="s">
        <v>298</v>
      </c>
      <c r="B138" s="443" t="s">
        <v>350</v>
      </c>
      <c r="C138" s="443" t="s">
        <v>2263</v>
      </c>
      <c r="D138" s="447" t="n">
        <v>5383.45918563171</v>
      </c>
      <c r="E138" s="448" t="n">
        <v>0</v>
      </c>
      <c r="F138" s="449" t="n">
        <v>0</v>
      </c>
      <c r="G138" s="890" t="n">
        <v>0</v>
      </c>
      <c r="H138" s="890" t="n">
        <v>0</v>
      </c>
      <c r="I138" s="890" t="n">
        <v>0</v>
      </c>
      <c r="J138" s="890" t="n">
        <v>0</v>
      </c>
      <c r="K138" s="891" t="n">
        <v>0</v>
      </c>
      <c r="L138" s="892" t="n">
        <v>0</v>
      </c>
      <c r="M138" s="893" t="n">
        <v>0</v>
      </c>
      <c r="N138" s="892" t="n">
        <v>0</v>
      </c>
      <c r="O138" s="893" t="n">
        <v>0</v>
      </c>
      <c r="P138" s="893" t="n">
        <v>0</v>
      </c>
      <c r="Q138" s="892" t="n">
        <v>1</v>
      </c>
      <c r="R138" s="894" t="n">
        <v>5383.45918563171</v>
      </c>
    </row>
    <row r="139" s="1" customFormat="true" ht="21.95" hidden="false" customHeight="true" outlineLevel="0" collapsed="false">
      <c r="A139" s="415" t="s">
        <v>298</v>
      </c>
      <c r="B139" s="443" t="s">
        <v>353</v>
      </c>
      <c r="C139" s="443" t="s">
        <v>2264</v>
      </c>
      <c r="D139" s="447" t="n">
        <v>5576.43522918016</v>
      </c>
      <c r="E139" s="448" t="n">
        <v>0.0377</v>
      </c>
      <c r="F139" s="449" t="n">
        <v>210.231608140092</v>
      </c>
      <c r="G139" s="890" t="n">
        <v>28137.62</v>
      </c>
      <c r="H139" s="890" t="n">
        <v>11392.85</v>
      </c>
      <c r="I139" s="890" t="n">
        <v>0</v>
      </c>
      <c r="J139" s="890" t="n">
        <v>39320.2383918599</v>
      </c>
      <c r="K139" s="891" t="n">
        <v>210.231608140093</v>
      </c>
      <c r="L139" s="892" t="n">
        <v>1.00000000000001</v>
      </c>
      <c r="M139" s="893" t="n">
        <v>1.08002495835535E-012</v>
      </c>
      <c r="N139" s="892" t="n">
        <v>0</v>
      </c>
      <c r="O139" s="893" t="n">
        <v>6956.17</v>
      </c>
      <c r="P139" s="893" t="n">
        <v>-6956.17</v>
      </c>
      <c r="Q139" s="892" t="n">
        <v>1</v>
      </c>
      <c r="R139" s="894" t="n">
        <v>5576.43522918016</v>
      </c>
    </row>
    <row r="140" s="441" customFormat="true" ht="21.95" hidden="false" customHeight="true" outlineLevel="0" collapsed="false">
      <c r="A140" s="415" t="s">
        <v>298</v>
      </c>
      <c r="B140" s="443" t="s">
        <v>356</v>
      </c>
      <c r="C140" s="443" t="s">
        <v>2265</v>
      </c>
      <c r="D140" s="447" t="n">
        <v>14353.1624425901</v>
      </c>
      <c r="E140" s="448" t="n">
        <v>0</v>
      </c>
      <c r="F140" s="449" t="n">
        <v>0</v>
      </c>
      <c r="G140" s="890" t="n">
        <v>381.6</v>
      </c>
      <c r="H140" s="890" t="n">
        <v>0</v>
      </c>
      <c r="I140" s="890" t="n">
        <v>0</v>
      </c>
      <c r="J140" s="890" t="n">
        <v>2467.2</v>
      </c>
      <c r="K140" s="891" t="n">
        <v>-2085.6</v>
      </c>
      <c r="L140" s="892" t="n">
        <v>0</v>
      </c>
      <c r="M140" s="893" t="n">
        <v>-2085.6</v>
      </c>
      <c r="N140" s="892" t="n">
        <v>0</v>
      </c>
      <c r="O140" s="893" t="n">
        <v>254.4</v>
      </c>
      <c r="P140" s="893" t="n">
        <v>-2340</v>
      </c>
      <c r="Q140" s="892" t="n">
        <v>1</v>
      </c>
      <c r="R140" s="894" t="n">
        <v>14353.1624425901</v>
      </c>
    </row>
    <row r="141" s="1" customFormat="true" ht="21.95" hidden="false" customHeight="true" outlineLevel="0" collapsed="false">
      <c r="A141" s="415" t="s">
        <v>298</v>
      </c>
      <c r="B141" s="443" t="s">
        <v>358</v>
      </c>
      <c r="C141" s="443" t="s">
        <v>2266</v>
      </c>
      <c r="D141" s="447" t="n">
        <v>5111.6659059788</v>
      </c>
      <c r="E141" s="448" t="n">
        <v>0</v>
      </c>
      <c r="F141" s="449" t="n">
        <v>0</v>
      </c>
      <c r="G141" s="890" t="n">
        <v>0</v>
      </c>
      <c r="H141" s="890" t="n">
        <v>0</v>
      </c>
      <c r="I141" s="890" t="n">
        <v>0</v>
      </c>
      <c r="J141" s="890" t="n">
        <v>0</v>
      </c>
      <c r="K141" s="891" t="n">
        <v>0</v>
      </c>
      <c r="L141" s="892" t="n">
        <v>0</v>
      </c>
      <c r="M141" s="893" t="n">
        <v>0</v>
      </c>
      <c r="N141" s="892" t="n">
        <v>0</v>
      </c>
      <c r="O141" s="893" t="n">
        <v>0</v>
      </c>
      <c r="P141" s="893" t="n">
        <v>0</v>
      </c>
      <c r="Q141" s="892" t="n">
        <v>1</v>
      </c>
      <c r="R141" s="894" t="n">
        <v>5111.6659059788</v>
      </c>
    </row>
    <row r="142" s="421" customFormat="true" ht="21.95" hidden="false" customHeight="true" outlineLevel="0" collapsed="false">
      <c r="A142" s="415" t="s">
        <v>298</v>
      </c>
      <c r="B142" s="443" t="s">
        <v>361</v>
      </c>
      <c r="C142" s="443" t="s">
        <v>2267</v>
      </c>
      <c r="D142" s="447" t="n">
        <v>4814.26409765087</v>
      </c>
      <c r="E142" s="448" t="n">
        <v>0</v>
      </c>
      <c r="F142" s="449" t="n">
        <v>0</v>
      </c>
      <c r="G142" s="890" t="n">
        <v>0</v>
      </c>
      <c r="H142" s="890" t="n">
        <v>0</v>
      </c>
      <c r="I142" s="890" t="n">
        <v>0</v>
      </c>
      <c r="J142" s="890" t="n">
        <v>0</v>
      </c>
      <c r="K142" s="891" t="n">
        <v>0</v>
      </c>
      <c r="L142" s="892" t="n">
        <v>0</v>
      </c>
      <c r="M142" s="893" t="n">
        <v>0</v>
      </c>
      <c r="N142" s="892" t="n">
        <v>0</v>
      </c>
      <c r="O142" s="893" t="n">
        <v>0</v>
      </c>
      <c r="P142" s="893" t="n">
        <v>0</v>
      </c>
      <c r="Q142" s="892" t="n">
        <v>1</v>
      </c>
      <c r="R142" s="894" t="n">
        <v>4814.26409765087</v>
      </c>
    </row>
    <row r="143" s="441" customFormat="true" ht="21.95" hidden="false" customHeight="true" outlineLevel="0" collapsed="false">
      <c r="A143" s="415" t="s">
        <v>298</v>
      </c>
      <c r="B143" s="443" t="s">
        <v>363</v>
      </c>
      <c r="C143" s="443" t="s">
        <v>2268</v>
      </c>
      <c r="D143" s="447" t="n">
        <v>55406.6983601899</v>
      </c>
      <c r="E143" s="895" t="n">
        <v>0</v>
      </c>
      <c r="F143" s="896" t="n">
        <v>0</v>
      </c>
      <c r="G143" s="890" t="n">
        <v>32247.4</v>
      </c>
      <c r="H143" s="890" t="n">
        <v>479.68</v>
      </c>
      <c r="I143" s="890" t="n">
        <v>0</v>
      </c>
      <c r="J143" s="890" t="n">
        <v>32727.08</v>
      </c>
      <c r="K143" s="891" t="n">
        <v>0</v>
      </c>
      <c r="L143" s="892" t="n">
        <v>0</v>
      </c>
      <c r="M143" s="893" t="n">
        <v>0</v>
      </c>
      <c r="N143" s="892" t="n">
        <v>0</v>
      </c>
      <c r="O143" s="893" t="n">
        <v>7591.28</v>
      </c>
      <c r="P143" s="893" t="n">
        <v>-7591.28</v>
      </c>
      <c r="Q143" s="892" t="n">
        <v>1</v>
      </c>
      <c r="R143" s="894" t="n">
        <v>55406.6983601899</v>
      </c>
    </row>
    <row r="144" s="1" customFormat="true" ht="21.95" hidden="false" customHeight="true" outlineLevel="0" collapsed="false">
      <c r="A144" s="415" t="s">
        <v>298</v>
      </c>
      <c r="B144" s="443" t="s">
        <v>365</v>
      </c>
      <c r="C144" s="443" t="s">
        <v>2090</v>
      </c>
      <c r="D144" s="447" t="n">
        <v>35530.7750618064</v>
      </c>
      <c r="E144" s="448" t="n">
        <v>0.0277</v>
      </c>
      <c r="F144" s="449" t="n">
        <v>984.202469212037</v>
      </c>
      <c r="G144" s="890" t="n">
        <v>0</v>
      </c>
      <c r="H144" s="890" t="n">
        <v>0</v>
      </c>
      <c r="I144" s="890" t="n">
        <v>0</v>
      </c>
      <c r="J144" s="890" t="n">
        <v>0</v>
      </c>
      <c r="K144" s="891" t="n">
        <v>0</v>
      </c>
      <c r="L144" s="892" t="n">
        <v>0</v>
      </c>
      <c r="M144" s="893" t="n">
        <v>-984.202469212037</v>
      </c>
      <c r="N144" s="892" t="n">
        <v>0</v>
      </c>
      <c r="O144" s="893" t="n">
        <v>0</v>
      </c>
      <c r="P144" s="893" t="n">
        <v>-984.202469212037</v>
      </c>
      <c r="Q144" s="892" t="n">
        <v>1</v>
      </c>
      <c r="R144" s="894" t="n">
        <v>35530.7750618064</v>
      </c>
    </row>
    <row r="145" s="1" customFormat="true" ht="21.95" hidden="false" customHeight="true" outlineLevel="0" collapsed="false">
      <c r="A145" s="415" t="s">
        <v>298</v>
      </c>
      <c r="B145" s="469" t="s">
        <v>367</v>
      </c>
      <c r="C145" s="469" t="s">
        <v>2269</v>
      </c>
      <c r="D145" s="447" t="n">
        <v>0</v>
      </c>
      <c r="E145" s="448" t="n">
        <v>0</v>
      </c>
      <c r="F145" s="449" t="n">
        <v>0</v>
      </c>
      <c r="G145" s="890" t="n">
        <v>0</v>
      </c>
      <c r="H145" s="890" t="n">
        <v>0</v>
      </c>
      <c r="I145" s="890" t="n">
        <v>0</v>
      </c>
      <c r="J145" s="890" t="n">
        <v>0</v>
      </c>
      <c r="K145" s="891" t="n">
        <v>0</v>
      </c>
      <c r="L145" s="892" t="n">
        <v>0</v>
      </c>
      <c r="M145" s="893" t="n">
        <v>0</v>
      </c>
      <c r="N145" s="892" t="n">
        <v>0</v>
      </c>
      <c r="O145" s="893" t="n">
        <v>0</v>
      </c>
      <c r="P145" s="893" t="n">
        <v>0</v>
      </c>
      <c r="Q145" s="892" t="n">
        <v>0</v>
      </c>
      <c r="R145" s="894" t="n">
        <v>0</v>
      </c>
    </row>
    <row r="146" s="1" customFormat="true" ht="21.95" hidden="false" customHeight="true" outlineLevel="0" collapsed="false">
      <c r="A146" s="415" t="s">
        <v>298</v>
      </c>
      <c r="B146" s="443" t="s">
        <v>369</v>
      </c>
      <c r="C146" s="443" t="s">
        <v>2270</v>
      </c>
      <c r="D146" s="447" t="n">
        <v>4812.69111236097</v>
      </c>
      <c r="E146" s="448" t="n">
        <v>0.0421</v>
      </c>
      <c r="F146" s="449" t="n">
        <v>202.614295830397</v>
      </c>
      <c r="G146" s="890" t="n">
        <v>0</v>
      </c>
      <c r="H146" s="890" t="n">
        <v>0</v>
      </c>
      <c r="I146" s="890" t="n">
        <v>0</v>
      </c>
      <c r="J146" s="890" t="n">
        <v>0</v>
      </c>
      <c r="K146" s="891" t="n">
        <v>0</v>
      </c>
      <c r="L146" s="892" t="n">
        <v>0</v>
      </c>
      <c r="M146" s="893" t="n">
        <v>-202.614295830397</v>
      </c>
      <c r="N146" s="892" t="n">
        <v>0</v>
      </c>
      <c r="O146" s="893" t="n">
        <v>0</v>
      </c>
      <c r="P146" s="893" t="n">
        <v>-202.614295830397</v>
      </c>
      <c r="Q146" s="892" t="n">
        <v>1</v>
      </c>
      <c r="R146" s="894" t="n">
        <v>4812.69111236097</v>
      </c>
    </row>
    <row r="147" s="441" customFormat="true" ht="21.95" hidden="false" customHeight="true" outlineLevel="0" collapsed="false">
      <c r="A147" s="415" t="s">
        <v>298</v>
      </c>
      <c r="B147" s="443" t="s">
        <v>371</v>
      </c>
      <c r="C147" s="443" t="s">
        <v>2271</v>
      </c>
      <c r="D147" s="447" t="n">
        <v>957.866121101156</v>
      </c>
      <c r="E147" s="448" t="n">
        <v>0</v>
      </c>
      <c r="F147" s="449" t="n">
        <v>0</v>
      </c>
      <c r="G147" s="890" t="n">
        <v>0</v>
      </c>
      <c r="H147" s="890" t="n">
        <v>0</v>
      </c>
      <c r="I147" s="890" t="n">
        <v>0</v>
      </c>
      <c r="J147" s="890" t="n">
        <v>0</v>
      </c>
      <c r="K147" s="891" t="n">
        <v>0</v>
      </c>
      <c r="L147" s="892" t="n">
        <v>0</v>
      </c>
      <c r="M147" s="893" t="n">
        <v>0</v>
      </c>
      <c r="N147" s="892" t="n">
        <v>0</v>
      </c>
      <c r="O147" s="893" t="n">
        <v>0</v>
      </c>
      <c r="P147" s="893" t="n">
        <v>0</v>
      </c>
      <c r="Q147" s="892" t="n">
        <v>1</v>
      </c>
      <c r="R147" s="894" t="n">
        <v>957.866121101156</v>
      </c>
    </row>
    <row r="148" s="1" customFormat="true" ht="21.95" hidden="false" customHeight="true" outlineLevel="0" collapsed="false">
      <c r="A148" s="415" t="s">
        <v>298</v>
      </c>
      <c r="B148" s="443" t="s">
        <v>373</v>
      </c>
      <c r="C148" s="443" t="s">
        <v>2272</v>
      </c>
      <c r="D148" s="447" t="n">
        <v>677.575953063602</v>
      </c>
      <c r="E148" s="448" t="n">
        <v>0</v>
      </c>
      <c r="F148" s="449" t="n">
        <v>0</v>
      </c>
      <c r="G148" s="890" t="n">
        <v>0</v>
      </c>
      <c r="H148" s="890" t="n">
        <v>0</v>
      </c>
      <c r="I148" s="890" t="n">
        <v>0</v>
      </c>
      <c r="J148" s="890" t="n">
        <v>0</v>
      </c>
      <c r="K148" s="891" t="n">
        <v>0</v>
      </c>
      <c r="L148" s="892" t="n">
        <v>0</v>
      </c>
      <c r="M148" s="893" t="n">
        <v>0</v>
      </c>
      <c r="N148" s="892" t="n">
        <v>0</v>
      </c>
      <c r="O148" s="893" t="n">
        <v>0</v>
      </c>
      <c r="P148" s="893" t="n">
        <v>0</v>
      </c>
      <c r="Q148" s="892" t="n">
        <v>1</v>
      </c>
      <c r="R148" s="894" t="n">
        <v>677.575953063602</v>
      </c>
    </row>
    <row r="149" s="1" customFormat="true" ht="21.95" hidden="false" customHeight="true" outlineLevel="0" collapsed="false">
      <c r="A149" s="415" t="s">
        <v>298</v>
      </c>
      <c r="B149" s="443" t="s">
        <v>375</v>
      </c>
      <c r="C149" s="443" t="s">
        <v>2273</v>
      </c>
      <c r="D149" s="447" t="n">
        <v>1613.83019034153</v>
      </c>
      <c r="E149" s="448" t="n">
        <v>0</v>
      </c>
      <c r="F149" s="449" t="n">
        <v>0</v>
      </c>
      <c r="G149" s="890" t="n">
        <v>0</v>
      </c>
      <c r="H149" s="890" t="n">
        <v>0</v>
      </c>
      <c r="I149" s="890" t="n">
        <v>0</v>
      </c>
      <c r="J149" s="890" t="n">
        <v>0</v>
      </c>
      <c r="K149" s="891" t="n">
        <v>0</v>
      </c>
      <c r="L149" s="892" t="n">
        <v>0</v>
      </c>
      <c r="M149" s="893" t="n">
        <v>0</v>
      </c>
      <c r="N149" s="892" t="n">
        <v>0</v>
      </c>
      <c r="O149" s="893" t="n">
        <v>0</v>
      </c>
      <c r="P149" s="893" t="n">
        <v>0</v>
      </c>
      <c r="Q149" s="892" t="n">
        <v>1</v>
      </c>
      <c r="R149" s="894" t="n">
        <v>1613.83019034153</v>
      </c>
    </row>
    <row r="150" s="1" customFormat="true" ht="21.95" hidden="false" customHeight="true" outlineLevel="0" collapsed="false">
      <c r="A150" s="415" t="s">
        <v>298</v>
      </c>
      <c r="B150" s="443" t="s">
        <v>377</v>
      </c>
      <c r="C150" s="443" t="s">
        <v>1669</v>
      </c>
      <c r="D150" s="447" t="n">
        <v>10156.7169350475</v>
      </c>
      <c r="E150" s="448" t="n">
        <v>0.0271</v>
      </c>
      <c r="F150" s="449" t="n">
        <v>275.247028939787</v>
      </c>
      <c r="G150" s="890" t="n">
        <v>0</v>
      </c>
      <c r="H150" s="890" t="n">
        <v>0</v>
      </c>
      <c r="I150" s="890" t="n">
        <v>0</v>
      </c>
      <c r="J150" s="890" t="n">
        <v>0</v>
      </c>
      <c r="K150" s="891" t="n">
        <v>0</v>
      </c>
      <c r="L150" s="892" t="n">
        <v>0</v>
      </c>
      <c r="M150" s="893" t="n">
        <v>-275.247028939787</v>
      </c>
      <c r="N150" s="892" t="n">
        <v>0</v>
      </c>
      <c r="O150" s="893" t="n">
        <v>0</v>
      </c>
      <c r="P150" s="893" t="n">
        <v>-275.247028939787</v>
      </c>
      <c r="Q150" s="892" t="n">
        <v>1</v>
      </c>
      <c r="R150" s="894" t="n">
        <v>10156.7169350475</v>
      </c>
    </row>
    <row r="151" s="1" customFormat="true" ht="21.95" hidden="false" customHeight="true" outlineLevel="0" collapsed="false">
      <c r="A151" s="415" t="s">
        <v>298</v>
      </c>
      <c r="B151" s="469" t="s">
        <v>379</v>
      </c>
      <c r="C151" s="469" t="s">
        <v>2274</v>
      </c>
      <c r="D151" s="447" t="n">
        <v>0</v>
      </c>
      <c r="E151" s="448" t="n">
        <v>0</v>
      </c>
      <c r="F151" s="449" t="n">
        <v>0</v>
      </c>
      <c r="G151" s="890" t="n">
        <v>0</v>
      </c>
      <c r="H151" s="890" t="n">
        <v>0</v>
      </c>
      <c r="I151" s="890" t="n">
        <v>0</v>
      </c>
      <c r="J151" s="890" t="n">
        <v>0</v>
      </c>
      <c r="K151" s="891" t="n">
        <v>0</v>
      </c>
      <c r="L151" s="892" t="n">
        <v>0</v>
      </c>
      <c r="M151" s="893" t="n">
        <v>0</v>
      </c>
      <c r="N151" s="892" t="n">
        <v>0</v>
      </c>
      <c r="O151" s="893" t="n">
        <v>0</v>
      </c>
      <c r="P151" s="893" t="n">
        <v>0</v>
      </c>
      <c r="Q151" s="892" t="n">
        <v>0</v>
      </c>
      <c r="R151" s="894" t="n">
        <v>0</v>
      </c>
    </row>
    <row r="152" s="421" customFormat="true" ht="21.95" hidden="false" customHeight="true" outlineLevel="0" collapsed="false">
      <c r="A152" s="415" t="s">
        <v>298</v>
      </c>
      <c r="B152" s="443" t="s">
        <v>381</v>
      </c>
      <c r="C152" s="443" t="s">
        <v>2275</v>
      </c>
      <c r="D152" s="447" t="n">
        <v>4595.87370792109</v>
      </c>
      <c r="E152" s="448" t="n">
        <v>0</v>
      </c>
      <c r="F152" s="449" t="n">
        <v>0</v>
      </c>
      <c r="G152" s="890" t="n">
        <v>673.29</v>
      </c>
      <c r="H152" s="890" t="n">
        <v>0</v>
      </c>
      <c r="I152" s="890" t="n">
        <v>0</v>
      </c>
      <c r="J152" s="890" t="n">
        <v>0</v>
      </c>
      <c r="K152" s="891" t="n">
        <v>673.29</v>
      </c>
      <c r="L152" s="892" t="n">
        <v>0</v>
      </c>
      <c r="M152" s="893" t="n">
        <v>673.29</v>
      </c>
      <c r="N152" s="892" t="n">
        <v>0</v>
      </c>
      <c r="O152" s="893" t="n">
        <v>673.29</v>
      </c>
      <c r="P152" s="893" t="n">
        <v>0</v>
      </c>
      <c r="Q152" s="892" t="n">
        <v>1</v>
      </c>
      <c r="R152" s="894" t="n">
        <v>4595.87370792109</v>
      </c>
    </row>
    <row r="153" s="1" customFormat="true" ht="21.95" hidden="false" customHeight="true" outlineLevel="0" collapsed="false">
      <c r="A153" s="415" t="s">
        <v>298</v>
      </c>
      <c r="B153" s="443" t="s">
        <v>384</v>
      </c>
      <c r="C153" s="443" t="s">
        <v>2276</v>
      </c>
      <c r="D153" s="447" t="n">
        <v>1938.06202201768</v>
      </c>
      <c r="E153" s="448" t="n">
        <v>0</v>
      </c>
      <c r="F153" s="449" t="n">
        <v>0</v>
      </c>
      <c r="G153" s="890" t="n">
        <v>0</v>
      </c>
      <c r="H153" s="890" t="n">
        <v>0</v>
      </c>
      <c r="I153" s="890" t="n">
        <v>0</v>
      </c>
      <c r="J153" s="890" t="n">
        <v>0</v>
      </c>
      <c r="K153" s="891" t="n">
        <v>0</v>
      </c>
      <c r="L153" s="892" t="n">
        <v>0</v>
      </c>
      <c r="M153" s="893" t="n">
        <v>0</v>
      </c>
      <c r="N153" s="892" t="n">
        <v>0</v>
      </c>
      <c r="O153" s="893" t="n">
        <v>0</v>
      </c>
      <c r="P153" s="893" t="n">
        <v>0</v>
      </c>
      <c r="Q153" s="892" t="n">
        <v>1</v>
      </c>
      <c r="R153" s="894" t="n">
        <v>1938.06202201768</v>
      </c>
    </row>
    <row r="154" s="1" customFormat="true" ht="21.95" hidden="false" customHeight="true" outlineLevel="0" collapsed="false">
      <c r="A154" s="415" t="s">
        <v>298</v>
      </c>
      <c r="B154" s="443" t="s">
        <v>387</v>
      </c>
      <c r="C154" s="443" t="s">
        <v>2277</v>
      </c>
      <c r="D154" s="447" t="n">
        <v>99.6161050592582</v>
      </c>
      <c r="E154" s="448" t="n">
        <v>0</v>
      </c>
      <c r="F154" s="449" t="n">
        <v>0</v>
      </c>
      <c r="G154" s="890" t="n">
        <v>0</v>
      </c>
      <c r="H154" s="890" t="n">
        <v>0</v>
      </c>
      <c r="I154" s="890" t="n">
        <v>0</v>
      </c>
      <c r="J154" s="890" t="n">
        <v>0</v>
      </c>
      <c r="K154" s="891" t="n">
        <v>0</v>
      </c>
      <c r="L154" s="892" t="n">
        <v>0</v>
      </c>
      <c r="M154" s="893" t="n">
        <v>0</v>
      </c>
      <c r="N154" s="892" t="n">
        <v>0</v>
      </c>
      <c r="O154" s="893" t="n">
        <v>0</v>
      </c>
      <c r="P154" s="893" t="n">
        <v>0</v>
      </c>
      <c r="Q154" s="892" t="n">
        <v>1</v>
      </c>
      <c r="R154" s="894" t="n">
        <v>99.6161050592582</v>
      </c>
    </row>
    <row r="155" s="1" customFormat="true" ht="21.95" hidden="false" customHeight="true" outlineLevel="0" collapsed="false">
      <c r="A155" s="415" t="s">
        <v>298</v>
      </c>
      <c r="B155" s="443" t="s">
        <v>389</v>
      </c>
      <c r="C155" s="443" t="s">
        <v>2278</v>
      </c>
      <c r="D155" s="447" t="n">
        <v>1038.73121144021</v>
      </c>
      <c r="E155" s="448" t="n">
        <v>0</v>
      </c>
      <c r="F155" s="449" t="n">
        <v>0</v>
      </c>
      <c r="G155" s="890" t="n">
        <v>0</v>
      </c>
      <c r="H155" s="890" t="n">
        <v>0</v>
      </c>
      <c r="I155" s="890" t="n">
        <v>0</v>
      </c>
      <c r="J155" s="890" t="n">
        <v>0</v>
      </c>
      <c r="K155" s="891" t="n">
        <v>0</v>
      </c>
      <c r="L155" s="892" t="n">
        <v>0</v>
      </c>
      <c r="M155" s="893" t="n">
        <v>0</v>
      </c>
      <c r="N155" s="892" t="n">
        <v>0</v>
      </c>
      <c r="O155" s="893" t="n">
        <v>0</v>
      </c>
      <c r="P155" s="893" t="n">
        <v>0</v>
      </c>
      <c r="Q155" s="892" t="n">
        <v>1</v>
      </c>
      <c r="R155" s="894" t="n">
        <v>1038.73121144021</v>
      </c>
    </row>
    <row r="156" s="1" customFormat="true" ht="21.95" hidden="false" customHeight="true" outlineLevel="0" collapsed="false">
      <c r="A156" s="415" t="s">
        <v>298</v>
      </c>
      <c r="B156" s="469" t="s">
        <v>392</v>
      </c>
      <c r="C156" s="469" t="s">
        <v>2279</v>
      </c>
      <c r="D156" s="447" t="n">
        <v>0</v>
      </c>
      <c r="E156" s="448" t="n">
        <v>0</v>
      </c>
      <c r="F156" s="449" t="n">
        <v>0</v>
      </c>
      <c r="G156" s="890" t="n">
        <v>0</v>
      </c>
      <c r="H156" s="890" t="n">
        <v>0</v>
      </c>
      <c r="I156" s="890" t="n">
        <v>0</v>
      </c>
      <c r="J156" s="890" t="n">
        <v>0</v>
      </c>
      <c r="K156" s="891" t="n">
        <v>0</v>
      </c>
      <c r="L156" s="892" t="n">
        <v>0</v>
      </c>
      <c r="M156" s="893" t="n">
        <v>0</v>
      </c>
      <c r="N156" s="892" t="n">
        <v>0</v>
      </c>
      <c r="O156" s="893" t="n">
        <v>0</v>
      </c>
      <c r="P156" s="893" t="n">
        <v>0</v>
      </c>
      <c r="Q156" s="892" t="n">
        <v>0</v>
      </c>
      <c r="R156" s="894" t="n">
        <v>0</v>
      </c>
    </row>
    <row r="157" s="421" customFormat="true" ht="21.95" hidden="false" customHeight="true" outlineLevel="0" collapsed="false">
      <c r="A157" s="415" t="s">
        <v>298</v>
      </c>
      <c r="B157" s="469" t="s">
        <v>395</v>
      </c>
      <c r="C157" s="469" t="s">
        <v>2280</v>
      </c>
      <c r="D157" s="447" t="n">
        <v>0</v>
      </c>
      <c r="E157" s="448" t="n">
        <v>0</v>
      </c>
      <c r="F157" s="449" t="n">
        <v>0</v>
      </c>
      <c r="G157" s="890" t="n">
        <v>0</v>
      </c>
      <c r="H157" s="890" t="n">
        <v>0</v>
      </c>
      <c r="I157" s="890" t="n">
        <v>0</v>
      </c>
      <c r="J157" s="890" t="n">
        <v>0</v>
      </c>
      <c r="K157" s="891" t="n">
        <v>0</v>
      </c>
      <c r="L157" s="892" t="n">
        <v>0</v>
      </c>
      <c r="M157" s="893" t="n">
        <v>0</v>
      </c>
      <c r="N157" s="892" t="n">
        <v>0</v>
      </c>
      <c r="O157" s="893" t="n">
        <v>0</v>
      </c>
      <c r="P157" s="893" t="n">
        <v>0</v>
      </c>
      <c r="Q157" s="892" t="n">
        <v>0</v>
      </c>
      <c r="R157" s="894" t="n">
        <v>0</v>
      </c>
    </row>
    <row r="158" s="1" customFormat="true" ht="21.95" hidden="false" customHeight="true" outlineLevel="0" collapsed="false">
      <c r="A158" s="415" t="s">
        <v>298</v>
      </c>
      <c r="B158" s="443" t="s">
        <v>398</v>
      </c>
      <c r="C158" s="443" t="s">
        <v>1614</v>
      </c>
      <c r="D158" s="447" t="n">
        <v>2084.566378743</v>
      </c>
      <c r="E158" s="448" t="n">
        <v>0</v>
      </c>
      <c r="F158" s="449" t="n">
        <v>0</v>
      </c>
      <c r="G158" s="890" t="n">
        <v>0</v>
      </c>
      <c r="H158" s="890" t="n">
        <v>0</v>
      </c>
      <c r="I158" s="890" t="n">
        <v>0</v>
      </c>
      <c r="J158" s="890" t="n">
        <v>0</v>
      </c>
      <c r="K158" s="891" t="n">
        <v>0</v>
      </c>
      <c r="L158" s="892" t="n">
        <v>0</v>
      </c>
      <c r="M158" s="893" t="n">
        <v>0</v>
      </c>
      <c r="N158" s="892" t="n">
        <v>0</v>
      </c>
      <c r="O158" s="893" t="n">
        <v>0</v>
      </c>
      <c r="P158" s="893" t="n">
        <v>0</v>
      </c>
      <c r="Q158" s="892" t="n">
        <v>1</v>
      </c>
      <c r="R158" s="894" t="n">
        <v>2084.566378743</v>
      </c>
    </row>
    <row r="159" s="1" customFormat="true" ht="21.95" hidden="false" customHeight="true" outlineLevel="0" collapsed="false">
      <c r="A159" s="415" t="s">
        <v>298</v>
      </c>
      <c r="B159" s="443" t="s">
        <v>400</v>
      </c>
      <c r="C159" s="443" t="s">
        <v>1617</v>
      </c>
      <c r="D159" s="447" t="n">
        <v>3746.73132760043</v>
      </c>
      <c r="E159" s="448" t="n">
        <v>0</v>
      </c>
      <c r="F159" s="449" t="n">
        <v>0</v>
      </c>
      <c r="G159" s="890" t="n">
        <v>0</v>
      </c>
      <c r="H159" s="890" t="n">
        <v>0</v>
      </c>
      <c r="I159" s="890" t="n">
        <v>0</v>
      </c>
      <c r="J159" s="890" t="n">
        <v>0</v>
      </c>
      <c r="K159" s="891" t="n">
        <v>0</v>
      </c>
      <c r="L159" s="892" t="n">
        <v>0</v>
      </c>
      <c r="M159" s="893" t="n">
        <v>0</v>
      </c>
      <c r="N159" s="892" t="n">
        <v>0</v>
      </c>
      <c r="O159" s="893" t="n">
        <v>0</v>
      </c>
      <c r="P159" s="893" t="n">
        <v>0</v>
      </c>
      <c r="Q159" s="892" t="n">
        <v>1</v>
      </c>
      <c r="R159" s="894" t="n">
        <v>3746.73132760043</v>
      </c>
    </row>
    <row r="160" s="1" customFormat="true" ht="21.95" hidden="false" customHeight="true" outlineLevel="0" collapsed="false">
      <c r="A160" s="415" t="s">
        <v>298</v>
      </c>
      <c r="B160" s="443" t="s">
        <v>403</v>
      </c>
      <c r="C160" s="443" t="s">
        <v>1577</v>
      </c>
      <c r="D160" s="447" t="n">
        <v>7608.12243149849</v>
      </c>
      <c r="E160" s="448" t="n">
        <v>0</v>
      </c>
      <c r="F160" s="449" t="n">
        <v>0</v>
      </c>
      <c r="G160" s="890" t="n">
        <v>0</v>
      </c>
      <c r="H160" s="890" t="n">
        <v>0</v>
      </c>
      <c r="I160" s="890" t="n">
        <v>0</v>
      </c>
      <c r="J160" s="890" t="n">
        <v>0</v>
      </c>
      <c r="K160" s="891" t="n">
        <v>0</v>
      </c>
      <c r="L160" s="892" t="n">
        <v>0</v>
      </c>
      <c r="M160" s="893" t="n">
        <v>0</v>
      </c>
      <c r="N160" s="892" t="n">
        <v>0</v>
      </c>
      <c r="O160" s="893" t="n">
        <v>0</v>
      </c>
      <c r="P160" s="893" t="n">
        <v>0</v>
      </c>
      <c r="Q160" s="892" t="n">
        <v>1</v>
      </c>
      <c r="R160" s="894" t="n">
        <v>7608.12243149849</v>
      </c>
    </row>
    <row r="161" s="421" customFormat="true" ht="21.95" hidden="false" customHeight="true" outlineLevel="0" collapsed="false">
      <c r="A161" s="415" t="s">
        <v>298</v>
      </c>
      <c r="B161" s="469" t="s">
        <v>407</v>
      </c>
      <c r="C161" s="469" t="s">
        <v>2281</v>
      </c>
      <c r="D161" s="447" t="n">
        <v>0</v>
      </c>
      <c r="E161" s="448" t="n">
        <v>0</v>
      </c>
      <c r="F161" s="449" t="n">
        <v>0</v>
      </c>
      <c r="G161" s="890" t="n">
        <v>0</v>
      </c>
      <c r="H161" s="890" t="n">
        <v>0</v>
      </c>
      <c r="I161" s="890" t="n">
        <v>0</v>
      </c>
      <c r="J161" s="890" t="n">
        <v>0</v>
      </c>
      <c r="K161" s="891" t="n">
        <v>0</v>
      </c>
      <c r="L161" s="892" t="n">
        <v>0</v>
      </c>
      <c r="M161" s="893" t="n">
        <v>0</v>
      </c>
      <c r="N161" s="892" t="n">
        <v>0</v>
      </c>
      <c r="O161" s="893" t="n">
        <v>0</v>
      </c>
      <c r="P161" s="893" t="n">
        <v>0</v>
      </c>
      <c r="Q161" s="892" t="n">
        <v>0</v>
      </c>
      <c r="R161" s="894" t="n">
        <v>0</v>
      </c>
    </row>
    <row r="162" s="441" customFormat="true" ht="21.95" hidden="false" customHeight="true" outlineLevel="0" collapsed="false">
      <c r="A162" s="415" t="s">
        <v>298</v>
      </c>
      <c r="B162" s="443" t="s">
        <v>410</v>
      </c>
      <c r="C162" s="443" t="s">
        <v>2282</v>
      </c>
      <c r="D162" s="477" t="n">
        <v>1562.52741406707</v>
      </c>
      <c r="E162" s="895" t="n">
        <v>0</v>
      </c>
      <c r="F162" s="896" t="n">
        <v>0</v>
      </c>
      <c r="G162" s="890" t="n">
        <v>0</v>
      </c>
      <c r="H162" s="890" t="n">
        <v>0</v>
      </c>
      <c r="I162" s="890" t="n">
        <v>0</v>
      </c>
      <c r="J162" s="890" t="n">
        <v>0</v>
      </c>
      <c r="K162" s="891" t="n">
        <v>0</v>
      </c>
      <c r="L162" s="892" t="n">
        <v>0</v>
      </c>
      <c r="M162" s="893" t="n">
        <v>0</v>
      </c>
      <c r="N162" s="892" t="n">
        <v>0</v>
      </c>
      <c r="O162" s="893" t="n">
        <v>0</v>
      </c>
      <c r="P162" s="893" t="n">
        <v>0</v>
      </c>
      <c r="Q162" s="892" t="n">
        <v>1</v>
      </c>
      <c r="R162" s="894" t="n">
        <v>1562.52741406707</v>
      </c>
    </row>
    <row r="163" s="1" customFormat="true" ht="21.95" hidden="false" customHeight="true" outlineLevel="0" collapsed="false">
      <c r="A163" s="415" t="s">
        <v>298</v>
      </c>
      <c r="B163" s="443" t="s">
        <v>412</v>
      </c>
      <c r="C163" s="443" t="s">
        <v>2283</v>
      </c>
      <c r="D163" s="447" t="n">
        <v>7442.19405438705</v>
      </c>
      <c r="E163" s="448" t="n">
        <v>0.0422</v>
      </c>
      <c r="F163" s="449" t="n">
        <v>314.060589095133</v>
      </c>
      <c r="G163" s="890" t="n">
        <v>0</v>
      </c>
      <c r="H163" s="890" t="n">
        <v>0</v>
      </c>
      <c r="I163" s="890" t="n">
        <v>0</v>
      </c>
      <c r="J163" s="890" t="n">
        <v>0</v>
      </c>
      <c r="K163" s="891" t="n">
        <v>0</v>
      </c>
      <c r="L163" s="892" t="n">
        <v>0</v>
      </c>
      <c r="M163" s="893" t="n">
        <v>-314.060589095133</v>
      </c>
      <c r="N163" s="892" t="n">
        <v>0</v>
      </c>
      <c r="O163" s="893" t="n">
        <v>0</v>
      </c>
      <c r="P163" s="893" t="n">
        <v>-314.060589095133</v>
      </c>
      <c r="Q163" s="892" t="n">
        <v>1</v>
      </c>
      <c r="R163" s="894" t="n">
        <v>7442.19405438705</v>
      </c>
    </row>
    <row r="164" s="1" customFormat="true" ht="21.95" hidden="false" customHeight="true" outlineLevel="0" collapsed="false">
      <c r="A164" s="415" t="s">
        <v>298</v>
      </c>
      <c r="B164" s="443" t="s">
        <v>415</v>
      </c>
      <c r="C164" s="443" t="s">
        <v>1672</v>
      </c>
      <c r="D164" s="447" t="n">
        <v>2423.52692087648</v>
      </c>
      <c r="E164" s="448" t="n">
        <v>0.0344</v>
      </c>
      <c r="F164" s="449" t="n">
        <v>83.3693260781511</v>
      </c>
      <c r="G164" s="890" t="n">
        <v>0</v>
      </c>
      <c r="H164" s="890" t="n">
        <v>0</v>
      </c>
      <c r="I164" s="890" t="n">
        <v>0</v>
      </c>
      <c r="J164" s="890" t="n">
        <v>0</v>
      </c>
      <c r="K164" s="891" t="n">
        <v>0</v>
      </c>
      <c r="L164" s="892" t="n">
        <v>0</v>
      </c>
      <c r="M164" s="893" t="n">
        <v>-83.3693260781511</v>
      </c>
      <c r="N164" s="892" t="n">
        <v>0</v>
      </c>
      <c r="O164" s="893" t="n">
        <v>0</v>
      </c>
      <c r="P164" s="893" t="n">
        <v>-83.3693260781511</v>
      </c>
      <c r="Q164" s="892" t="n">
        <v>1</v>
      </c>
      <c r="R164" s="894" t="n">
        <v>2423.52692087648</v>
      </c>
    </row>
    <row r="165" s="441" customFormat="true" ht="21.95" hidden="false" customHeight="true" outlineLevel="0" collapsed="false">
      <c r="A165" s="415" t="s">
        <v>298</v>
      </c>
      <c r="B165" s="469" t="s">
        <v>417</v>
      </c>
      <c r="C165" s="469" t="s">
        <v>2284</v>
      </c>
      <c r="D165" s="447" t="n">
        <v>0</v>
      </c>
      <c r="E165" s="448" t="n">
        <v>0</v>
      </c>
      <c r="F165" s="449" t="n">
        <v>0</v>
      </c>
      <c r="G165" s="890" t="n">
        <v>0</v>
      </c>
      <c r="H165" s="890" t="n">
        <v>0</v>
      </c>
      <c r="I165" s="890" t="n">
        <v>0</v>
      </c>
      <c r="J165" s="890" t="n">
        <v>0</v>
      </c>
      <c r="K165" s="891" t="n">
        <v>0</v>
      </c>
      <c r="L165" s="892" t="n">
        <v>0</v>
      </c>
      <c r="M165" s="893" t="n">
        <v>0</v>
      </c>
      <c r="N165" s="892" t="n">
        <v>0</v>
      </c>
      <c r="O165" s="893" t="n">
        <v>0</v>
      </c>
      <c r="P165" s="893" t="n">
        <v>0</v>
      </c>
      <c r="Q165" s="892" t="n">
        <v>0</v>
      </c>
      <c r="R165" s="894" t="n">
        <v>0</v>
      </c>
    </row>
    <row r="166" s="1" customFormat="true" ht="21.95" hidden="false" customHeight="true" outlineLevel="0" collapsed="false">
      <c r="A166" s="415" t="s">
        <v>298</v>
      </c>
      <c r="B166" s="443" t="s">
        <v>419</v>
      </c>
      <c r="C166" s="443" t="s">
        <v>2285</v>
      </c>
      <c r="D166" s="447" t="n">
        <v>79.9757564980427</v>
      </c>
      <c r="E166" s="448" t="n">
        <v>0</v>
      </c>
      <c r="F166" s="449" t="n">
        <v>0</v>
      </c>
      <c r="G166" s="890" t="n">
        <v>0</v>
      </c>
      <c r="H166" s="890" t="n">
        <v>0</v>
      </c>
      <c r="I166" s="890" t="n">
        <v>0</v>
      </c>
      <c r="J166" s="890" t="n">
        <v>0</v>
      </c>
      <c r="K166" s="891" t="n">
        <v>0</v>
      </c>
      <c r="L166" s="892" t="n">
        <v>0</v>
      </c>
      <c r="M166" s="893" t="n">
        <v>0</v>
      </c>
      <c r="N166" s="892" t="n">
        <v>0</v>
      </c>
      <c r="O166" s="893" t="n">
        <v>0</v>
      </c>
      <c r="P166" s="893" t="n">
        <v>0</v>
      </c>
      <c r="Q166" s="892" t="n">
        <v>1</v>
      </c>
      <c r="R166" s="894" t="n">
        <v>79.9757564980427</v>
      </c>
    </row>
    <row r="167" s="1" customFormat="true" ht="21.95" hidden="false" customHeight="true" outlineLevel="0" collapsed="false">
      <c r="A167" s="415" t="s">
        <v>298</v>
      </c>
      <c r="B167" s="469" t="s">
        <v>421</v>
      </c>
      <c r="C167" s="469" t="s">
        <v>2286</v>
      </c>
      <c r="D167" s="447" t="n">
        <v>0</v>
      </c>
      <c r="E167" s="895" t="n">
        <v>0</v>
      </c>
      <c r="F167" s="896" t="n">
        <v>0</v>
      </c>
      <c r="G167" s="890" t="n">
        <v>0</v>
      </c>
      <c r="H167" s="890" t="n">
        <v>0</v>
      </c>
      <c r="I167" s="890" t="n">
        <v>0</v>
      </c>
      <c r="J167" s="890" t="n">
        <v>0</v>
      </c>
      <c r="K167" s="891" t="n">
        <v>0</v>
      </c>
      <c r="L167" s="892" t="n">
        <v>0</v>
      </c>
      <c r="M167" s="893" t="n">
        <v>0</v>
      </c>
      <c r="N167" s="892" t="n">
        <v>0</v>
      </c>
      <c r="O167" s="893" t="n">
        <v>0</v>
      </c>
      <c r="P167" s="893" t="n">
        <v>0</v>
      </c>
      <c r="Q167" s="892" t="n">
        <v>0</v>
      </c>
      <c r="R167" s="894" t="n">
        <v>0</v>
      </c>
    </row>
    <row r="168" s="441" customFormat="true" ht="21.95" hidden="false" customHeight="true" outlineLevel="0" collapsed="false">
      <c r="A168" s="415" t="s">
        <v>298</v>
      </c>
      <c r="B168" s="443" t="s">
        <v>423</v>
      </c>
      <c r="C168" s="443" t="s">
        <v>1675</v>
      </c>
      <c r="D168" s="447" t="n">
        <v>12730.5381103662</v>
      </c>
      <c r="E168" s="448" t="n">
        <v>0.0036</v>
      </c>
      <c r="F168" s="449" t="n">
        <v>45.8299371973184</v>
      </c>
      <c r="G168" s="890" t="n">
        <v>0</v>
      </c>
      <c r="H168" s="890" t="n">
        <v>0</v>
      </c>
      <c r="I168" s="890" t="n">
        <v>0</v>
      </c>
      <c r="J168" s="890" t="n">
        <v>0</v>
      </c>
      <c r="K168" s="891" t="n">
        <v>0</v>
      </c>
      <c r="L168" s="892" t="n">
        <v>0</v>
      </c>
      <c r="M168" s="893" t="n">
        <v>-45.8299371973184</v>
      </c>
      <c r="N168" s="892" t="n">
        <v>0</v>
      </c>
      <c r="O168" s="893" t="n">
        <v>0</v>
      </c>
      <c r="P168" s="893" t="n">
        <v>-45.8299371973184</v>
      </c>
      <c r="Q168" s="892" t="n">
        <v>1</v>
      </c>
      <c r="R168" s="894" t="n">
        <v>12730.5381103662</v>
      </c>
    </row>
    <row r="169" s="1" customFormat="true" ht="21.95" hidden="false" customHeight="true" outlineLevel="0" collapsed="false">
      <c r="A169" s="415" t="s">
        <v>298</v>
      </c>
      <c r="B169" s="443" t="s">
        <v>426</v>
      </c>
      <c r="C169" s="443" t="s">
        <v>2287</v>
      </c>
      <c r="D169" s="447" t="n">
        <v>9215.37369438962</v>
      </c>
      <c r="E169" s="448" t="n">
        <v>0</v>
      </c>
      <c r="F169" s="449" t="n">
        <v>0</v>
      </c>
      <c r="G169" s="890" t="n">
        <v>0</v>
      </c>
      <c r="H169" s="890" t="n">
        <v>0</v>
      </c>
      <c r="I169" s="890" t="n">
        <v>0</v>
      </c>
      <c r="J169" s="890" t="n">
        <v>0</v>
      </c>
      <c r="K169" s="891" t="n">
        <v>0</v>
      </c>
      <c r="L169" s="892" t="n">
        <v>0</v>
      </c>
      <c r="M169" s="893" t="n">
        <v>0</v>
      </c>
      <c r="N169" s="892" t="n">
        <v>0</v>
      </c>
      <c r="O169" s="893" t="n">
        <v>0</v>
      </c>
      <c r="P169" s="893" t="n">
        <v>0</v>
      </c>
      <c r="Q169" s="892" t="n">
        <v>1</v>
      </c>
      <c r="R169" s="894" t="n">
        <v>9215.37369438962</v>
      </c>
    </row>
    <row r="170" s="1" customFormat="true" ht="21.95" hidden="false" customHeight="true" outlineLevel="0" collapsed="false">
      <c r="A170" s="415" t="s">
        <v>298</v>
      </c>
      <c r="B170" s="443" t="s">
        <v>429</v>
      </c>
      <c r="C170" s="443" t="s">
        <v>1678</v>
      </c>
      <c r="D170" s="447" t="n">
        <v>29738.4135148946</v>
      </c>
      <c r="E170" s="448" t="n">
        <v>0.306</v>
      </c>
      <c r="F170" s="449" t="n">
        <v>9099.95453555775</v>
      </c>
      <c r="G170" s="890" t="n">
        <v>4839.27</v>
      </c>
      <c r="H170" s="890" t="n">
        <v>0</v>
      </c>
      <c r="I170" s="890" t="n">
        <v>398.75</v>
      </c>
      <c r="J170" s="890" t="n">
        <v>2534.13</v>
      </c>
      <c r="K170" s="891" t="n">
        <v>2703.89</v>
      </c>
      <c r="L170" s="892" t="n">
        <v>0.29713225373101</v>
      </c>
      <c r="M170" s="893" t="n">
        <v>-6396.06453555775</v>
      </c>
      <c r="N170" s="892" t="n">
        <v>0.463595540934627</v>
      </c>
      <c r="O170" s="893" t="n">
        <v>-2699.0104843564</v>
      </c>
      <c r="P170" s="893" t="n">
        <v>-3697.05405120135</v>
      </c>
      <c r="Q170" s="892" t="n">
        <v>0.54102736168635</v>
      </c>
      <c r="R170" s="894" t="n">
        <v>16089.2954047011</v>
      </c>
    </row>
    <row r="171" s="441" customFormat="true" ht="21.95" hidden="false" customHeight="true" outlineLevel="0" collapsed="false">
      <c r="A171" s="415" t="s">
        <v>298</v>
      </c>
      <c r="B171" s="443" t="s">
        <v>432</v>
      </c>
      <c r="C171" s="443" t="s">
        <v>2288</v>
      </c>
      <c r="D171" s="447" t="n">
        <v>15661.4260970512</v>
      </c>
      <c r="E171" s="448" t="n">
        <v>0</v>
      </c>
      <c r="F171" s="449" t="n">
        <v>0</v>
      </c>
      <c r="G171" s="890" t="n">
        <v>0</v>
      </c>
      <c r="H171" s="890" t="n">
        <v>0</v>
      </c>
      <c r="I171" s="890" t="n">
        <v>0</v>
      </c>
      <c r="J171" s="890" t="n">
        <v>0</v>
      </c>
      <c r="K171" s="891" t="n">
        <v>0</v>
      </c>
      <c r="L171" s="892" t="n">
        <v>0</v>
      </c>
      <c r="M171" s="893" t="n">
        <v>0</v>
      </c>
      <c r="N171" s="892" t="n">
        <v>0</v>
      </c>
      <c r="O171" s="893" t="n">
        <v>0</v>
      </c>
      <c r="P171" s="893" t="n">
        <v>0</v>
      </c>
      <c r="Q171" s="892" t="n">
        <v>1</v>
      </c>
      <c r="R171" s="894" t="n">
        <v>15661.4260970512</v>
      </c>
    </row>
    <row r="172" s="1" customFormat="true" ht="21.95" hidden="false" customHeight="true" outlineLevel="0" collapsed="false">
      <c r="A172" s="415" t="s">
        <v>298</v>
      </c>
      <c r="B172" s="443" t="s">
        <v>436</v>
      </c>
      <c r="C172" s="443" t="s">
        <v>2289</v>
      </c>
      <c r="D172" s="447" t="n">
        <v>333.885925540663</v>
      </c>
      <c r="E172" s="448" t="n">
        <v>0</v>
      </c>
      <c r="F172" s="449" t="n">
        <v>0</v>
      </c>
      <c r="G172" s="890" t="n">
        <v>0</v>
      </c>
      <c r="H172" s="890" t="n">
        <v>0</v>
      </c>
      <c r="I172" s="890" t="n">
        <v>0</v>
      </c>
      <c r="J172" s="890" t="n">
        <v>0</v>
      </c>
      <c r="K172" s="891" t="n">
        <v>0</v>
      </c>
      <c r="L172" s="892" t="n">
        <v>0</v>
      </c>
      <c r="M172" s="893" t="n">
        <v>0</v>
      </c>
      <c r="N172" s="892" t="n">
        <v>0</v>
      </c>
      <c r="O172" s="893" t="n">
        <v>0</v>
      </c>
      <c r="P172" s="893" t="n">
        <v>0</v>
      </c>
      <c r="Q172" s="892" t="n">
        <v>1</v>
      </c>
      <c r="R172" s="894" t="n">
        <v>333.885925540663</v>
      </c>
    </row>
    <row r="173" s="1" customFormat="true" ht="21.95" hidden="false" customHeight="true" outlineLevel="0" collapsed="false">
      <c r="A173" s="415" t="s">
        <v>298</v>
      </c>
      <c r="B173" s="469" t="s">
        <v>438</v>
      </c>
      <c r="C173" s="469" t="s">
        <v>2290</v>
      </c>
      <c r="D173" s="447" t="n">
        <v>0</v>
      </c>
      <c r="E173" s="448" t="n">
        <v>0</v>
      </c>
      <c r="F173" s="449" t="n">
        <v>0</v>
      </c>
      <c r="G173" s="890" t="n">
        <v>0</v>
      </c>
      <c r="H173" s="890" t="n">
        <v>0</v>
      </c>
      <c r="I173" s="890" t="n">
        <v>0</v>
      </c>
      <c r="J173" s="890" t="n">
        <v>0</v>
      </c>
      <c r="K173" s="891" t="n">
        <v>0</v>
      </c>
      <c r="L173" s="892" t="n">
        <v>0</v>
      </c>
      <c r="M173" s="893" t="n">
        <v>0</v>
      </c>
      <c r="N173" s="892" t="n">
        <v>0</v>
      </c>
      <c r="O173" s="893" t="n">
        <v>0</v>
      </c>
      <c r="P173" s="893" t="n">
        <v>0</v>
      </c>
      <c r="Q173" s="892" t="n">
        <v>0</v>
      </c>
      <c r="R173" s="894" t="n">
        <v>0</v>
      </c>
    </row>
    <row r="174" s="1" customFormat="true" ht="21.95" hidden="false" customHeight="true" outlineLevel="0" collapsed="false">
      <c r="A174" s="415" t="s">
        <v>298</v>
      </c>
      <c r="B174" s="443" t="s">
        <v>441</v>
      </c>
      <c r="C174" s="443" t="s">
        <v>2291</v>
      </c>
      <c r="D174" s="447" t="n">
        <v>51926.7778997595</v>
      </c>
      <c r="E174" s="895" t="n">
        <v>0</v>
      </c>
      <c r="F174" s="896" t="n">
        <v>0</v>
      </c>
      <c r="G174" s="890" t="n">
        <v>0</v>
      </c>
      <c r="H174" s="890" t="n">
        <v>0</v>
      </c>
      <c r="I174" s="890" t="n">
        <v>0</v>
      </c>
      <c r="J174" s="890" t="n">
        <v>0</v>
      </c>
      <c r="K174" s="891" t="n">
        <v>0</v>
      </c>
      <c r="L174" s="892" t="n">
        <v>0</v>
      </c>
      <c r="M174" s="893" t="n">
        <v>0</v>
      </c>
      <c r="N174" s="892" t="n">
        <v>0</v>
      </c>
      <c r="O174" s="893" t="n">
        <v>0</v>
      </c>
      <c r="P174" s="893" t="n">
        <v>0</v>
      </c>
      <c r="Q174" s="892" t="n">
        <v>1</v>
      </c>
      <c r="R174" s="894" t="n">
        <v>51926.7778997595</v>
      </c>
    </row>
    <row r="175" s="441" customFormat="true" ht="21.95" hidden="false" customHeight="true" outlineLevel="0" collapsed="false">
      <c r="A175" s="415" t="s">
        <v>298</v>
      </c>
      <c r="B175" s="443" t="s">
        <v>443</v>
      </c>
      <c r="C175" s="443" t="s">
        <v>2292</v>
      </c>
      <c r="D175" s="447" t="n">
        <v>8282.37677624023</v>
      </c>
      <c r="E175" s="448" t="n">
        <v>0</v>
      </c>
      <c r="F175" s="449" t="n">
        <v>0</v>
      </c>
      <c r="G175" s="890" t="n">
        <v>0</v>
      </c>
      <c r="H175" s="890" t="n">
        <v>0</v>
      </c>
      <c r="I175" s="890" t="n">
        <v>0</v>
      </c>
      <c r="J175" s="890" t="n">
        <v>0</v>
      </c>
      <c r="K175" s="891" t="n">
        <v>0</v>
      </c>
      <c r="L175" s="892" t="n">
        <v>0</v>
      </c>
      <c r="M175" s="893" t="n">
        <v>0</v>
      </c>
      <c r="N175" s="892" t="n">
        <v>0</v>
      </c>
      <c r="O175" s="893" t="n">
        <v>0</v>
      </c>
      <c r="P175" s="893" t="n">
        <v>0</v>
      </c>
      <c r="Q175" s="892" t="n">
        <v>1</v>
      </c>
      <c r="R175" s="894" t="n">
        <v>8282.37677624023</v>
      </c>
    </row>
    <row r="176" s="1" customFormat="true" ht="21.95" hidden="false" customHeight="true" outlineLevel="0" collapsed="false">
      <c r="A176" s="415" t="s">
        <v>298</v>
      </c>
      <c r="B176" s="443" t="s">
        <v>445</v>
      </c>
      <c r="C176" s="443" t="s">
        <v>2165</v>
      </c>
      <c r="D176" s="447" t="n">
        <v>10017.5421041198</v>
      </c>
      <c r="E176" s="448" t="n">
        <v>0</v>
      </c>
      <c r="F176" s="449" t="n">
        <v>0</v>
      </c>
      <c r="G176" s="890" t="n">
        <v>0</v>
      </c>
      <c r="H176" s="890" t="n">
        <v>0</v>
      </c>
      <c r="I176" s="890" t="n">
        <v>0</v>
      </c>
      <c r="J176" s="890" t="n">
        <v>0</v>
      </c>
      <c r="K176" s="891" t="n">
        <v>0</v>
      </c>
      <c r="L176" s="892" t="n">
        <v>0</v>
      </c>
      <c r="M176" s="893" t="n">
        <v>0</v>
      </c>
      <c r="N176" s="892" t="n">
        <v>0</v>
      </c>
      <c r="O176" s="893" t="n">
        <v>0</v>
      </c>
      <c r="P176" s="893" t="n">
        <v>0</v>
      </c>
      <c r="Q176" s="892" t="n">
        <v>1</v>
      </c>
      <c r="R176" s="894" t="n">
        <v>10017.5421041198</v>
      </c>
    </row>
    <row r="177" s="441" customFormat="true" ht="21.95" hidden="false" customHeight="true" outlineLevel="0" collapsed="false">
      <c r="A177" s="415" t="s">
        <v>298</v>
      </c>
      <c r="B177" s="469" t="s">
        <v>447</v>
      </c>
      <c r="C177" s="469" t="s">
        <v>2293</v>
      </c>
      <c r="D177" s="447" t="n">
        <v>0</v>
      </c>
      <c r="E177" s="448" t="n">
        <v>0</v>
      </c>
      <c r="F177" s="449" t="n">
        <v>0</v>
      </c>
      <c r="G177" s="890" t="n">
        <v>0</v>
      </c>
      <c r="H177" s="890" t="n">
        <v>0</v>
      </c>
      <c r="I177" s="890" t="n">
        <v>0</v>
      </c>
      <c r="J177" s="890" t="n">
        <v>0</v>
      </c>
      <c r="K177" s="891" t="n">
        <v>0</v>
      </c>
      <c r="L177" s="892" t="n">
        <v>0</v>
      </c>
      <c r="M177" s="893" t="n">
        <v>0</v>
      </c>
      <c r="N177" s="892" t="n">
        <v>0</v>
      </c>
      <c r="O177" s="893" t="n">
        <v>0</v>
      </c>
      <c r="P177" s="893" t="n">
        <v>0</v>
      </c>
      <c r="Q177" s="892" t="n">
        <v>0</v>
      </c>
      <c r="R177" s="894" t="n">
        <v>0</v>
      </c>
    </row>
    <row r="178" s="1" customFormat="true" ht="21.95" hidden="false" customHeight="true" outlineLevel="0" collapsed="false">
      <c r="A178" s="415" t="s">
        <v>298</v>
      </c>
      <c r="B178" s="443" t="s">
        <v>449</v>
      </c>
      <c r="C178" s="443" t="s">
        <v>1567</v>
      </c>
      <c r="D178" s="447" t="n">
        <v>1626.88089658679</v>
      </c>
      <c r="E178" s="448" t="n">
        <v>0</v>
      </c>
      <c r="F178" s="449" t="n">
        <v>0</v>
      </c>
      <c r="G178" s="890" t="n">
        <v>0</v>
      </c>
      <c r="H178" s="890" t="n">
        <v>0</v>
      </c>
      <c r="I178" s="890" t="n">
        <v>0</v>
      </c>
      <c r="J178" s="890" t="n">
        <v>0</v>
      </c>
      <c r="K178" s="891" t="n">
        <v>0</v>
      </c>
      <c r="L178" s="892" t="n">
        <v>0</v>
      </c>
      <c r="M178" s="893" t="n">
        <v>0</v>
      </c>
      <c r="N178" s="892" t="n">
        <v>0</v>
      </c>
      <c r="O178" s="893" t="n">
        <v>0</v>
      </c>
      <c r="P178" s="893" t="n">
        <v>0</v>
      </c>
      <c r="Q178" s="892" t="n">
        <v>1</v>
      </c>
      <c r="R178" s="894" t="n">
        <v>1626.88089658679</v>
      </c>
    </row>
    <row r="179" s="1" customFormat="true" ht="21.95" hidden="false" customHeight="true" outlineLevel="0" collapsed="false">
      <c r="A179" s="415" t="s">
        <v>298</v>
      </c>
      <c r="B179" s="443" t="s">
        <v>451</v>
      </c>
      <c r="C179" s="443" t="s">
        <v>1738</v>
      </c>
      <c r="D179" s="447" t="n">
        <v>704.33097235294</v>
      </c>
      <c r="E179" s="448" t="n">
        <v>0</v>
      </c>
      <c r="F179" s="449" t="n">
        <v>0</v>
      </c>
      <c r="G179" s="890" t="n">
        <v>0</v>
      </c>
      <c r="H179" s="890" t="n">
        <v>0</v>
      </c>
      <c r="I179" s="890" t="n">
        <v>0</v>
      </c>
      <c r="J179" s="890" t="n">
        <v>0</v>
      </c>
      <c r="K179" s="891" t="n">
        <v>0</v>
      </c>
      <c r="L179" s="892" t="n">
        <v>0</v>
      </c>
      <c r="M179" s="893" t="n">
        <v>0</v>
      </c>
      <c r="N179" s="892" t="n">
        <v>0</v>
      </c>
      <c r="O179" s="893" t="n">
        <v>0</v>
      </c>
      <c r="P179" s="893" t="n">
        <v>0</v>
      </c>
      <c r="Q179" s="892" t="n">
        <v>1</v>
      </c>
      <c r="R179" s="894" t="n">
        <v>704.33097235294</v>
      </c>
    </row>
    <row r="180" s="1" customFormat="true" ht="21.95" hidden="false" customHeight="true" outlineLevel="0" collapsed="false">
      <c r="A180" s="415" t="s">
        <v>298</v>
      </c>
      <c r="B180" s="443" t="s">
        <v>453</v>
      </c>
      <c r="C180" s="443" t="s">
        <v>2294</v>
      </c>
      <c r="D180" s="447" t="n">
        <v>4339.45626033874</v>
      </c>
      <c r="E180" s="448" t="n">
        <v>0</v>
      </c>
      <c r="F180" s="449" t="n">
        <v>0</v>
      </c>
      <c r="G180" s="890" t="n">
        <v>0</v>
      </c>
      <c r="H180" s="890" t="n">
        <v>0</v>
      </c>
      <c r="I180" s="890" t="n">
        <v>0</v>
      </c>
      <c r="J180" s="890" t="n">
        <v>0</v>
      </c>
      <c r="K180" s="891" t="n">
        <v>0</v>
      </c>
      <c r="L180" s="892" t="n">
        <v>0</v>
      </c>
      <c r="M180" s="893" t="n">
        <v>0</v>
      </c>
      <c r="N180" s="892" t="n">
        <v>0</v>
      </c>
      <c r="O180" s="893" t="n">
        <v>0</v>
      </c>
      <c r="P180" s="893" t="n">
        <v>0</v>
      </c>
      <c r="Q180" s="892" t="n">
        <v>1</v>
      </c>
      <c r="R180" s="894" t="n">
        <v>4339.45626033874</v>
      </c>
    </row>
    <row r="181" s="1" customFormat="true" ht="21.95" hidden="false" customHeight="true" outlineLevel="0" collapsed="false">
      <c r="A181" s="415" t="s">
        <v>298</v>
      </c>
      <c r="B181" s="475" t="s">
        <v>455</v>
      </c>
      <c r="C181" s="475" t="s">
        <v>1643</v>
      </c>
      <c r="D181" s="447" t="n">
        <v>106.945073098468</v>
      </c>
      <c r="E181" s="448" t="n">
        <v>0</v>
      </c>
      <c r="F181" s="449" t="n">
        <v>0</v>
      </c>
      <c r="G181" s="890" t="n">
        <v>0</v>
      </c>
      <c r="H181" s="890" t="n">
        <v>0</v>
      </c>
      <c r="I181" s="890" t="n">
        <v>0</v>
      </c>
      <c r="J181" s="890" t="n">
        <v>0</v>
      </c>
      <c r="K181" s="891" t="n">
        <v>0</v>
      </c>
      <c r="L181" s="892" t="n">
        <v>0</v>
      </c>
      <c r="M181" s="893" t="n">
        <v>0</v>
      </c>
      <c r="N181" s="892" t="n">
        <v>0</v>
      </c>
      <c r="O181" s="893" t="n">
        <v>0</v>
      </c>
      <c r="P181" s="893" t="n">
        <v>0</v>
      </c>
      <c r="Q181" s="892" t="n">
        <v>1</v>
      </c>
      <c r="R181" s="894" t="n">
        <v>106.945073098468</v>
      </c>
    </row>
    <row r="182" s="1" customFormat="true" ht="21.95" hidden="false" customHeight="true" outlineLevel="0" collapsed="false">
      <c r="A182" s="415" t="s">
        <v>298</v>
      </c>
      <c r="B182" s="443" t="s">
        <v>457</v>
      </c>
      <c r="C182" s="443" t="s">
        <v>2186</v>
      </c>
      <c r="D182" s="447" t="n">
        <v>1060.77168988562</v>
      </c>
      <c r="E182" s="448" t="n">
        <v>0</v>
      </c>
      <c r="F182" s="449" t="n">
        <v>0</v>
      </c>
      <c r="G182" s="890" t="n">
        <v>0</v>
      </c>
      <c r="H182" s="890" t="n">
        <v>0</v>
      </c>
      <c r="I182" s="890" t="n">
        <v>0</v>
      </c>
      <c r="J182" s="890" t="n">
        <v>0</v>
      </c>
      <c r="K182" s="891" t="n">
        <v>0</v>
      </c>
      <c r="L182" s="892" t="n">
        <v>0</v>
      </c>
      <c r="M182" s="893" t="n">
        <v>0</v>
      </c>
      <c r="N182" s="892" t="n">
        <v>0</v>
      </c>
      <c r="O182" s="893" t="n">
        <v>0</v>
      </c>
      <c r="P182" s="893" t="n">
        <v>0</v>
      </c>
      <c r="Q182" s="892" t="n">
        <v>1</v>
      </c>
      <c r="R182" s="894" t="n">
        <v>1060.77168988562</v>
      </c>
    </row>
    <row r="183" s="441" customFormat="true" ht="21.95" hidden="false" customHeight="true" outlineLevel="0" collapsed="false">
      <c r="A183" s="415" t="s">
        <v>459</v>
      </c>
      <c r="B183" s="416" t="s">
        <v>459</v>
      </c>
      <c r="C183" s="416" t="s">
        <v>2295</v>
      </c>
      <c r="D183" s="418" t="n">
        <v>391290.107596948</v>
      </c>
      <c r="E183" s="888" t="n">
        <v>0.4789076025618</v>
      </c>
      <c r="F183" s="873" t="n">
        <v>187391.807335403</v>
      </c>
      <c r="G183" s="873" t="n">
        <v>225545.09</v>
      </c>
      <c r="H183" s="873" t="n">
        <v>8924.58</v>
      </c>
      <c r="I183" s="873" t="n">
        <v>98160.674</v>
      </c>
      <c r="J183" s="873" t="n">
        <v>40302.98</v>
      </c>
      <c r="K183" s="873" t="n">
        <v>292327.364</v>
      </c>
      <c r="L183" s="889" t="n">
        <v>1.55997942576421</v>
      </c>
      <c r="M183" s="418" t="n">
        <v>104935.556664597</v>
      </c>
      <c r="N183" s="889" t="n">
        <v>1.5800713454331</v>
      </c>
      <c r="O183" s="418" t="n">
        <v>90045.6684673262</v>
      </c>
      <c r="P183" s="418" t="n">
        <v>14889.8881972706</v>
      </c>
      <c r="Q183" s="889" t="n">
        <v>1.41407891502044</v>
      </c>
      <c r="R183" s="418" t="n">
        <v>553315.090808924</v>
      </c>
    </row>
    <row r="184" s="1" customFormat="true" ht="21.95" hidden="false" customHeight="true" outlineLevel="0" collapsed="false">
      <c r="A184" s="415" t="s">
        <v>459</v>
      </c>
      <c r="B184" s="469" t="s">
        <v>462</v>
      </c>
      <c r="C184" s="469" t="s">
        <v>2296</v>
      </c>
      <c r="D184" s="447" t="n">
        <v>0</v>
      </c>
      <c r="E184" s="448" t="n">
        <v>0</v>
      </c>
      <c r="F184" s="449" t="n">
        <v>0</v>
      </c>
      <c r="G184" s="890" t="n">
        <v>0</v>
      </c>
      <c r="H184" s="890" t="n">
        <v>0</v>
      </c>
      <c r="I184" s="890" t="n">
        <v>0</v>
      </c>
      <c r="J184" s="890" t="n">
        <v>0</v>
      </c>
      <c r="K184" s="891" t="n">
        <v>0</v>
      </c>
      <c r="L184" s="892" t="n">
        <v>0</v>
      </c>
      <c r="M184" s="893" t="n">
        <v>0</v>
      </c>
      <c r="N184" s="892" t="n">
        <v>0</v>
      </c>
      <c r="O184" s="893" t="n">
        <v>0</v>
      </c>
      <c r="P184" s="893" t="n">
        <v>0</v>
      </c>
      <c r="Q184" s="892" t="n">
        <v>0</v>
      </c>
      <c r="R184" s="894" t="n">
        <v>0</v>
      </c>
    </row>
    <row r="185" s="1" customFormat="true" ht="21.95" hidden="false" customHeight="true" outlineLevel="0" collapsed="false">
      <c r="A185" s="415" t="s">
        <v>459</v>
      </c>
      <c r="B185" s="443" t="s">
        <v>465</v>
      </c>
      <c r="C185" s="443" t="s">
        <v>2099</v>
      </c>
      <c r="D185" s="447" t="n">
        <v>12371.9302027357</v>
      </c>
      <c r="E185" s="448" t="n">
        <v>0.9478</v>
      </c>
      <c r="F185" s="449" t="n">
        <v>11726.1154461529</v>
      </c>
      <c r="G185" s="890" t="n">
        <v>20556.01</v>
      </c>
      <c r="H185" s="890" t="n">
        <v>0</v>
      </c>
      <c r="I185" s="890" t="n">
        <v>5018.25</v>
      </c>
      <c r="J185" s="890" t="n">
        <v>0</v>
      </c>
      <c r="K185" s="891" t="n">
        <v>25574.26</v>
      </c>
      <c r="L185" s="892" t="n">
        <v>2.18096607674031</v>
      </c>
      <c r="M185" s="893" t="n">
        <v>13848.1445538471</v>
      </c>
      <c r="N185" s="892" t="n">
        <v>2.08359065921254</v>
      </c>
      <c r="O185" s="893" t="n">
        <v>12474.0118887027</v>
      </c>
      <c r="P185" s="893" t="n">
        <v>1374.13266514441</v>
      </c>
      <c r="Q185" s="892" t="n">
        <v>2.15014286213739</v>
      </c>
      <c r="R185" s="894" t="n">
        <v>26601.4174162741</v>
      </c>
    </row>
    <row r="186" s="441" customFormat="true" ht="21.95" hidden="false" customHeight="true" outlineLevel="0" collapsed="false">
      <c r="A186" s="415" t="s">
        <v>459</v>
      </c>
      <c r="B186" s="443" t="s">
        <v>468</v>
      </c>
      <c r="C186" s="443" t="s">
        <v>1798</v>
      </c>
      <c r="D186" s="447" t="n">
        <v>8915.51440976702</v>
      </c>
      <c r="E186" s="448" t="n">
        <v>0.9635</v>
      </c>
      <c r="F186" s="449" t="n">
        <v>8590.09813381052</v>
      </c>
      <c r="G186" s="890" t="n">
        <v>625</v>
      </c>
      <c r="H186" s="890" t="n">
        <v>0</v>
      </c>
      <c r="I186" s="890" t="n">
        <v>3615.06</v>
      </c>
      <c r="J186" s="890" t="n">
        <v>88.8</v>
      </c>
      <c r="K186" s="891" t="n">
        <v>4151.26</v>
      </c>
      <c r="L186" s="892" t="n">
        <v>0.483261068189744</v>
      </c>
      <c r="M186" s="893" t="n">
        <v>-4438.83813381052</v>
      </c>
      <c r="N186" s="892" t="n">
        <v>0.569735246827095</v>
      </c>
      <c r="O186" s="893" t="n">
        <v>-3135.03661429362</v>
      </c>
      <c r="P186" s="893" t="n">
        <v>-1303.80151951691</v>
      </c>
      <c r="Q186" s="892" t="n">
        <v>0.492691553695281</v>
      </c>
      <c r="R186" s="894" t="n">
        <v>4392.59864654078</v>
      </c>
    </row>
    <row r="187" s="1" customFormat="true" ht="21.95" hidden="false" customHeight="true" outlineLevel="0" collapsed="false">
      <c r="A187" s="415" t="s">
        <v>459</v>
      </c>
      <c r="B187" s="469" t="s">
        <v>471</v>
      </c>
      <c r="C187" s="469" t="s">
        <v>2297</v>
      </c>
      <c r="D187" s="447" t="n">
        <v>0</v>
      </c>
      <c r="E187" s="448" t="n">
        <v>0</v>
      </c>
      <c r="F187" s="449" t="n">
        <v>0</v>
      </c>
      <c r="G187" s="890" t="n">
        <v>0</v>
      </c>
      <c r="H187" s="890" t="n">
        <v>0</v>
      </c>
      <c r="I187" s="890" t="n">
        <v>0</v>
      </c>
      <c r="J187" s="890" t="n">
        <v>0</v>
      </c>
      <c r="K187" s="891" t="n">
        <v>0</v>
      </c>
      <c r="L187" s="892" t="n">
        <v>0</v>
      </c>
      <c r="M187" s="893" t="n">
        <v>0</v>
      </c>
      <c r="N187" s="892" t="n">
        <v>0</v>
      </c>
      <c r="O187" s="893" t="n">
        <v>0</v>
      </c>
      <c r="P187" s="893" t="n">
        <v>0</v>
      </c>
      <c r="Q187" s="892" t="n">
        <v>0</v>
      </c>
      <c r="R187" s="894" t="n">
        <v>0</v>
      </c>
    </row>
    <row r="188" s="441" customFormat="true" ht="21.95" hidden="false" customHeight="true" outlineLevel="0" collapsed="false">
      <c r="A188" s="415" t="s">
        <v>459</v>
      </c>
      <c r="B188" s="443" t="s">
        <v>475</v>
      </c>
      <c r="C188" s="443" t="s">
        <v>2298</v>
      </c>
      <c r="D188" s="447" t="n">
        <v>9846.8018393844</v>
      </c>
      <c r="E188" s="448" t="n">
        <v>1</v>
      </c>
      <c r="F188" s="449" t="n">
        <v>9846.8018393844</v>
      </c>
      <c r="G188" s="890" t="n">
        <v>2509.68</v>
      </c>
      <c r="H188" s="890" t="n">
        <v>0</v>
      </c>
      <c r="I188" s="890" t="n">
        <v>0</v>
      </c>
      <c r="J188" s="890" t="n">
        <v>0</v>
      </c>
      <c r="K188" s="891" t="n">
        <v>2509.68</v>
      </c>
      <c r="L188" s="892" t="n">
        <v>0.254872601372153</v>
      </c>
      <c r="M188" s="893" t="n">
        <v>-7337.1218393844</v>
      </c>
      <c r="N188" s="892" t="n">
        <v>0.25781402556807</v>
      </c>
      <c r="O188" s="893" t="n">
        <v>-7224.77876138872</v>
      </c>
      <c r="P188" s="893" t="n">
        <v>-112.343077995676</v>
      </c>
      <c r="Q188" s="892" t="n">
        <v>0.254872601372153</v>
      </c>
      <c r="R188" s="894" t="n">
        <v>2509.68</v>
      </c>
    </row>
    <row r="189" s="1" customFormat="true" ht="21.95" hidden="false" customHeight="true" outlineLevel="0" collapsed="false">
      <c r="A189" s="415" t="s">
        <v>459</v>
      </c>
      <c r="B189" s="443" t="s">
        <v>477</v>
      </c>
      <c r="C189" s="443" t="s">
        <v>2299</v>
      </c>
      <c r="D189" s="447" t="n">
        <v>21726.0727728533</v>
      </c>
      <c r="E189" s="448" t="n">
        <v>1</v>
      </c>
      <c r="F189" s="449" t="n">
        <v>21726.0727728533</v>
      </c>
      <c r="G189" s="890" t="n">
        <v>0</v>
      </c>
      <c r="H189" s="890" t="n">
        <v>0</v>
      </c>
      <c r="I189" s="890" t="n">
        <v>35283.746</v>
      </c>
      <c r="J189" s="890" t="n">
        <v>0</v>
      </c>
      <c r="K189" s="891" t="n">
        <v>35283.746</v>
      </c>
      <c r="L189" s="892" t="n">
        <v>1.62402779227026</v>
      </c>
      <c r="M189" s="893" t="n">
        <v>13557.6732271467</v>
      </c>
      <c r="N189" s="892" t="n">
        <v>1.71608779292853</v>
      </c>
      <c r="O189" s="893" t="n">
        <v>15396.1205783993</v>
      </c>
      <c r="P189" s="893" t="n">
        <v>-1838.44735125263</v>
      </c>
      <c r="Q189" s="892" t="n">
        <v>1.62402779227026</v>
      </c>
      <c r="R189" s="894" t="n">
        <v>35283.746</v>
      </c>
    </row>
    <row r="190" s="1" customFormat="true" ht="21.95" hidden="false" customHeight="true" outlineLevel="0" collapsed="false">
      <c r="A190" s="415" t="s">
        <v>459</v>
      </c>
      <c r="B190" s="443" t="s">
        <v>479</v>
      </c>
      <c r="C190" s="443" t="s">
        <v>1681</v>
      </c>
      <c r="D190" s="477" t="n">
        <v>1921.71530296839</v>
      </c>
      <c r="E190" s="895" t="n">
        <v>0.9603</v>
      </c>
      <c r="F190" s="896" t="n">
        <v>1845.42320544054</v>
      </c>
      <c r="G190" s="890" t="n">
        <v>0</v>
      </c>
      <c r="H190" s="890" t="n">
        <v>0</v>
      </c>
      <c r="I190" s="890" t="n">
        <v>1625.65</v>
      </c>
      <c r="J190" s="890" t="n">
        <v>0</v>
      </c>
      <c r="K190" s="891" t="n">
        <v>1625.65</v>
      </c>
      <c r="L190" s="892" t="n">
        <v>0.880909048508428</v>
      </c>
      <c r="M190" s="893" t="n">
        <v>-219.773205440541</v>
      </c>
      <c r="N190" s="892" t="n">
        <v>0.608473670020706</v>
      </c>
      <c r="O190" s="893" t="n">
        <v>-721.494889440727</v>
      </c>
      <c r="P190" s="893" t="n">
        <v>501.721684000187</v>
      </c>
      <c r="Q190" s="892" t="n">
        <v>0.883273003895536</v>
      </c>
      <c r="R190" s="894" t="n">
        <v>1697.39924828491</v>
      </c>
    </row>
    <row r="191" s="421" customFormat="true" ht="21.95" hidden="false" customHeight="true" outlineLevel="0" collapsed="false">
      <c r="A191" s="415" t="s">
        <v>459</v>
      </c>
      <c r="B191" s="469" t="s">
        <v>481</v>
      </c>
      <c r="C191" s="469" t="s">
        <v>2300</v>
      </c>
      <c r="D191" s="447" t="n">
        <v>0</v>
      </c>
      <c r="E191" s="448" t="n">
        <v>0</v>
      </c>
      <c r="F191" s="449" t="n">
        <v>0</v>
      </c>
      <c r="G191" s="890" t="n">
        <v>0</v>
      </c>
      <c r="H191" s="890" t="n">
        <v>0</v>
      </c>
      <c r="I191" s="890" t="n">
        <v>0</v>
      </c>
      <c r="J191" s="890" t="n">
        <v>0</v>
      </c>
      <c r="K191" s="891" t="n">
        <v>0</v>
      </c>
      <c r="L191" s="892" t="n">
        <v>0</v>
      </c>
      <c r="M191" s="893" t="n">
        <v>0</v>
      </c>
      <c r="N191" s="892" t="n">
        <v>0</v>
      </c>
      <c r="O191" s="893" t="n">
        <v>0</v>
      </c>
      <c r="P191" s="893" t="n">
        <v>0</v>
      </c>
      <c r="Q191" s="892" t="n">
        <v>0</v>
      </c>
      <c r="R191" s="894" t="n">
        <v>0</v>
      </c>
    </row>
    <row r="192" s="441" customFormat="true" ht="21.95" hidden="false" customHeight="true" outlineLevel="0" collapsed="false">
      <c r="A192" s="415" t="s">
        <v>459</v>
      </c>
      <c r="B192" s="443" t="s">
        <v>483</v>
      </c>
      <c r="C192" s="443" t="s">
        <v>2301</v>
      </c>
      <c r="D192" s="447" t="n">
        <v>7346.32158788225</v>
      </c>
      <c r="E192" s="448" t="n">
        <v>0.8925</v>
      </c>
      <c r="F192" s="449" t="n">
        <v>6556.59201718491</v>
      </c>
      <c r="G192" s="890" t="n">
        <v>24031.68</v>
      </c>
      <c r="H192" s="890" t="n">
        <v>1191.78</v>
      </c>
      <c r="I192" s="890" t="n">
        <v>0</v>
      </c>
      <c r="J192" s="890" t="n">
        <v>2058.49</v>
      </c>
      <c r="K192" s="891" t="n">
        <v>23164.97</v>
      </c>
      <c r="L192" s="892" t="n">
        <v>3.53308089618575</v>
      </c>
      <c r="M192" s="893" t="n">
        <v>16608.3779828151</v>
      </c>
      <c r="N192" s="892" t="n">
        <v>0.873885515974951</v>
      </c>
      <c r="O192" s="893" t="n">
        <v>-801.442760362836</v>
      </c>
      <c r="P192" s="893" t="n">
        <v>17409.8207431779</v>
      </c>
      <c r="Q192" s="892" t="n">
        <v>3.39692779801577</v>
      </c>
      <c r="R192" s="894" t="n">
        <v>24954.9240150405</v>
      </c>
    </row>
    <row r="193" s="1" customFormat="true" ht="21.95" hidden="false" customHeight="true" outlineLevel="0" collapsed="false">
      <c r="A193" s="415" t="s">
        <v>459</v>
      </c>
      <c r="B193" s="443" t="s">
        <v>485</v>
      </c>
      <c r="C193" s="443" t="s">
        <v>2302</v>
      </c>
      <c r="D193" s="447" t="n">
        <v>12419.2225885959</v>
      </c>
      <c r="E193" s="448" t="n">
        <v>0.8933</v>
      </c>
      <c r="F193" s="449" t="n">
        <v>11094.0915383927</v>
      </c>
      <c r="G193" s="890" t="n">
        <v>4348.63</v>
      </c>
      <c r="H193" s="890" t="n">
        <v>0</v>
      </c>
      <c r="I193" s="890" t="n">
        <v>32051.96</v>
      </c>
      <c r="J193" s="890" t="n">
        <v>0</v>
      </c>
      <c r="K193" s="891" t="n">
        <v>36400.59</v>
      </c>
      <c r="L193" s="892" t="n">
        <v>3.28107893053076</v>
      </c>
      <c r="M193" s="893" t="n">
        <v>25306.4984616073</v>
      </c>
      <c r="N193" s="892" t="n">
        <v>3.53548633274154</v>
      </c>
      <c r="O193" s="893" t="n">
        <v>27268.1905724329</v>
      </c>
      <c r="P193" s="893" t="n">
        <v>-1961.69211082568</v>
      </c>
      <c r="Q193" s="892" t="n">
        <v>3.15938336958695</v>
      </c>
      <c r="R193" s="894" t="n">
        <v>39237.0853096085</v>
      </c>
    </row>
    <row r="194" s="1" customFormat="true" ht="21.95" hidden="false" customHeight="true" outlineLevel="0" collapsed="false">
      <c r="A194" s="415" t="s">
        <v>459</v>
      </c>
      <c r="B194" s="443" t="s">
        <v>487</v>
      </c>
      <c r="C194" s="443" t="s">
        <v>2303</v>
      </c>
      <c r="D194" s="447" t="n">
        <v>1006.90894821334</v>
      </c>
      <c r="E194" s="895" t="n">
        <v>0.9878</v>
      </c>
      <c r="F194" s="896" t="n">
        <v>994.624659045133</v>
      </c>
      <c r="G194" s="890" t="n">
        <v>969.46</v>
      </c>
      <c r="H194" s="890" t="n">
        <v>56.23</v>
      </c>
      <c r="I194" s="890" t="n">
        <v>0</v>
      </c>
      <c r="J194" s="890" t="n">
        <v>311.39</v>
      </c>
      <c r="K194" s="891" t="n">
        <v>714.3</v>
      </c>
      <c r="L194" s="892" t="n">
        <v>0.71816035677795</v>
      </c>
      <c r="M194" s="893" t="n">
        <v>-280.324659045134</v>
      </c>
      <c r="N194" s="892" t="n">
        <v>0.348637071525871</v>
      </c>
      <c r="O194" s="893" t="n">
        <v>-647.575725812235</v>
      </c>
      <c r="P194" s="893" t="n">
        <v>367.251066767102</v>
      </c>
      <c r="Q194" s="892" t="n">
        <v>0.719879578601605</v>
      </c>
      <c r="R194" s="894" t="n">
        <v>724.853189330001</v>
      </c>
    </row>
    <row r="195" s="1" customFormat="true" ht="21.95" hidden="false" customHeight="true" outlineLevel="0" collapsed="false">
      <c r="A195" s="415" t="s">
        <v>459</v>
      </c>
      <c r="B195" s="469" t="s">
        <v>489</v>
      </c>
      <c r="C195" s="469" t="s">
        <v>2304</v>
      </c>
      <c r="D195" s="447" t="n">
        <v>0</v>
      </c>
      <c r="E195" s="448" t="n">
        <v>0</v>
      </c>
      <c r="F195" s="449" t="n">
        <v>0</v>
      </c>
      <c r="G195" s="890" t="n">
        <v>0</v>
      </c>
      <c r="H195" s="890" t="n">
        <v>0</v>
      </c>
      <c r="I195" s="890" t="n">
        <v>0</v>
      </c>
      <c r="J195" s="890" t="n">
        <v>0</v>
      </c>
      <c r="K195" s="891" t="n">
        <v>0</v>
      </c>
      <c r="L195" s="892" t="n">
        <v>0</v>
      </c>
      <c r="M195" s="893" t="n">
        <v>0</v>
      </c>
      <c r="N195" s="892" t="n">
        <v>0</v>
      </c>
      <c r="O195" s="893" t="n">
        <v>0</v>
      </c>
      <c r="P195" s="893" t="n">
        <v>0</v>
      </c>
      <c r="Q195" s="892" t="n">
        <v>0</v>
      </c>
      <c r="R195" s="894" t="n">
        <v>0</v>
      </c>
    </row>
    <row r="196" s="441" customFormat="true" ht="21.95" hidden="false" customHeight="true" outlineLevel="0" collapsed="false">
      <c r="A196" s="415" t="s">
        <v>459</v>
      </c>
      <c r="B196" s="443" t="s">
        <v>491</v>
      </c>
      <c r="C196" s="443" t="s">
        <v>2110</v>
      </c>
      <c r="D196" s="447" t="n">
        <v>104210.695001259</v>
      </c>
      <c r="E196" s="448" t="n">
        <v>0.9635</v>
      </c>
      <c r="F196" s="449" t="n">
        <v>100407.004633713</v>
      </c>
      <c r="G196" s="890" t="n">
        <v>119662.18</v>
      </c>
      <c r="H196" s="890" t="n">
        <v>7163.57</v>
      </c>
      <c r="I196" s="890" t="n">
        <v>11258.106</v>
      </c>
      <c r="J196" s="890" t="n">
        <v>6040.5</v>
      </c>
      <c r="K196" s="891" t="n">
        <v>132043.356</v>
      </c>
      <c r="L196" s="892" t="n">
        <v>1.31508111890896</v>
      </c>
      <c r="M196" s="893" t="n">
        <v>31636.351366287</v>
      </c>
      <c r="N196" s="892" t="n">
        <v>1.44183003526436</v>
      </c>
      <c r="O196" s="893" t="n">
        <v>37351.0115264943</v>
      </c>
      <c r="P196" s="893" t="n">
        <v>-5714.66016020729</v>
      </c>
      <c r="Q196" s="892" t="n">
        <v>1.30933088848887</v>
      </c>
      <c r="R196" s="894" t="n">
        <v>136446.281876041</v>
      </c>
    </row>
    <row r="197" s="1" customFormat="true" ht="21.95" hidden="false" customHeight="true" outlineLevel="0" collapsed="false">
      <c r="A197" s="415" t="s">
        <v>459</v>
      </c>
      <c r="B197" s="469" t="s">
        <v>493</v>
      </c>
      <c r="C197" s="469" t="s">
        <v>2305</v>
      </c>
      <c r="D197" s="447" t="n">
        <v>0</v>
      </c>
      <c r="E197" s="448" t="n">
        <v>0</v>
      </c>
      <c r="F197" s="449" t="n">
        <v>0</v>
      </c>
      <c r="G197" s="890" t="n">
        <v>0</v>
      </c>
      <c r="H197" s="890" t="n">
        <v>0</v>
      </c>
      <c r="I197" s="890" t="n">
        <v>0</v>
      </c>
      <c r="J197" s="890" t="n">
        <v>0</v>
      </c>
      <c r="K197" s="891" t="n">
        <v>0</v>
      </c>
      <c r="L197" s="892" t="n">
        <v>0</v>
      </c>
      <c r="M197" s="893" t="n">
        <v>0</v>
      </c>
      <c r="N197" s="892" t="n">
        <v>0</v>
      </c>
      <c r="O197" s="893" t="n">
        <v>0</v>
      </c>
      <c r="P197" s="893" t="n">
        <v>0</v>
      </c>
      <c r="Q197" s="892" t="n">
        <v>0</v>
      </c>
      <c r="R197" s="894" t="n">
        <v>0</v>
      </c>
    </row>
    <row r="198" s="1" customFormat="true" ht="21.95" hidden="false" customHeight="true" outlineLevel="0" collapsed="false">
      <c r="A198" s="415" t="s">
        <v>459</v>
      </c>
      <c r="B198" s="469" t="s">
        <v>496</v>
      </c>
      <c r="C198" s="469" t="s">
        <v>2306</v>
      </c>
      <c r="D198" s="447" t="n">
        <v>0</v>
      </c>
      <c r="E198" s="448" t="n">
        <v>0</v>
      </c>
      <c r="F198" s="449" t="n">
        <v>0</v>
      </c>
      <c r="G198" s="890" t="n">
        <v>0</v>
      </c>
      <c r="H198" s="890" t="n">
        <v>0</v>
      </c>
      <c r="I198" s="890" t="n">
        <v>0</v>
      </c>
      <c r="J198" s="890" t="n">
        <v>0</v>
      </c>
      <c r="K198" s="891" t="n">
        <v>0</v>
      </c>
      <c r="L198" s="892" t="n">
        <v>0</v>
      </c>
      <c r="M198" s="893" t="n">
        <v>0</v>
      </c>
      <c r="N198" s="892" t="n">
        <v>0</v>
      </c>
      <c r="O198" s="893" t="n">
        <v>0</v>
      </c>
      <c r="P198" s="893" t="n">
        <v>0</v>
      </c>
      <c r="Q198" s="892" t="n">
        <v>0</v>
      </c>
      <c r="R198" s="894" t="n">
        <v>0</v>
      </c>
    </row>
    <row r="199" s="441" customFormat="true" ht="21.95" hidden="false" customHeight="true" outlineLevel="0" collapsed="false">
      <c r="A199" s="415" t="s">
        <v>459</v>
      </c>
      <c r="B199" s="443" t="s">
        <v>499</v>
      </c>
      <c r="C199" s="443" t="s">
        <v>2307</v>
      </c>
      <c r="D199" s="447" t="n">
        <v>45874.8884612268</v>
      </c>
      <c r="E199" s="448" t="n">
        <v>0.115</v>
      </c>
      <c r="F199" s="449" t="n">
        <v>5275.61217304109</v>
      </c>
      <c r="G199" s="890" t="n">
        <v>44418.23</v>
      </c>
      <c r="H199" s="890" t="n">
        <v>513</v>
      </c>
      <c r="I199" s="890" t="n">
        <v>9307.902</v>
      </c>
      <c r="J199" s="890" t="n">
        <v>25106.58</v>
      </c>
      <c r="K199" s="891" t="n">
        <v>29132.552</v>
      </c>
      <c r="L199" s="892" t="n">
        <v>5.52211782148625</v>
      </c>
      <c r="M199" s="893" t="n">
        <v>23856.9398269589</v>
      </c>
      <c r="N199" s="892" t="n">
        <v>0</v>
      </c>
      <c r="O199" s="893" t="n">
        <v>9075.38</v>
      </c>
      <c r="P199" s="893" t="n">
        <v>14781.5598269589</v>
      </c>
      <c r="Q199" s="892" t="n">
        <v>1</v>
      </c>
      <c r="R199" s="894" t="n">
        <v>45874.8884612268</v>
      </c>
    </row>
    <row r="200" s="1" customFormat="true" ht="21.95" hidden="false" customHeight="true" outlineLevel="0" collapsed="false">
      <c r="A200" s="415" t="s">
        <v>459</v>
      </c>
      <c r="B200" s="443" t="s">
        <v>502</v>
      </c>
      <c r="C200" s="443" t="s">
        <v>2308</v>
      </c>
      <c r="D200" s="447" t="n">
        <v>3576.86856396652</v>
      </c>
      <c r="E200" s="448" t="n">
        <v>0</v>
      </c>
      <c r="F200" s="449" t="n">
        <v>0</v>
      </c>
      <c r="G200" s="890" t="n">
        <v>3750.91</v>
      </c>
      <c r="H200" s="890" t="n">
        <v>0</v>
      </c>
      <c r="I200" s="890" t="n">
        <v>0</v>
      </c>
      <c r="J200" s="890" t="n">
        <v>2023.91</v>
      </c>
      <c r="K200" s="891" t="n">
        <v>1727</v>
      </c>
      <c r="L200" s="892" t="n">
        <v>0</v>
      </c>
      <c r="M200" s="893" t="n">
        <v>1727</v>
      </c>
      <c r="N200" s="892" t="n">
        <v>0</v>
      </c>
      <c r="O200" s="893" t="n">
        <v>1727</v>
      </c>
      <c r="P200" s="893" t="n">
        <v>0</v>
      </c>
      <c r="Q200" s="892" t="n">
        <v>1</v>
      </c>
      <c r="R200" s="894" t="n">
        <v>3576.86856396652</v>
      </c>
    </row>
    <row r="201" s="441" customFormat="true" ht="21.95" hidden="false" customHeight="true" outlineLevel="0" collapsed="false">
      <c r="A201" s="415" t="s">
        <v>459</v>
      </c>
      <c r="B201" s="443" t="s">
        <v>504</v>
      </c>
      <c r="C201" s="443" t="s">
        <v>2115</v>
      </c>
      <c r="D201" s="447" t="n">
        <v>43624.1935849535</v>
      </c>
      <c r="E201" s="448" t="n">
        <v>0.1128</v>
      </c>
      <c r="F201" s="449" t="n">
        <v>4920.80903638276</v>
      </c>
      <c r="G201" s="890" t="n">
        <v>0</v>
      </c>
      <c r="H201" s="890" t="n">
        <v>0</v>
      </c>
      <c r="I201" s="890" t="n">
        <v>0</v>
      </c>
      <c r="J201" s="890" t="n">
        <v>0</v>
      </c>
      <c r="K201" s="891" t="n">
        <v>0</v>
      </c>
      <c r="L201" s="892" t="n">
        <v>0</v>
      </c>
      <c r="M201" s="893" t="n">
        <v>-4920.80903638276</v>
      </c>
      <c r="N201" s="892" t="n">
        <v>0</v>
      </c>
      <c r="O201" s="893" t="n">
        <v>0</v>
      </c>
      <c r="P201" s="893" t="n">
        <v>-4920.80903638276</v>
      </c>
      <c r="Q201" s="892" t="n">
        <v>1</v>
      </c>
      <c r="R201" s="894" t="n">
        <v>43624.1935849535</v>
      </c>
    </row>
    <row r="202" s="1" customFormat="true" ht="21.95" hidden="false" customHeight="true" outlineLevel="0" collapsed="false">
      <c r="A202" s="415" t="s">
        <v>459</v>
      </c>
      <c r="B202" s="469" t="s">
        <v>506</v>
      </c>
      <c r="C202" s="469" t="s">
        <v>2309</v>
      </c>
      <c r="D202" s="447" t="n">
        <v>0</v>
      </c>
      <c r="E202" s="448" t="n">
        <v>0</v>
      </c>
      <c r="F202" s="449" t="n">
        <v>0</v>
      </c>
      <c r="G202" s="890" t="n">
        <v>0</v>
      </c>
      <c r="H202" s="890" t="n">
        <v>0</v>
      </c>
      <c r="I202" s="890" t="n">
        <v>0</v>
      </c>
      <c r="J202" s="890" t="n">
        <v>0</v>
      </c>
      <c r="K202" s="891" t="n">
        <v>0</v>
      </c>
      <c r="L202" s="892" t="n">
        <v>0</v>
      </c>
      <c r="M202" s="893" t="n">
        <v>0</v>
      </c>
      <c r="N202" s="892" t="n">
        <v>0</v>
      </c>
      <c r="O202" s="893" t="n">
        <v>0</v>
      </c>
      <c r="P202" s="893" t="n">
        <v>0</v>
      </c>
      <c r="Q202" s="892" t="n">
        <v>0</v>
      </c>
      <c r="R202" s="894" t="n">
        <v>0</v>
      </c>
    </row>
    <row r="203" s="1" customFormat="true" ht="21.95" hidden="false" customHeight="true" outlineLevel="0" collapsed="false">
      <c r="A203" s="415" t="s">
        <v>459</v>
      </c>
      <c r="B203" s="443" t="s">
        <v>508</v>
      </c>
      <c r="C203" s="443" t="s">
        <v>2310</v>
      </c>
      <c r="D203" s="447" t="n">
        <v>6584.77188989148</v>
      </c>
      <c r="E203" s="448" t="n">
        <v>0.0911</v>
      </c>
      <c r="F203" s="449" t="n">
        <v>599.872719169114</v>
      </c>
      <c r="G203" s="890" t="n">
        <v>0</v>
      </c>
      <c r="H203" s="890" t="n">
        <v>0</v>
      </c>
      <c r="I203" s="890" t="n">
        <v>0</v>
      </c>
      <c r="J203" s="890" t="n">
        <v>0</v>
      </c>
      <c r="K203" s="891" t="n">
        <v>0</v>
      </c>
      <c r="L203" s="892" t="n">
        <v>0</v>
      </c>
      <c r="M203" s="893" t="n">
        <v>-599.872719169114</v>
      </c>
      <c r="N203" s="892" t="n">
        <v>0</v>
      </c>
      <c r="O203" s="893" t="n">
        <v>0</v>
      </c>
      <c r="P203" s="893" t="n">
        <v>-599.872719169114</v>
      </c>
      <c r="Q203" s="892" t="n">
        <v>1</v>
      </c>
      <c r="R203" s="894" t="n">
        <v>6584.77188989148</v>
      </c>
    </row>
    <row r="204" s="441" customFormat="true" ht="21.95" hidden="false" customHeight="true" outlineLevel="0" collapsed="false">
      <c r="A204" s="415" t="s">
        <v>459</v>
      </c>
      <c r="B204" s="469" t="s">
        <v>510</v>
      </c>
      <c r="C204" s="469" t="s">
        <v>2311</v>
      </c>
      <c r="D204" s="447" t="n">
        <v>0</v>
      </c>
      <c r="E204" s="448" t="n">
        <v>0</v>
      </c>
      <c r="F204" s="449" t="n">
        <v>0</v>
      </c>
      <c r="G204" s="890" t="n">
        <v>0</v>
      </c>
      <c r="H204" s="890" t="n">
        <v>0</v>
      </c>
      <c r="I204" s="890" t="n">
        <v>0</v>
      </c>
      <c r="J204" s="890" t="n">
        <v>0</v>
      </c>
      <c r="K204" s="891" t="n">
        <v>0</v>
      </c>
      <c r="L204" s="892" t="n">
        <v>0</v>
      </c>
      <c r="M204" s="893" t="n">
        <v>0</v>
      </c>
      <c r="N204" s="892" t="n">
        <v>0</v>
      </c>
      <c r="O204" s="893" t="n">
        <v>0</v>
      </c>
      <c r="P204" s="893" t="n">
        <v>0</v>
      </c>
      <c r="Q204" s="892" t="n">
        <v>0</v>
      </c>
      <c r="R204" s="894" t="n">
        <v>0</v>
      </c>
    </row>
    <row r="205" s="1" customFormat="true" ht="21.95" hidden="false" customHeight="true" outlineLevel="0" collapsed="false">
      <c r="A205" s="415" t="s">
        <v>459</v>
      </c>
      <c r="B205" s="443" t="s">
        <v>512</v>
      </c>
      <c r="C205" s="443" t="s">
        <v>2312</v>
      </c>
      <c r="D205" s="447" t="n">
        <v>9126.00100080037</v>
      </c>
      <c r="E205" s="448" t="n">
        <v>0</v>
      </c>
      <c r="F205" s="449" t="n">
        <v>0</v>
      </c>
      <c r="G205" s="890" t="n">
        <v>0</v>
      </c>
      <c r="H205" s="890" t="n">
        <v>0</v>
      </c>
      <c r="I205" s="890" t="n">
        <v>0</v>
      </c>
      <c r="J205" s="890" t="n">
        <v>0</v>
      </c>
      <c r="K205" s="891" t="n">
        <v>0</v>
      </c>
      <c r="L205" s="892" t="n">
        <v>0</v>
      </c>
      <c r="M205" s="893" t="n">
        <v>0</v>
      </c>
      <c r="N205" s="892" t="n">
        <v>0</v>
      </c>
      <c r="O205" s="893" t="n">
        <v>0</v>
      </c>
      <c r="P205" s="893" t="n">
        <v>0</v>
      </c>
      <c r="Q205" s="892" t="n">
        <v>1</v>
      </c>
      <c r="R205" s="894" t="n">
        <v>9126.00100080037</v>
      </c>
    </row>
    <row r="206" s="1" customFormat="true" ht="21.95" hidden="false" customHeight="true" outlineLevel="0" collapsed="false">
      <c r="A206" s="415" t="s">
        <v>459</v>
      </c>
      <c r="B206" s="443" t="s">
        <v>514</v>
      </c>
      <c r="C206" s="443" t="s">
        <v>2313</v>
      </c>
      <c r="D206" s="477" t="n">
        <v>73.8468534009258</v>
      </c>
      <c r="E206" s="895" t="n">
        <v>0</v>
      </c>
      <c r="F206" s="896" t="n">
        <v>0</v>
      </c>
      <c r="G206" s="890" t="n">
        <v>0</v>
      </c>
      <c r="H206" s="890" t="n">
        <v>0</v>
      </c>
      <c r="I206" s="890" t="n">
        <v>0</v>
      </c>
      <c r="J206" s="890" t="n">
        <v>0</v>
      </c>
      <c r="K206" s="891" t="n">
        <v>0</v>
      </c>
      <c r="L206" s="892" t="n">
        <v>0</v>
      </c>
      <c r="M206" s="893" t="n">
        <v>0</v>
      </c>
      <c r="N206" s="892" t="n">
        <v>0</v>
      </c>
      <c r="O206" s="893" t="n">
        <v>0</v>
      </c>
      <c r="P206" s="893" t="n">
        <v>0</v>
      </c>
      <c r="Q206" s="892" t="n">
        <v>1</v>
      </c>
      <c r="R206" s="894" t="n">
        <v>73.8468534009258</v>
      </c>
    </row>
    <row r="207" s="1" customFormat="true" ht="21.95" hidden="false" customHeight="true" outlineLevel="0" collapsed="false">
      <c r="A207" s="415" t="s">
        <v>459</v>
      </c>
      <c r="B207" s="469" t="s">
        <v>516</v>
      </c>
      <c r="C207" s="469" t="s">
        <v>2314</v>
      </c>
      <c r="D207" s="447" t="n">
        <v>0</v>
      </c>
      <c r="E207" s="448" t="n">
        <v>0</v>
      </c>
      <c r="F207" s="449" t="n">
        <v>0</v>
      </c>
      <c r="G207" s="890" t="n">
        <v>0</v>
      </c>
      <c r="H207" s="890" t="n">
        <v>0</v>
      </c>
      <c r="I207" s="890" t="n">
        <v>0</v>
      </c>
      <c r="J207" s="890" t="n">
        <v>0</v>
      </c>
      <c r="K207" s="891" t="n">
        <v>0</v>
      </c>
      <c r="L207" s="892" t="n">
        <v>0</v>
      </c>
      <c r="M207" s="893" t="n">
        <v>0</v>
      </c>
      <c r="N207" s="892" t="n">
        <v>0</v>
      </c>
      <c r="O207" s="893" t="n">
        <v>0</v>
      </c>
      <c r="P207" s="893" t="n">
        <v>0</v>
      </c>
      <c r="Q207" s="892" t="n">
        <v>0</v>
      </c>
      <c r="R207" s="894" t="n">
        <v>0</v>
      </c>
    </row>
    <row r="208" s="1" customFormat="true" ht="21.95" hidden="false" customHeight="true" outlineLevel="0" collapsed="false">
      <c r="A208" s="415" t="s">
        <v>459</v>
      </c>
      <c r="B208" s="443" t="s">
        <v>518</v>
      </c>
      <c r="C208" s="443" t="s">
        <v>1906</v>
      </c>
      <c r="D208" s="447" t="n">
        <v>3501.48834274232</v>
      </c>
      <c r="E208" s="448" t="n">
        <v>0.0938</v>
      </c>
      <c r="F208" s="449" t="n">
        <v>328.43960654923</v>
      </c>
      <c r="G208" s="890" t="n">
        <v>0</v>
      </c>
      <c r="H208" s="890" t="n">
        <v>0</v>
      </c>
      <c r="I208" s="890" t="n">
        <v>0</v>
      </c>
      <c r="J208" s="890" t="n">
        <v>0</v>
      </c>
      <c r="K208" s="891" t="n">
        <v>0</v>
      </c>
      <c r="L208" s="892" t="n">
        <v>0</v>
      </c>
      <c r="M208" s="893" t="n">
        <v>-328.43960654923</v>
      </c>
      <c r="N208" s="892" t="n">
        <v>0</v>
      </c>
      <c r="O208" s="893" t="n">
        <v>0</v>
      </c>
      <c r="P208" s="893" t="n">
        <v>-328.43960654923</v>
      </c>
      <c r="Q208" s="892" t="n">
        <v>1</v>
      </c>
      <c r="R208" s="894" t="n">
        <v>3501.48834274232</v>
      </c>
    </row>
    <row r="209" s="421" customFormat="true" ht="21.95" hidden="false" customHeight="true" outlineLevel="0" collapsed="false">
      <c r="A209" s="415" t="s">
        <v>459</v>
      </c>
      <c r="B209" s="469" t="s">
        <v>520</v>
      </c>
      <c r="C209" s="469" t="s">
        <v>2315</v>
      </c>
      <c r="D209" s="477" t="n">
        <v>0</v>
      </c>
      <c r="E209" s="895" t="n">
        <v>0</v>
      </c>
      <c r="F209" s="896" t="n">
        <v>0</v>
      </c>
      <c r="G209" s="890" t="n">
        <v>0</v>
      </c>
      <c r="H209" s="890" t="n">
        <v>0</v>
      </c>
      <c r="I209" s="890" t="n">
        <v>0</v>
      </c>
      <c r="J209" s="890" t="n">
        <v>0</v>
      </c>
      <c r="K209" s="891" t="n">
        <v>0</v>
      </c>
      <c r="L209" s="892" t="n">
        <v>0</v>
      </c>
      <c r="M209" s="893" t="n">
        <v>0</v>
      </c>
      <c r="N209" s="892" t="n">
        <v>0</v>
      </c>
      <c r="O209" s="893" t="n">
        <v>0</v>
      </c>
      <c r="P209" s="893" t="n">
        <v>0</v>
      </c>
      <c r="Q209" s="892" t="n">
        <v>0</v>
      </c>
      <c r="R209" s="894" t="n">
        <v>0</v>
      </c>
    </row>
    <row r="210" s="1" customFormat="true" ht="21.95" hidden="false" customHeight="true" outlineLevel="0" collapsed="false">
      <c r="A210" s="415" t="s">
        <v>459</v>
      </c>
      <c r="B210" s="443" t="s">
        <v>522</v>
      </c>
      <c r="C210" s="443" t="s">
        <v>1580</v>
      </c>
      <c r="D210" s="447" t="n">
        <v>16813.2098549559</v>
      </c>
      <c r="E210" s="448" t="n">
        <v>0</v>
      </c>
      <c r="F210" s="449" t="n">
        <v>0</v>
      </c>
      <c r="G210" s="890" t="n">
        <v>0</v>
      </c>
      <c r="H210" s="890" t="n">
        <v>0</v>
      </c>
      <c r="I210" s="890" t="n">
        <v>0</v>
      </c>
      <c r="J210" s="890" t="n">
        <v>0</v>
      </c>
      <c r="K210" s="891" t="n">
        <v>0</v>
      </c>
      <c r="L210" s="892" t="n">
        <v>0</v>
      </c>
      <c r="M210" s="893" t="n">
        <v>0</v>
      </c>
      <c r="N210" s="892" t="n">
        <v>0</v>
      </c>
      <c r="O210" s="893" t="n">
        <v>0</v>
      </c>
      <c r="P210" s="893" t="n">
        <v>0</v>
      </c>
      <c r="Q210" s="892" t="n">
        <v>1</v>
      </c>
      <c r="R210" s="894" t="n">
        <v>16813.2098549559</v>
      </c>
    </row>
    <row r="211" s="1" customFormat="true" ht="21.95" hidden="false" customHeight="true" outlineLevel="0" collapsed="false">
      <c r="A211" s="415" t="s">
        <v>459</v>
      </c>
      <c r="B211" s="443" t="s">
        <v>524</v>
      </c>
      <c r="C211" s="443" t="s">
        <v>2316</v>
      </c>
      <c r="D211" s="447" t="n">
        <v>17275.9634685193</v>
      </c>
      <c r="E211" s="448" t="n">
        <v>0</v>
      </c>
      <c r="F211" s="449" t="n">
        <v>0</v>
      </c>
      <c r="G211" s="890" t="n">
        <v>0</v>
      </c>
      <c r="H211" s="890" t="n">
        <v>0</v>
      </c>
      <c r="I211" s="890" t="n">
        <v>0</v>
      </c>
      <c r="J211" s="890" t="n">
        <v>0</v>
      </c>
      <c r="K211" s="891" t="n">
        <v>0</v>
      </c>
      <c r="L211" s="892" t="n">
        <v>0</v>
      </c>
      <c r="M211" s="893" t="n">
        <v>0</v>
      </c>
      <c r="N211" s="892" t="n">
        <v>0</v>
      </c>
      <c r="O211" s="893" t="n">
        <v>0</v>
      </c>
      <c r="P211" s="893" t="n">
        <v>0</v>
      </c>
      <c r="Q211" s="892" t="n">
        <v>1</v>
      </c>
      <c r="R211" s="894" t="n">
        <v>17275.9634685193</v>
      </c>
    </row>
    <row r="212" s="1" customFormat="true" ht="21.95" hidden="false" customHeight="true" outlineLevel="0" collapsed="false">
      <c r="A212" s="415" t="s">
        <v>459</v>
      </c>
      <c r="B212" s="469" t="s">
        <v>526</v>
      </c>
      <c r="C212" s="469" t="s">
        <v>2317</v>
      </c>
      <c r="D212" s="447" t="n">
        <v>0</v>
      </c>
      <c r="E212" s="448" t="n">
        <v>0</v>
      </c>
      <c r="F212" s="449" t="n">
        <v>0</v>
      </c>
      <c r="G212" s="890" t="n">
        <v>0</v>
      </c>
      <c r="H212" s="890" t="n">
        <v>0</v>
      </c>
      <c r="I212" s="890" t="n">
        <v>0</v>
      </c>
      <c r="J212" s="890" t="n">
        <v>0</v>
      </c>
      <c r="K212" s="891" t="n">
        <v>0</v>
      </c>
      <c r="L212" s="892" t="n">
        <v>0</v>
      </c>
      <c r="M212" s="893" t="n">
        <v>0</v>
      </c>
      <c r="N212" s="892" t="n">
        <v>0</v>
      </c>
      <c r="O212" s="893" t="n">
        <v>0</v>
      </c>
      <c r="P212" s="893" t="n">
        <v>0</v>
      </c>
      <c r="Q212" s="892" t="n">
        <v>0</v>
      </c>
      <c r="R212" s="894" t="n">
        <v>0</v>
      </c>
    </row>
    <row r="213" s="421" customFormat="true" ht="21.95" hidden="false" customHeight="true" outlineLevel="0" collapsed="false">
      <c r="A213" s="415" t="s">
        <v>459</v>
      </c>
      <c r="B213" s="443" t="s">
        <v>528</v>
      </c>
      <c r="C213" s="443" t="s">
        <v>2318</v>
      </c>
      <c r="D213" s="447" t="n">
        <v>2937.54468093213</v>
      </c>
      <c r="E213" s="448" t="n">
        <v>0</v>
      </c>
      <c r="F213" s="449" t="n">
        <v>0</v>
      </c>
      <c r="G213" s="890" t="n">
        <v>4673.31</v>
      </c>
      <c r="H213" s="890" t="n">
        <v>0</v>
      </c>
      <c r="I213" s="890" t="n">
        <v>0</v>
      </c>
      <c r="J213" s="890" t="n">
        <v>4673.31</v>
      </c>
      <c r="K213" s="891" t="n">
        <v>0</v>
      </c>
      <c r="L213" s="892" t="n">
        <v>0</v>
      </c>
      <c r="M213" s="893" t="n">
        <v>0</v>
      </c>
      <c r="N213" s="892" t="n">
        <v>0</v>
      </c>
      <c r="O213" s="893" t="n">
        <v>0</v>
      </c>
      <c r="P213" s="893" t="n">
        <v>0</v>
      </c>
      <c r="Q213" s="892" t="n">
        <v>1</v>
      </c>
      <c r="R213" s="894" t="n">
        <v>2937.54468093213</v>
      </c>
    </row>
    <row r="214" s="1" customFormat="true" ht="21.95" hidden="false" customHeight="true" outlineLevel="0" collapsed="false">
      <c r="A214" s="415" t="s">
        <v>459</v>
      </c>
      <c r="B214" s="443" t="s">
        <v>530</v>
      </c>
      <c r="C214" s="443" t="s">
        <v>1738</v>
      </c>
      <c r="D214" s="447" t="n">
        <v>1271.76882238286</v>
      </c>
      <c r="E214" s="448" t="n">
        <v>0</v>
      </c>
      <c r="F214" s="449" t="n">
        <v>0</v>
      </c>
      <c r="G214" s="890" t="n">
        <v>0</v>
      </c>
      <c r="H214" s="890" t="n">
        <v>0</v>
      </c>
      <c r="I214" s="890" t="n">
        <v>0</v>
      </c>
      <c r="J214" s="890" t="n">
        <v>0</v>
      </c>
      <c r="K214" s="891" t="n">
        <v>0</v>
      </c>
      <c r="L214" s="892" t="n">
        <v>0</v>
      </c>
      <c r="M214" s="893" t="n">
        <v>0</v>
      </c>
      <c r="N214" s="892" t="n">
        <v>0</v>
      </c>
      <c r="O214" s="893" t="n">
        <v>0</v>
      </c>
      <c r="P214" s="893" t="n">
        <v>0</v>
      </c>
      <c r="Q214" s="892" t="n">
        <v>1</v>
      </c>
      <c r="R214" s="894" t="n">
        <v>1271.76882238286</v>
      </c>
    </row>
    <row r="215" s="421" customFormat="true" ht="21.95" hidden="false" customHeight="true" outlineLevel="0" collapsed="false">
      <c r="A215" s="415" t="s">
        <v>459</v>
      </c>
      <c r="B215" s="469" t="s">
        <v>531</v>
      </c>
      <c r="C215" s="469" t="s">
        <v>2319</v>
      </c>
      <c r="D215" s="447" t="n">
        <v>0</v>
      </c>
      <c r="E215" s="448" t="n">
        <v>0</v>
      </c>
      <c r="F215" s="449" t="n">
        <v>0</v>
      </c>
      <c r="G215" s="890" t="n">
        <v>0</v>
      </c>
      <c r="H215" s="890" t="n">
        <v>0</v>
      </c>
      <c r="I215" s="890" t="n">
        <v>0</v>
      </c>
      <c r="J215" s="890" t="n">
        <v>0</v>
      </c>
      <c r="K215" s="891" t="n">
        <v>0</v>
      </c>
      <c r="L215" s="892" t="n">
        <v>0</v>
      </c>
      <c r="M215" s="893" t="n">
        <v>0</v>
      </c>
      <c r="N215" s="892" t="n">
        <v>0</v>
      </c>
      <c r="O215" s="893" t="n">
        <v>0</v>
      </c>
      <c r="P215" s="893" t="n">
        <v>0</v>
      </c>
      <c r="Q215" s="892" t="n">
        <v>0</v>
      </c>
      <c r="R215" s="894" t="n">
        <v>0</v>
      </c>
    </row>
    <row r="216" s="1" customFormat="true" ht="21.95" hidden="false" customHeight="true" outlineLevel="0" collapsed="false">
      <c r="A216" s="415" t="s">
        <v>459</v>
      </c>
      <c r="B216" s="443" t="s">
        <v>533</v>
      </c>
      <c r="C216" s="443" t="s">
        <v>2320</v>
      </c>
      <c r="D216" s="477" t="n">
        <v>55194.0725681283</v>
      </c>
      <c r="E216" s="895" t="n">
        <v>0</v>
      </c>
      <c r="F216" s="896" t="n">
        <v>0</v>
      </c>
      <c r="G216" s="890" t="n">
        <v>0</v>
      </c>
      <c r="H216" s="890" t="n">
        <v>0</v>
      </c>
      <c r="I216" s="890" t="n">
        <v>0</v>
      </c>
      <c r="J216" s="890" t="n">
        <v>0</v>
      </c>
      <c r="K216" s="891" t="n">
        <v>0</v>
      </c>
      <c r="L216" s="892" t="n">
        <v>0</v>
      </c>
      <c r="M216" s="893" t="n">
        <v>0</v>
      </c>
      <c r="N216" s="892" t="n">
        <v>0</v>
      </c>
      <c r="O216" s="893" t="n">
        <v>0</v>
      </c>
      <c r="P216" s="893" t="n">
        <v>0</v>
      </c>
      <c r="Q216" s="892" t="n">
        <v>1</v>
      </c>
      <c r="R216" s="894" t="n">
        <v>55194.0725681283</v>
      </c>
    </row>
    <row r="217" s="1" customFormat="true" ht="21.95" hidden="false" customHeight="true" outlineLevel="0" collapsed="false">
      <c r="A217" s="415" t="s">
        <v>459</v>
      </c>
      <c r="B217" s="443" t="s">
        <v>535</v>
      </c>
      <c r="C217" s="443" t="s">
        <v>2321</v>
      </c>
      <c r="D217" s="447" t="n">
        <v>5670.30685138856</v>
      </c>
      <c r="E217" s="448" t="n">
        <v>0</v>
      </c>
      <c r="F217" s="449" t="n">
        <v>0</v>
      </c>
      <c r="G217" s="890" t="n">
        <v>0</v>
      </c>
      <c r="H217" s="890" t="n">
        <v>0</v>
      </c>
      <c r="I217" s="890" t="n">
        <v>0</v>
      </c>
      <c r="J217" s="890" t="n">
        <v>0</v>
      </c>
      <c r="K217" s="891" t="n">
        <v>0</v>
      </c>
      <c r="L217" s="892" t="n">
        <v>0</v>
      </c>
      <c r="M217" s="893" t="n">
        <v>0</v>
      </c>
      <c r="N217" s="892" t="n">
        <v>0</v>
      </c>
      <c r="O217" s="893" t="n">
        <v>0</v>
      </c>
      <c r="P217" s="893" t="n">
        <v>0</v>
      </c>
      <c r="Q217" s="892" t="n">
        <v>1</v>
      </c>
      <c r="R217" s="894" t="n">
        <v>5670.30685138856</v>
      </c>
    </row>
    <row r="218" s="1" customFormat="true" ht="21.95" hidden="false" customHeight="true" outlineLevel="0" collapsed="false">
      <c r="A218" s="415" t="s">
        <v>538</v>
      </c>
      <c r="B218" s="416" t="s">
        <v>538</v>
      </c>
      <c r="C218" s="416" t="s">
        <v>2322</v>
      </c>
      <c r="D218" s="418" t="n">
        <v>120691.141308942</v>
      </c>
      <c r="E218" s="888" t="n">
        <v>0.122908886679575</v>
      </c>
      <c r="F218" s="873" t="n">
        <v>14834.0138103694</v>
      </c>
      <c r="G218" s="873" t="n">
        <v>15212.19</v>
      </c>
      <c r="H218" s="873" t="n">
        <v>5462.71</v>
      </c>
      <c r="I218" s="873" t="n">
        <v>0</v>
      </c>
      <c r="J218" s="873" t="n">
        <v>165</v>
      </c>
      <c r="K218" s="873" t="n">
        <v>20509.9</v>
      </c>
      <c r="L218" s="889" t="n">
        <v>1.3826264598502</v>
      </c>
      <c r="M218" s="418" t="n">
        <v>5675.88618963058</v>
      </c>
      <c r="N218" s="889" t="n">
        <v>1.00003261014143</v>
      </c>
      <c r="O218" s="418" t="n">
        <v>0.00144051251095334</v>
      </c>
      <c r="P218" s="418" t="n">
        <v>5675.88474911807</v>
      </c>
      <c r="Q218" s="889" t="n">
        <v>1</v>
      </c>
      <c r="R218" s="418" t="n">
        <v>120691.141308942</v>
      </c>
    </row>
    <row r="219" s="441" customFormat="true" ht="21.95" hidden="false" customHeight="true" outlineLevel="0" collapsed="false">
      <c r="A219" s="415" t="s">
        <v>538</v>
      </c>
      <c r="B219" s="469" t="s">
        <v>540</v>
      </c>
      <c r="C219" s="469" t="s">
        <v>2323</v>
      </c>
      <c r="D219" s="447" t="n">
        <v>0</v>
      </c>
      <c r="E219" s="448" t="n">
        <v>0</v>
      </c>
      <c r="F219" s="449" t="n">
        <v>0</v>
      </c>
      <c r="G219" s="890" t="n">
        <v>0</v>
      </c>
      <c r="H219" s="890" t="n">
        <v>0</v>
      </c>
      <c r="I219" s="890" t="n">
        <v>0</v>
      </c>
      <c r="J219" s="890" t="n">
        <v>0</v>
      </c>
      <c r="K219" s="891" t="n">
        <v>0</v>
      </c>
      <c r="L219" s="892" t="n">
        <v>0</v>
      </c>
      <c r="M219" s="893" t="n">
        <v>0</v>
      </c>
      <c r="N219" s="892" t="n">
        <v>0</v>
      </c>
      <c r="O219" s="893" t="n">
        <v>0</v>
      </c>
      <c r="P219" s="893" t="n">
        <v>0</v>
      </c>
      <c r="Q219" s="892" t="n">
        <v>0</v>
      </c>
      <c r="R219" s="894" t="n">
        <v>0</v>
      </c>
    </row>
    <row r="220" s="1" customFormat="true" ht="21.95" hidden="false" customHeight="true" outlineLevel="0" collapsed="false">
      <c r="A220" s="415" t="s">
        <v>538</v>
      </c>
      <c r="B220" s="475" t="s">
        <v>542</v>
      </c>
      <c r="C220" s="905" t="s">
        <v>2118</v>
      </c>
      <c r="D220" s="447" t="n">
        <v>78098.8537409399</v>
      </c>
      <c r="E220" s="448" t="n">
        <v>0.0866</v>
      </c>
      <c r="F220" s="449" t="n">
        <v>6763.3607339654</v>
      </c>
      <c r="G220" s="890" t="n">
        <v>0</v>
      </c>
      <c r="H220" s="890" t="n">
        <v>2871.2</v>
      </c>
      <c r="I220" s="890" t="n">
        <v>0</v>
      </c>
      <c r="J220" s="890" t="n">
        <v>0</v>
      </c>
      <c r="K220" s="891" t="n">
        <v>2871.2</v>
      </c>
      <c r="L220" s="892" t="n">
        <v>0.42452267636427</v>
      </c>
      <c r="M220" s="893" t="n">
        <v>-3892.1607339654</v>
      </c>
      <c r="N220" s="892" t="n">
        <v>0</v>
      </c>
      <c r="O220" s="893" t="n">
        <v>0</v>
      </c>
      <c r="P220" s="893" t="n">
        <v>-3892.1607339654</v>
      </c>
      <c r="Q220" s="892" t="n">
        <v>1</v>
      </c>
      <c r="R220" s="894" t="n">
        <v>78098.8537409399</v>
      </c>
    </row>
    <row r="221" s="441" customFormat="true" ht="21.95" hidden="false" customHeight="true" outlineLevel="0" collapsed="false">
      <c r="A221" s="415" t="s">
        <v>538</v>
      </c>
      <c r="B221" s="443" t="s">
        <v>545</v>
      </c>
      <c r="C221" s="443" t="s">
        <v>1691</v>
      </c>
      <c r="D221" s="447" t="n">
        <v>30618.2515619509</v>
      </c>
      <c r="E221" s="895" t="n">
        <v>0.0853</v>
      </c>
      <c r="F221" s="896" t="n">
        <v>2611.73685823441</v>
      </c>
      <c r="G221" s="890" t="n">
        <v>0</v>
      </c>
      <c r="H221" s="890" t="n">
        <v>600</v>
      </c>
      <c r="I221" s="890" t="n">
        <v>0</v>
      </c>
      <c r="J221" s="890" t="n">
        <v>0</v>
      </c>
      <c r="K221" s="891" t="n">
        <v>600</v>
      </c>
      <c r="L221" s="892" t="n">
        <v>0.229732179223298</v>
      </c>
      <c r="M221" s="893" t="n">
        <v>-2011.73685823441</v>
      </c>
      <c r="N221" s="892" t="n">
        <v>0</v>
      </c>
      <c r="O221" s="893" t="n">
        <v>0</v>
      </c>
      <c r="P221" s="893" t="n">
        <v>-2011.73685823441</v>
      </c>
      <c r="Q221" s="892" t="n">
        <v>1</v>
      </c>
      <c r="R221" s="894" t="n">
        <v>30618.2515619509</v>
      </c>
    </row>
    <row r="222" s="1" customFormat="true" ht="21.95" hidden="false" customHeight="true" outlineLevel="0" collapsed="false">
      <c r="A222" s="415" t="s">
        <v>538</v>
      </c>
      <c r="B222" s="443" t="s">
        <v>547</v>
      </c>
      <c r="C222" s="443" t="s">
        <v>2007</v>
      </c>
      <c r="D222" s="447" t="n">
        <v>2765.62128950376</v>
      </c>
      <c r="E222" s="448" t="n">
        <v>1</v>
      </c>
      <c r="F222" s="449" t="n">
        <v>2765.62128950376</v>
      </c>
      <c r="G222" s="890" t="n">
        <v>0</v>
      </c>
      <c r="H222" s="890" t="n">
        <v>0</v>
      </c>
      <c r="I222" s="890" t="n">
        <v>0</v>
      </c>
      <c r="J222" s="890" t="n">
        <v>0</v>
      </c>
      <c r="K222" s="891" t="n">
        <v>0</v>
      </c>
      <c r="L222" s="892" t="n">
        <v>0</v>
      </c>
      <c r="M222" s="893" t="n">
        <v>-2765.62128950376</v>
      </c>
      <c r="N222" s="892" t="n">
        <v>0</v>
      </c>
      <c r="O222" s="893" t="n">
        <v>0</v>
      </c>
      <c r="P222" s="893" t="n">
        <v>-2765.62128950376</v>
      </c>
      <c r="Q222" s="892" t="n">
        <v>0</v>
      </c>
      <c r="R222" s="894" t="n">
        <v>0</v>
      </c>
    </row>
    <row r="223" s="1" customFormat="true" ht="21.95" hidden="false" customHeight="true" outlineLevel="0" collapsed="false">
      <c r="A223" s="415" t="s">
        <v>538</v>
      </c>
      <c r="B223" s="443" t="s">
        <v>550</v>
      </c>
      <c r="C223" s="897" t="s">
        <v>2324</v>
      </c>
      <c r="D223" s="477" t="n">
        <v>2432.22552924566</v>
      </c>
      <c r="E223" s="895" t="n">
        <v>1</v>
      </c>
      <c r="F223" s="896" t="n">
        <v>2432.22552924566</v>
      </c>
      <c r="G223" s="890" t="n">
        <v>15212.19</v>
      </c>
      <c r="H223" s="890" t="n">
        <v>1991.51</v>
      </c>
      <c r="I223" s="890" t="n">
        <v>0</v>
      </c>
      <c r="J223" s="890" t="n">
        <v>165</v>
      </c>
      <c r="K223" s="891" t="n">
        <v>17038.7</v>
      </c>
      <c r="L223" s="892" t="n">
        <v>7.00539476916208</v>
      </c>
      <c r="M223" s="893" t="n">
        <v>14606.4744707543</v>
      </c>
      <c r="N223" s="892" t="n">
        <v>1.00003109646914</v>
      </c>
      <c r="O223" s="893" t="n">
        <v>0.00137364999580569</v>
      </c>
      <c r="P223" s="893" t="n">
        <v>14606.4730971043</v>
      </c>
      <c r="Q223" s="892" t="n">
        <v>7.00539476916208</v>
      </c>
      <c r="R223" s="894" t="n">
        <v>17038.7</v>
      </c>
    </row>
    <row r="224" s="1" customFormat="true" ht="21.95" hidden="false" customHeight="true" outlineLevel="0" collapsed="false">
      <c r="A224" s="415" t="s">
        <v>538</v>
      </c>
      <c r="B224" s="443" t="s">
        <v>553</v>
      </c>
      <c r="C224" s="443" t="s">
        <v>1666</v>
      </c>
      <c r="D224" s="477" t="n">
        <v>4050.77741461612</v>
      </c>
      <c r="E224" s="895" t="n">
        <v>0.0463</v>
      </c>
      <c r="F224" s="896" t="n">
        <v>187.550994296726</v>
      </c>
      <c r="G224" s="890" t="n">
        <v>0</v>
      </c>
      <c r="H224" s="890" t="n">
        <v>0</v>
      </c>
      <c r="I224" s="890" t="n">
        <v>0</v>
      </c>
      <c r="J224" s="890" t="n">
        <v>0</v>
      </c>
      <c r="K224" s="891" t="n">
        <v>0</v>
      </c>
      <c r="L224" s="892" t="n">
        <v>0</v>
      </c>
      <c r="M224" s="893" t="n">
        <v>-187.550994296726</v>
      </c>
      <c r="N224" s="892" t="n">
        <v>0</v>
      </c>
      <c r="O224" s="893" t="n">
        <v>0</v>
      </c>
      <c r="P224" s="893" t="n">
        <v>-187.550994296726</v>
      </c>
      <c r="Q224" s="892" t="n">
        <v>1</v>
      </c>
      <c r="R224" s="894" t="n">
        <v>4050.77741461612</v>
      </c>
    </row>
    <row r="225" s="421" customFormat="true" ht="21.95" hidden="false" customHeight="true" outlineLevel="0" collapsed="false">
      <c r="A225" s="415" t="s">
        <v>538</v>
      </c>
      <c r="B225" s="443" t="s">
        <v>555</v>
      </c>
      <c r="C225" s="443" t="s">
        <v>2121</v>
      </c>
      <c r="D225" s="447" t="n">
        <v>2725.41177268611</v>
      </c>
      <c r="E225" s="448" t="n">
        <v>0</v>
      </c>
      <c r="F225" s="449" t="n">
        <v>0</v>
      </c>
      <c r="G225" s="890" t="n">
        <v>0</v>
      </c>
      <c r="H225" s="890" t="n">
        <v>0</v>
      </c>
      <c r="I225" s="890" t="n">
        <v>0</v>
      </c>
      <c r="J225" s="890" t="n">
        <v>0</v>
      </c>
      <c r="K225" s="891" t="n">
        <v>0</v>
      </c>
      <c r="L225" s="892" t="n">
        <v>0</v>
      </c>
      <c r="M225" s="893" t="n">
        <v>0</v>
      </c>
      <c r="N225" s="892" t="n">
        <v>0</v>
      </c>
      <c r="O225" s="893" t="n">
        <v>0</v>
      </c>
      <c r="P225" s="893" t="n">
        <v>0</v>
      </c>
      <c r="Q225" s="892" t="n">
        <v>1</v>
      </c>
      <c r="R225" s="894" t="n">
        <v>2725.41177268611</v>
      </c>
    </row>
    <row r="226" s="1" customFormat="true" ht="21.95" hidden="false" customHeight="true" outlineLevel="0" collapsed="false">
      <c r="A226" s="415" t="s">
        <v>557</v>
      </c>
      <c r="B226" s="416" t="s">
        <v>557</v>
      </c>
      <c r="C226" s="416" t="s">
        <v>2325</v>
      </c>
      <c r="D226" s="418" t="n">
        <v>356856.052181655</v>
      </c>
      <c r="E226" s="888" t="n">
        <v>0.848429818549355</v>
      </c>
      <c r="F226" s="873" t="n">
        <v>302767.31560072</v>
      </c>
      <c r="G226" s="873" t="n">
        <v>222913.29</v>
      </c>
      <c r="H226" s="873" t="n">
        <v>14903.98</v>
      </c>
      <c r="I226" s="873" t="n">
        <v>55538.496</v>
      </c>
      <c r="J226" s="873" t="n">
        <v>57679.15</v>
      </c>
      <c r="K226" s="873" t="n">
        <v>235676.616</v>
      </c>
      <c r="L226" s="889" t="n">
        <v>0.778408381143765</v>
      </c>
      <c r="M226" s="418" t="n">
        <v>-67090.6996007203</v>
      </c>
      <c r="N226" s="889" t="n">
        <v>0.816490211055233</v>
      </c>
      <c r="O226" s="418" t="n">
        <v>-55400.9118765138</v>
      </c>
      <c r="P226" s="418" t="n">
        <v>-11689.7877242065</v>
      </c>
      <c r="Q226" s="889" t="n">
        <v>0.795201722082756</v>
      </c>
      <c r="R226" s="418" t="n">
        <v>283772.547230506</v>
      </c>
    </row>
    <row r="227" s="1" customFormat="true" ht="21.95" hidden="false" customHeight="true" outlineLevel="0" collapsed="false">
      <c r="A227" s="415" t="s">
        <v>557</v>
      </c>
      <c r="B227" s="469" t="s">
        <v>560</v>
      </c>
      <c r="C227" s="469" t="s">
        <v>2102</v>
      </c>
      <c r="D227" s="447" t="n">
        <v>0</v>
      </c>
      <c r="E227" s="448" t="n">
        <v>0</v>
      </c>
      <c r="F227" s="449" t="n">
        <v>0</v>
      </c>
      <c r="G227" s="890" t="n">
        <v>0</v>
      </c>
      <c r="H227" s="890" t="n">
        <v>0</v>
      </c>
      <c r="I227" s="890" t="n">
        <v>0</v>
      </c>
      <c r="J227" s="890" t="n">
        <v>0</v>
      </c>
      <c r="K227" s="891" t="n">
        <v>0</v>
      </c>
      <c r="L227" s="892" t="n">
        <v>0</v>
      </c>
      <c r="M227" s="893" t="n">
        <v>0</v>
      </c>
      <c r="N227" s="892" t="n">
        <v>0</v>
      </c>
      <c r="O227" s="893" t="n">
        <v>0</v>
      </c>
      <c r="P227" s="893" t="n">
        <v>0</v>
      </c>
      <c r="Q227" s="892" t="n">
        <v>0</v>
      </c>
      <c r="R227" s="894" t="n">
        <v>0</v>
      </c>
    </row>
    <row r="228" s="1" customFormat="true" ht="21.95" hidden="false" customHeight="true" outlineLevel="0" collapsed="false">
      <c r="A228" s="415" t="s">
        <v>557</v>
      </c>
      <c r="B228" s="475" t="s">
        <v>562</v>
      </c>
      <c r="C228" s="475" t="s">
        <v>2102</v>
      </c>
      <c r="D228" s="447" t="n">
        <v>9887.42459910801</v>
      </c>
      <c r="E228" s="448" t="n">
        <v>0.8895</v>
      </c>
      <c r="F228" s="449" t="n">
        <v>8794.86418090657</v>
      </c>
      <c r="G228" s="890" t="n">
        <v>2273.54</v>
      </c>
      <c r="H228" s="890" t="n">
        <v>0</v>
      </c>
      <c r="I228" s="890" t="n">
        <v>4013.38</v>
      </c>
      <c r="J228" s="890" t="n">
        <v>0</v>
      </c>
      <c r="K228" s="891" t="n">
        <v>6286.92</v>
      </c>
      <c r="L228" s="892" t="n">
        <v>0.714839919148353</v>
      </c>
      <c r="M228" s="893" t="n">
        <v>-2507.94418090657</v>
      </c>
      <c r="N228" s="892" t="n">
        <v>0.718675280002931</v>
      </c>
      <c r="O228" s="893" t="n">
        <v>-2461.00854983736</v>
      </c>
      <c r="P228" s="893" t="n">
        <v>-46.9356310692147</v>
      </c>
      <c r="Q228" s="892" t="n">
        <v>0.730595013615406</v>
      </c>
      <c r="R228" s="894" t="n">
        <v>7223.70310960662</v>
      </c>
    </row>
    <row r="229" s="1" customFormat="true" ht="21.95" hidden="false" customHeight="true" outlineLevel="0" collapsed="false">
      <c r="A229" s="415" t="s">
        <v>557</v>
      </c>
      <c r="B229" s="469" t="s">
        <v>564</v>
      </c>
      <c r="C229" s="469" t="s">
        <v>2326</v>
      </c>
      <c r="D229" s="447" t="n">
        <v>0</v>
      </c>
      <c r="E229" s="448" t="n">
        <v>0</v>
      </c>
      <c r="F229" s="449" t="n">
        <v>0</v>
      </c>
      <c r="G229" s="890" t="n">
        <v>0</v>
      </c>
      <c r="H229" s="890" t="n">
        <v>0</v>
      </c>
      <c r="I229" s="890" t="n">
        <v>0</v>
      </c>
      <c r="J229" s="890" t="n">
        <v>0</v>
      </c>
      <c r="K229" s="891" t="n">
        <v>0</v>
      </c>
      <c r="L229" s="892" t="n">
        <v>0</v>
      </c>
      <c r="M229" s="893" t="n">
        <v>0</v>
      </c>
      <c r="N229" s="892" t="n">
        <v>0</v>
      </c>
      <c r="O229" s="893" t="n">
        <v>0</v>
      </c>
      <c r="P229" s="893" t="n">
        <v>0</v>
      </c>
      <c r="Q229" s="892" t="n">
        <v>0</v>
      </c>
      <c r="R229" s="894" t="n">
        <v>0</v>
      </c>
    </row>
    <row r="230" s="1" customFormat="true" ht="21.95" hidden="false" customHeight="true" outlineLevel="0" collapsed="false">
      <c r="A230" s="415" t="s">
        <v>557</v>
      </c>
      <c r="B230" s="443" t="s">
        <v>566</v>
      </c>
      <c r="C230" s="443" t="s">
        <v>2327</v>
      </c>
      <c r="D230" s="447" t="n">
        <v>6349.21312748308</v>
      </c>
      <c r="E230" s="448" t="n">
        <v>0.5128</v>
      </c>
      <c r="F230" s="449" t="n">
        <v>3255.87649177332</v>
      </c>
      <c r="G230" s="890" t="n">
        <v>1908.44</v>
      </c>
      <c r="H230" s="890" t="n">
        <v>0</v>
      </c>
      <c r="I230" s="890" t="n">
        <v>0</v>
      </c>
      <c r="J230" s="890" t="n">
        <v>244.88</v>
      </c>
      <c r="K230" s="891" t="n">
        <v>1663.56</v>
      </c>
      <c r="L230" s="892" t="n">
        <v>0.510940757182695</v>
      </c>
      <c r="M230" s="893" t="n">
        <v>-1592.31649177332</v>
      </c>
      <c r="N230" s="892" t="n">
        <v>0.165992960087264</v>
      </c>
      <c r="O230" s="893" t="n">
        <v>-2494.03802621896</v>
      </c>
      <c r="P230" s="893" t="n">
        <v>901.721534445637</v>
      </c>
      <c r="Q230" s="892" t="n">
        <v>0.630075588732991</v>
      </c>
      <c r="R230" s="894" t="n">
        <v>4000.48419929014</v>
      </c>
    </row>
    <row r="231" s="1" customFormat="true" ht="21.95" hidden="false" customHeight="true" outlineLevel="0" collapsed="false">
      <c r="A231" s="415" t="s">
        <v>557</v>
      </c>
      <c r="B231" s="443" t="s">
        <v>568</v>
      </c>
      <c r="C231" s="443" t="s">
        <v>2107</v>
      </c>
      <c r="D231" s="447" t="n">
        <v>14710.6836063993</v>
      </c>
      <c r="E231" s="448" t="n">
        <v>0.5128</v>
      </c>
      <c r="F231" s="449" t="n">
        <v>7543.63855336157</v>
      </c>
      <c r="G231" s="890" t="n">
        <v>0</v>
      </c>
      <c r="H231" s="890" t="n">
        <v>0</v>
      </c>
      <c r="I231" s="890" t="n">
        <v>0</v>
      </c>
      <c r="J231" s="890" t="n">
        <v>0</v>
      </c>
      <c r="K231" s="891" t="n">
        <v>0</v>
      </c>
      <c r="L231" s="892" t="n">
        <v>0</v>
      </c>
      <c r="M231" s="893" t="n">
        <v>-7543.63855336157</v>
      </c>
      <c r="N231" s="892" t="n">
        <v>0</v>
      </c>
      <c r="O231" s="893" t="n">
        <v>-6928.61298843422</v>
      </c>
      <c r="P231" s="893" t="n">
        <v>-615.02556492735</v>
      </c>
      <c r="Q231" s="892" t="n">
        <v>0.2436</v>
      </c>
      <c r="R231" s="894" t="n">
        <v>3583.52252651888</v>
      </c>
    </row>
    <row r="232" s="1" customFormat="true" ht="21.95" hidden="false" customHeight="true" outlineLevel="0" collapsed="false">
      <c r="A232" s="415" t="s">
        <v>557</v>
      </c>
      <c r="B232" s="443" t="s">
        <v>570</v>
      </c>
      <c r="C232" s="443" t="s">
        <v>1694</v>
      </c>
      <c r="D232" s="447" t="n">
        <v>1409.65097867959</v>
      </c>
      <c r="E232" s="448" t="n">
        <v>0.063</v>
      </c>
      <c r="F232" s="449" t="n">
        <v>88.8080116568141</v>
      </c>
      <c r="G232" s="890" t="n">
        <v>190.44</v>
      </c>
      <c r="H232" s="890" t="n">
        <v>0</v>
      </c>
      <c r="I232" s="890" t="n">
        <v>0</v>
      </c>
      <c r="J232" s="890" t="n">
        <v>0</v>
      </c>
      <c r="K232" s="891" t="n">
        <v>190.44</v>
      </c>
      <c r="L232" s="892" t="n">
        <v>2.14440112380771</v>
      </c>
      <c r="M232" s="893" t="n">
        <v>101.631988343186</v>
      </c>
      <c r="N232" s="892" t="n">
        <v>2.21788268913873</v>
      </c>
      <c r="O232" s="893" t="n">
        <v>104.574322373041</v>
      </c>
      <c r="P232" s="893" t="n">
        <v>-2.94233402985486</v>
      </c>
      <c r="Q232" s="892" t="n">
        <v>1</v>
      </c>
      <c r="R232" s="894" t="n">
        <v>1409.65097867959</v>
      </c>
    </row>
    <row r="233" s="1" customFormat="true" ht="21.95" hidden="false" customHeight="true" outlineLevel="0" collapsed="false">
      <c r="A233" s="415" t="s">
        <v>557</v>
      </c>
      <c r="B233" s="443" t="s">
        <v>572</v>
      </c>
      <c r="C233" s="443" t="s">
        <v>2328</v>
      </c>
      <c r="D233" s="447" t="n">
        <v>183.779068383836</v>
      </c>
      <c r="E233" s="895" t="n">
        <v>1</v>
      </c>
      <c r="F233" s="896" t="n">
        <v>183.779068383836</v>
      </c>
      <c r="G233" s="890" t="n">
        <v>190.44</v>
      </c>
      <c r="H233" s="890" t="n">
        <v>0</v>
      </c>
      <c r="I233" s="890" t="n">
        <v>0</v>
      </c>
      <c r="J233" s="890" t="n">
        <v>0</v>
      </c>
      <c r="K233" s="891" t="n">
        <v>190.44</v>
      </c>
      <c r="L233" s="892" t="n">
        <v>1.0362442343121</v>
      </c>
      <c r="M233" s="893" t="n">
        <v>6.66093161616399</v>
      </c>
      <c r="N233" s="892" t="n">
        <v>1.0362442343121</v>
      </c>
      <c r="O233" s="893" t="n">
        <v>6.66093161616399</v>
      </c>
      <c r="P233" s="893" t="n">
        <v>0</v>
      </c>
      <c r="Q233" s="892" t="n">
        <v>1.0362442343121</v>
      </c>
      <c r="R233" s="894" t="n">
        <v>190.44</v>
      </c>
    </row>
    <row r="234" s="1" customFormat="true" ht="21.95" hidden="false" customHeight="true" outlineLevel="0" collapsed="false">
      <c r="A234" s="415" t="s">
        <v>557</v>
      </c>
      <c r="B234" s="469" t="s">
        <v>574</v>
      </c>
      <c r="C234" s="469" t="s">
        <v>2329</v>
      </c>
      <c r="D234" s="447" t="n">
        <v>0</v>
      </c>
      <c r="E234" s="448" t="n">
        <v>0</v>
      </c>
      <c r="F234" s="449" t="n">
        <v>0</v>
      </c>
      <c r="G234" s="890" t="n">
        <v>0</v>
      </c>
      <c r="H234" s="890" t="n">
        <v>0</v>
      </c>
      <c r="I234" s="890" t="n">
        <v>0</v>
      </c>
      <c r="J234" s="890" t="n">
        <v>0</v>
      </c>
      <c r="K234" s="891" t="n">
        <v>0</v>
      </c>
      <c r="L234" s="892" t="n">
        <v>0</v>
      </c>
      <c r="M234" s="893" t="n">
        <v>0</v>
      </c>
      <c r="N234" s="892" t="n">
        <v>0</v>
      </c>
      <c r="O234" s="893" t="n">
        <v>0</v>
      </c>
      <c r="P234" s="893" t="n">
        <v>0</v>
      </c>
      <c r="Q234" s="892" t="n">
        <v>0</v>
      </c>
      <c r="R234" s="894" t="n">
        <v>0</v>
      </c>
    </row>
    <row r="235" s="1" customFormat="true" ht="21.95" hidden="false" customHeight="true" outlineLevel="0" collapsed="false">
      <c r="A235" s="415" t="s">
        <v>557</v>
      </c>
      <c r="B235" s="443" t="s">
        <v>576</v>
      </c>
      <c r="C235" s="443" t="s">
        <v>2330</v>
      </c>
      <c r="D235" s="447" t="n">
        <v>4347.31460453599</v>
      </c>
      <c r="E235" s="448" t="n">
        <v>0.8683</v>
      </c>
      <c r="F235" s="449" t="n">
        <v>3774.7732711186</v>
      </c>
      <c r="G235" s="890" t="n">
        <v>0</v>
      </c>
      <c r="H235" s="890" t="n">
        <v>0</v>
      </c>
      <c r="I235" s="890" t="n">
        <v>0</v>
      </c>
      <c r="J235" s="890" t="n">
        <v>0</v>
      </c>
      <c r="K235" s="891" t="n">
        <v>0</v>
      </c>
      <c r="L235" s="892" t="n">
        <v>0</v>
      </c>
      <c r="M235" s="893" t="n">
        <v>-3774.7732711186</v>
      </c>
      <c r="N235" s="892" t="n">
        <v>0</v>
      </c>
      <c r="O235" s="893" t="n">
        <v>-3755.73410187832</v>
      </c>
      <c r="P235" s="893" t="n">
        <v>-19.0391692402732</v>
      </c>
      <c r="Q235" s="892" t="n">
        <v>0.06585</v>
      </c>
      <c r="R235" s="894" t="n">
        <v>286.270666708695</v>
      </c>
    </row>
    <row r="236" s="1" customFormat="true" ht="21.95" hidden="false" customHeight="true" outlineLevel="0" collapsed="false">
      <c r="A236" s="415" t="s">
        <v>557</v>
      </c>
      <c r="B236" s="443" t="s">
        <v>578</v>
      </c>
      <c r="C236" s="443" t="s">
        <v>2331</v>
      </c>
      <c r="D236" s="447" t="n">
        <v>10190.012854241</v>
      </c>
      <c r="E236" s="448" t="n">
        <v>0.8688</v>
      </c>
      <c r="F236" s="449" t="n">
        <v>8853.08316776456</v>
      </c>
      <c r="G236" s="890" t="n">
        <v>0</v>
      </c>
      <c r="H236" s="890" t="n">
        <v>0</v>
      </c>
      <c r="I236" s="890" t="n">
        <v>0</v>
      </c>
      <c r="J236" s="890" t="n">
        <v>0</v>
      </c>
      <c r="K236" s="891" t="n">
        <v>0</v>
      </c>
      <c r="L236" s="892" t="n">
        <v>0</v>
      </c>
      <c r="M236" s="893" t="n">
        <v>-8853.08316776456</v>
      </c>
      <c r="N236" s="892" t="n">
        <v>0</v>
      </c>
      <c r="O236" s="893" t="n">
        <v>-8808.59554184283</v>
      </c>
      <c r="P236" s="893" t="n">
        <v>-44.487625921729</v>
      </c>
      <c r="Q236" s="892" t="n">
        <v>0.0656</v>
      </c>
      <c r="R236" s="894" t="n">
        <v>668.464843238208</v>
      </c>
    </row>
    <row r="237" s="1" customFormat="true" ht="21.95" hidden="false" customHeight="true" outlineLevel="0" collapsed="false">
      <c r="A237" s="415" t="s">
        <v>557</v>
      </c>
      <c r="B237" s="443" t="s">
        <v>580</v>
      </c>
      <c r="C237" s="443" t="s">
        <v>2332</v>
      </c>
      <c r="D237" s="477" t="n">
        <v>2145.20434205527</v>
      </c>
      <c r="E237" s="895" t="n">
        <v>1</v>
      </c>
      <c r="F237" s="896" t="n">
        <v>2145.20434205527</v>
      </c>
      <c r="G237" s="890" t="n">
        <v>0</v>
      </c>
      <c r="H237" s="890" t="n">
        <v>0</v>
      </c>
      <c r="I237" s="890" t="n">
        <v>0</v>
      </c>
      <c r="J237" s="890" t="n">
        <v>0</v>
      </c>
      <c r="K237" s="891" t="n">
        <v>0</v>
      </c>
      <c r="L237" s="892" t="n">
        <v>0</v>
      </c>
      <c r="M237" s="893" t="n">
        <v>-2145.20434205527</v>
      </c>
      <c r="N237" s="892" t="n">
        <v>0</v>
      </c>
      <c r="O237" s="893" t="n">
        <v>-2145.20434205527</v>
      </c>
      <c r="P237" s="893" t="n">
        <v>0</v>
      </c>
      <c r="Q237" s="892" t="n">
        <v>0</v>
      </c>
      <c r="R237" s="894" t="n">
        <v>0</v>
      </c>
    </row>
    <row r="238" s="1" customFormat="true" ht="21.95" hidden="false" customHeight="true" outlineLevel="0" collapsed="false">
      <c r="A238" s="415" t="s">
        <v>557</v>
      </c>
      <c r="B238" s="443" t="s">
        <v>582</v>
      </c>
      <c r="C238" s="443" t="s">
        <v>2333</v>
      </c>
      <c r="D238" s="447" t="n">
        <v>1447.53011127723</v>
      </c>
      <c r="E238" s="448" t="n">
        <v>0.9893</v>
      </c>
      <c r="F238" s="449" t="n">
        <v>1432.04153908656</v>
      </c>
      <c r="G238" s="890" t="n">
        <v>0</v>
      </c>
      <c r="H238" s="890" t="n">
        <v>0</v>
      </c>
      <c r="I238" s="890" t="n">
        <v>0</v>
      </c>
      <c r="J238" s="890" t="n">
        <v>0</v>
      </c>
      <c r="K238" s="891" t="n">
        <v>0</v>
      </c>
      <c r="L238" s="892" t="n">
        <v>0</v>
      </c>
      <c r="M238" s="893" t="n">
        <v>-1432.04153908656</v>
      </c>
      <c r="N238" s="892" t="n">
        <v>0</v>
      </c>
      <c r="O238" s="893" t="n">
        <v>-1431.48725174725</v>
      </c>
      <c r="P238" s="893" t="n">
        <v>-0.554287339311486</v>
      </c>
      <c r="Q238" s="892" t="n">
        <v>0.00534999999999997</v>
      </c>
      <c r="R238" s="894" t="n">
        <v>7.74428609533312</v>
      </c>
    </row>
    <row r="239" s="1" customFormat="true" ht="21.95" hidden="false" customHeight="true" outlineLevel="0" collapsed="false">
      <c r="A239" s="415" t="s">
        <v>557</v>
      </c>
      <c r="B239" s="469" t="s">
        <v>584</v>
      </c>
      <c r="C239" s="469" t="s">
        <v>2334</v>
      </c>
      <c r="D239" s="447" t="n">
        <v>0</v>
      </c>
      <c r="E239" s="448" t="n">
        <v>0</v>
      </c>
      <c r="F239" s="449" t="n">
        <v>0</v>
      </c>
      <c r="G239" s="890" t="n">
        <v>0</v>
      </c>
      <c r="H239" s="890" t="n">
        <v>0</v>
      </c>
      <c r="I239" s="890" t="n">
        <v>0</v>
      </c>
      <c r="J239" s="890" t="n">
        <v>0</v>
      </c>
      <c r="K239" s="891" t="n">
        <v>0</v>
      </c>
      <c r="L239" s="892" t="n">
        <v>0</v>
      </c>
      <c r="M239" s="893" t="n">
        <v>0</v>
      </c>
      <c r="N239" s="892" t="n">
        <v>0</v>
      </c>
      <c r="O239" s="893" t="n">
        <v>0</v>
      </c>
      <c r="P239" s="893" t="n">
        <v>0</v>
      </c>
      <c r="Q239" s="892" t="n">
        <v>0</v>
      </c>
      <c r="R239" s="894" t="n">
        <v>0</v>
      </c>
      <c r="S239" s="364" t="n">
        <v>0</v>
      </c>
    </row>
    <row r="240" s="1" customFormat="true" ht="21.95" hidden="false" customHeight="true" outlineLevel="0" collapsed="false">
      <c r="A240" s="415" t="s">
        <v>557</v>
      </c>
      <c r="B240" s="443" t="s">
        <v>586</v>
      </c>
      <c r="C240" s="443" t="s">
        <v>1925</v>
      </c>
      <c r="D240" s="447" t="n">
        <v>40218.3687953997</v>
      </c>
      <c r="E240" s="448" t="n">
        <v>0.9893</v>
      </c>
      <c r="F240" s="449" t="n">
        <v>39788.0322492889</v>
      </c>
      <c r="G240" s="890" t="n">
        <v>53602.32</v>
      </c>
      <c r="H240" s="890" t="n">
        <v>0</v>
      </c>
      <c r="I240" s="890" t="n">
        <v>0</v>
      </c>
      <c r="J240" s="890" t="n">
        <v>23060.77</v>
      </c>
      <c r="K240" s="891" t="n">
        <v>30541.55</v>
      </c>
      <c r="L240" s="892" t="n">
        <v>0.767606445290992</v>
      </c>
      <c r="M240" s="893" t="n">
        <v>-9246.48224928891</v>
      </c>
      <c r="N240" s="892" t="n">
        <v>0.758095408213035</v>
      </c>
      <c r="O240" s="893" t="n">
        <v>-9594.46775803019</v>
      </c>
      <c r="P240" s="893" t="n">
        <v>347.98550874128</v>
      </c>
      <c r="Q240" s="892" t="n">
        <v>0.768849750808685</v>
      </c>
      <c r="R240" s="894" t="n">
        <v>30921.8828262748</v>
      </c>
    </row>
    <row r="241" s="1" customFormat="true" ht="21.95" hidden="false" customHeight="true" outlineLevel="0" collapsed="false">
      <c r="A241" s="415" t="s">
        <v>557</v>
      </c>
      <c r="B241" s="443" t="s">
        <v>588</v>
      </c>
      <c r="C241" s="443" t="s">
        <v>2335</v>
      </c>
      <c r="D241" s="447" t="n">
        <v>52444.4656437799</v>
      </c>
      <c r="E241" s="448" t="n">
        <v>0.9</v>
      </c>
      <c r="F241" s="449" t="n">
        <v>47200.0190794019</v>
      </c>
      <c r="G241" s="890" t="n">
        <v>38779.58</v>
      </c>
      <c r="H241" s="890" t="n">
        <v>0</v>
      </c>
      <c r="I241" s="890" t="n">
        <v>0</v>
      </c>
      <c r="J241" s="890" t="n">
        <v>5486.06</v>
      </c>
      <c r="K241" s="891" t="n">
        <v>33293.52</v>
      </c>
      <c r="L241" s="892" t="n">
        <v>0.705370901312396</v>
      </c>
      <c r="M241" s="893" t="n">
        <v>-13906.4990794019</v>
      </c>
      <c r="N241" s="892" t="n">
        <v>1.40531859611753</v>
      </c>
      <c r="O241" s="893" t="n">
        <v>21204.7781331177</v>
      </c>
      <c r="P241" s="893" t="n">
        <v>-35111.2772125196</v>
      </c>
      <c r="Q241" s="892" t="n">
        <v>0.720102356246776</v>
      </c>
      <c r="R241" s="894" t="n">
        <v>37765.383282189</v>
      </c>
    </row>
    <row r="242" s="1" customFormat="true" ht="21.95" hidden="false" customHeight="true" outlineLevel="0" collapsed="false">
      <c r="A242" s="415" t="s">
        <v>557</v>
      </c>
      <c r="B242" s="443" t="s">
        <v>590</v>
      </c>
      <c r="C242" s="443" t="s">
        <v>2336</v>
      </c>
      <c r="D242" s="447" t="n">
        <v>99909.0137042485</v>
      </c>
      <c r="E242" s="448" t="n">
        <v>0.9</v>
      </c>
      <c r="F242" s="449" t="n">
        <v>89918.1123338236</v>
      </c>
      <c r="G242" s="890" t="n">
        <v>56920.68</v>
      </c>
      <c r="H242" s="890" t="n">
        <v>14441.83</v>
      </c>
      <c r="I242" s="890" t="n">
        <v>31037.62</v>
      </c>
      <c r="J242" s="890" t="n">
        <v>0</v>
      </c>
      <c r="K242" s="891" t="n">
        <v>102400.13</v>
      </c>
      <c r="L242" s="892" t="n">
        <v>1.13881538815936</v>
      </c>
      <c r="M242" s="893" t="n">
        <v>12482.0176661764</v>
      </c>
      <c r="N242" s="892" t="n">
        <v>1.00001289103009</v>
      </c>
      <c r="O242" s="893" t="n">
        <v>1.28190656128572</v>
      </c>
      <c r="P242" s="893" t="n">
        <v>12480.7357596151</v>
      </c>
      <c r="Q242" s="892" t="n">
        <v>1.13187461875139</v>
      </c>
      <c r="R242" s="894" t="n">
        <v>113084.476796324</v>
      </c>
    </row>
    <row r="243" s="1" customFormat="true" ht="21.95" hidden="false" customHeight="true" outlineLevel="0" collapsed="false">
      <c r="A243" s="415" t="s">
        <v>557</v>
      </c>
      <c r="B243" s="443" t="s">
        <v>592</v>
      </c>
      <c r="C243" s="443" t="s">
        <v>2337</v>
      </c>
      <c r="D243" s="447" t="n">
        <v>7010.47902103019</v>
      </c>
      <c r="E243" s="448" t="n">
        <v>1</v>
      </c>
      <c r="F243" s="449" t="n">
        <v>7010.47902103019</v>
      </c>
      <c r="G243" s="890" t="n">
        <v>0</v>
      </c>
      <c r="H243" s="890" t="n">
        <v>0</v>
      </c>
      <c r="I243" s="890" t="n">
        <v>0</v>
      </c>
      <c r="J243" s="890" t="n">
        <v>0</v>
      </c>
      <c r="K243" s="891" t="n">
        <v>0</v>
      </c>
      <c r="L243" s="892" t="n">
        <v>0</v>
      </c>
      <c r="M243" s="893" t="n">
        <v>-7010.47902103019</v>
      </c>
      <c r="N243" s="892" t="n">
        <v>0</v>
      </c>
      <c r="O243" s="893" t="n">
        <v>-6993.72474538328</v>
      </c>
      <c r="P243" s="893" t="n">
        <v>-16.7542756469047</v>
      </c>
      <c r="Q243" s="892" t="n">
        <v>0</v>
      </c>
      <c r="R243" s="894" t="n">
        <v>0</v>
      </c>
    </row>
    <row r="244" s="1" customFormat="true" ht="21.95" hidden="false" customHeight="true" outlineLevel="0" collapsed="false">
      <c r="A244" s="415" t="s">
        <v>557</v>
      </c>
      <c r="B244" s="443" t="s">
        <v>594</v>
      </c>
      <c r="C244" s="443" t="s">
        <v>2338</v>
      </c>
      <c r="D244" s="447" t="n">
        <v>7250.88029700581</v>
      </c>
      <c r="E244" s="448" t="n">
        <v>1</v>
      </c>
      <c r="F244" s="449" t="n">
        <v>7250.88029700581</v>
      </c>
      <c r="G244" s="890" t="n">
        <v>800</v>
      </c>
      <c r="H244" s="890" t="n">
        <v>0</v>
      </c>
      <c r="I244" s="890" t="n">
        <v>0</v>
      </c>
      <c r="J244" s="890" t="n">
        <v>100</v>
      </c>
      <c r="K244" s="891" t="n">
        <v>700</v>
      </c>
      <c r="L244" s="892" t="n">
        <v>0.0965400022241519</v>
      </c>
      <c r="M244" s="893" t="n">
        <v>-6550.88029700581</v>
      </c>
      <c r="N244" s="892" t="n">
        <v>0.041435281028522</v>
      </c>
      <c r="O244" s="893" t="n">
        <v>-6940.20671643315</v>
      </c>
      <c r="P244" s="893" t="n">
        <v>389.326419427341</v>
      </c>
      <c r="Q244" s="892" t="n">
        <v>0.0965400022241519</v>
      </c>
      <c r="R244" s="894" t="n">
        <v>700</v>
      </c>
    </row>
    <row r="245" s="1" customFormat="true" ht="21.95" hidden="false" customHeight="true" outlineLevel="0" collapsed="false">
      <c r="A245" s="415" t="s">
        <v>557</v>
      </c>
      <c r="B245" s="443" t="s">
        <v>596</v>
      </c>
      <c r="C245" s="443" t="s">
        <v>1697</v>
      </c>
      <c r="D245" s="447" t="n">
        <v>16164.6014165917</v>
      </c>
      <c r="E245" s="895" t="n">
        <v>1</v>
      </c>
      <c r="F245" s="896" t="n">
        <v>16164.6014165917</v>
      </c>
      <c r="G245" s="890" t="n">
        <v>0</v>
      </c>
      <c r="H245" s="890" t="n">
        <v>0</v>
      </c>
      <c r="I245" s="890" t="n">
        <v>15600</v>
      </c>
      <c r="J245" s="890" t="n">
        <v>0</v>
      </c>
      <c r="K245" s="891" t="n">
        <v>15600</v>
      </c>
      <c r="L245" s="892" t="n">
        <v>0.965071739040087</v>
      </c>
      <c r="M245" s="893" t="n">
        <v>-564.601416591691</v>
      </c>
      <c r="N245" s="892" t="n">
        <v>0.770026959521142</v>
      </c>
      <c r="O245" s="893" t="n">
        <v>-3708.23920342819</v>
      </c>
      <c r="P245" s="893" t="n">
        <v>3143.6377868365</v>
      </c>
      <c r="Q245" s="892" t="n">
        <v>0.965071739040087</v>
      </c>
      <c r="R245" s="894" t="n">
        <v>15600</v>
      </c>
    </row>
    <row r="246" s="1" customFormat="true" ht="21.95" hidden="false" customHeight="true" outlineLevel="0" collapsed="false">
      <c r="A246" s="415" t="s">
        <v>557</v>
      </c>
      <c r="B246" s="469" t="s">
        <v>598</v>
      </c>
      <c r="C246" s="469" t="s">
        <v>2339</v>
      </c>
      <c r="D246" s="447" t="n">
        <v>0</v>
      </c>
      <c r="E246" s="448" t="n">
        <v>0</v>
      </c>
      <c r="F246" s="449" t="n">
        <v>0</v>
      </c>
      <c r="G246" s="890" t="n">
        <v>0</v>
      </c>
      <c r="H246" s="890" t="n">
        <v>0</v>
      </c>
      <c r="I246" s="890" t="n">
        <v>0</v>
      </c>
      <c r="J246" s="890" t="n">
        <v>0</v>
      </c>
      <c r="K246" s="891" t="n">
        <v>0</v>
      </c>
      <c r="L246" s="892" t="n">
        <v>0</v>
      </c>
      <c r="M246" s="893" t="n">
        <v>0</v>
      </c>
      <c r="N246" s="892" t="n">
        <v>0</v>
      </c>
      <c r="O246" s="893" t="n">
        <v>0</v>
      </c>
      <c r="P246" s="893" t="n">
        <v>0</v>
      </c>
      <c r="Q246" s="892" t="n">
        <v>0</v>
      </c>
      <c r="R246" s="894" t="n">
        <v>0</v>
      </c>
    </row>
    <row r="247" s="1" customFormat="true" ht="21.95" hidden="false" customHeight="true" outlineLevel="0" collapsed="false">
      <c r="A247" s="415" t="s">
        <v>557</v>
      </c>
      <c r="B247" s="443" t="s">
        <v>600</v>
      </c>
      <c r="C247" s="443" t="s">
        <v>2340</v>
      </c>
      <c r="D247" s="447" t="n">
        <v>24773.2107568613</v>
      </c>
      <c r="E247" s="448" t="n">
        <v>0.8128</v>
      </c>
      <c r="F247" s="449" t="n">
        <v>20135.6657031769</v>
      </c>
      <c r="G247" s="890" t="n">
        <v>28713.97</v>
      </c>
      <c r="H247" s="890" t="n">
        <v>46.15</v>
      </c>
      <c r="I247" s="890" t="n">
        <v>0</v>
      </c>
      <c r="J247" s="890" t="n">
        <v>23536.36</v>
      </c>
      <c r="K247" s="891" t="n">
        <v>5223.76</v>
      </c>
      <c r="L247" s="892" t="n">
        <v>0.259428224375806</v>
      </c>
      <c r="M247" s="893" t="n">
        <v>-14911.9057031769</v>
      </c>
      <c r="N247" s="892" t="n">
        <v>0.0962673078055661</v>
      </c>
      <c r="O247" s="893" t="n">
        <v>-18043.8042566596</v>
      </c>
      <c r="P247" s="893" t="n">
        <v>3131.8985534827</v>
      </c>
      <c r="Q247" s="892" t="n">
        <v>0.328745742574231</v>
      </c>
      <c r="R247" s="894" t="n">
        <v>8144.0875662123</v>
      </c>
    </row>
    <row r="248" s="1" customFormat="true" ht="21.95" hidden="false" customHeight="true" outlineLevel="0" collapsed="false">
      <c r="A248" s="415" t="s">
        <v>557</v>
      </c>
      <c r="B248" s="443" t="s">
        <v>602</v>
      </c>
      <c r="C248" s="443" t="s">
        <v>2341</v>
      </c>
      <c r="D248" s="447" t="n">
        <v>4055.16252604066</v>
      </c>
      <c r="E248" s="448" t="n">
        <v>0.9726</v>
      </c>
      <c r="F248" s="449" t="n">
        <v>3944.05107282714</v>
      </c>
      <c r="G248" s="890" t="n">
        <v>0</v>
      </c>
      <c r="H248" s="890" t="n">
        <v>0</v>
      </c>
      <c r="I248" s="890" t="n">
        <v>0</v>
      </c>
      <c r="J248" s="890" t="n">
        <v>0</v>
      </c>
      <c r="K248" s="891" t="n">
        <v>0</v>
      </c>
      <c r="L248" s="892" t="n">
        <v>0</v>
      </c>
      <c r="M248" s="893" t="n">
        <v>-3944.05107282714</v>
      </c>
      <c r="N248" s="892" t="n">
        <v>0.196567977088343</v>
      </c>
      <c r="O248" s="893" t="n">
        <v>-3159.40009288055</v>
      </c>
      <c r="P248" s="893" t="n">
        <v>-784.650979946592</v>
      </c>
      <c r="Q248" s="892" t="n">
        <v>0.0137</v>
      </c>
      <c r="R248" s="894" t="n">
        <v>55.555726606757</v>
      </c>
    </row>
    <row r="249" s="1" customFormat="true" ht="21.95" hidden="false" customHeight="true" outlineLevel="0" collapsed="false">
      <c r="A249" s="415" t="s">
        <v>557</v>
      </c>
      <c r="B249" s="443" t="s">
        <v>604</v>
      </c>
      <c r="C249" s="443" t="s">
        <v>2342</v>
      </c>
      <c r="D249" s="477" t="n">
        <v>1880.35492548026</v>
      </c>
      <c r="E249" s="895" t="n">
        <v>1</v>
      </c>
      <c r="F249" s="896" t="n">
        <v>1880.35492548026</v>
      </c>
      <c r="G249" s="890" t="n">
        <v>4477.33</v>
      </c>
      <c r="H249" s="890" t="n">
        <v>0</v>
      </c>
      <c r="I249" s="890" t="n">
        <v>0</v>
      </c>
      <c r="J249" s="890" t="n">
        <v>221.72</v>
      </c>
      <c r="K249" s="891" t="n">
        <v>4255.61</v>
      </c>
      <c r="L249" s="892" t="n">
        <v>2.2631950714906</v>
      </c>
      <c r="M249" s="893" t="n">
        <v>2375.25507451974</v>
      </c>
      <c r="N249" s="892" t="n">
        <v>2.32623699795926</v>
      </c>
      <c r="O249" s="893" t="n">
        <v>2486.16166637124</v>
      </c>
      <c r="P249" s="893" t="n">
        <v>-110.906591851505</v>
      </c>
      <c r="Q249" s="892" t="n">
        <v>2.2631950714906</v>
      </c>
      <c r="R249" s="894" t="n">
        <v>4255.61</v>
      </c>
    </row>
    <row r="250" s="1" customFormat="true" ht="21.95" hidden="false" customHeight="true" outlineLevel="0" collapsed="false">
      <c r="A250" s="415" t="s">
        <v>557</v>
      </c>
      <c r="B250" s="443" t="s">
        <v>606</v>
      </c>
      <c r="C250" s="443" t="s">
        <v>2343</v>
      </c>
      <c r="D250" s="447" t="n">
        <v>3546.56025889306</v>
      </c>
      <c r="E250" s="448" t="n">
        <v>0.1435</v>
      </c>
      <c r="F250" s="449" t="n">
        <v>508.931397151155</v>
      </c>
      <c r="G250" s="890" t="n">
        <v>0</v>
      </c>
      <c r="H250" s="890" t="n">
        <v>0</v>
      </c>
      <c r="I250" s="890" t="n">
        <v>0</v>
      </c>
      <c r="J250" s="890" t="n">
        <v>0</v>
      </c>
      <c r="K250" s="891" t="n">
        <v>0</v>
      </c>
      <c r="L250" s="892" t="n">
        <v>0</v>
      </c>
      <c r="M250" s="893" t="n">
        <v>-508.931397151155</v>
      </c>
      <c r="N250" s="892" t="n">
        <v>0</v>
      </c>
      <c r="O250" s="893" t="n">
        <v>-493.156058250884</v>
      </c>
      <c r="P250" s="893" t="n">
        <v>-15.7753389002709</v>
      </c>
      <c r="Q250" s="892" t="n">
        <v>1</v>
      </c>
      <c r="R250" s="894" t="n">
        <v>3546.56025889306</v>
      </c>
    </row>
    <row r="251" s="1" customFormat="true" ht="21.95" hidden="false" customHeight="true" outlineLevel="0" collapsed="false">
      <c r="A251" s="415" t="s">
        <v>557</v>
      </c>
      <c r="B251" s="443" t="s">
        <v>608</v>
      </c>
      <c r="C251" s="443" t="s">
        <v>2344</v>
      </c>
      <c r="D251" s="447" t="n">
        <v>1522.75385030052</v>
      </c>
      <c r="E251" s="448" t="n">
        <v>0.9379</v>
      </c>
      <c r="F251" s="449" t="n">
        <v>1428.19083619686</v>
      </c>
      <c r="G251" s="890" t="n">
        <v>20389.74</v>
      </c>
      <c r="H251" s="890" t="n">
        <v>0</v>
      </c>
      <c r="I251" s="890" t="n">
        <v>0</v>
      </c>
      <c r="J251" s="890" t="n">
        <v>4563.42</v>
      </c>
      <c r="K251" s="891" t="n">
        <v>15826.32</v>
      </c>
      <c r="L251" s="892" t="n">
        <v>11.081376241108</v>
      </c>
      <c r="M251" s="893" t="n">
        <v>14398.1291638031</v>
      </c>
      <c r="N251" s="892" t="n">
        <v>9.76142723391876</v>
      </c>
      <c r="O251" s="893" t="n">
        <v>12462.0619330146</v>
      </c>
      <c r="P251" s="893" t="n">
        <v>1936.06723078854</v>
      </c>
      <c r="Q251" s="892" t="n">
        <v>10.7683495088216</v>
      </c>
      <c r="R251" s="894" t="n">
        <v>16397.5456759398</v>
      </c>
    </row>
    <row r="252" s="1" customFormat="true" ht="21.95" hidden="false" customHeight="true" outlineLevel="0" collapsed="false">
      <c r="A252" s="415" t="s">
        <v>557</v>
      </c>
      <c r="B252" s="443" t="s">
        <v>610</v>
      </c>
      <c r="C252" s="443" t="s">
        <v>2345</v>
      </c>
      <c r="D252" s="447" t="n">
        <v>1099.83031360769</v>
      </c>
      <c r="E252" s="448" t="n">
        <v>0.4878</v>
      </c>
      <c r="F252" s="449" t="n">
        <v>536.497226977832</v>
      </c>
      <c r="G252" s="890" t="n">
        <v>2713.33</v>
      </c>
      <c r="H252" s="890" t="n">
        <v>416</v>
      </c>
      <c r="I252" s="890" t="n">
        <v>0</v>
      </c>
      <c r="J252" s="890" t="n">
        <v>465.94</v>
      </c>
      <c r="K252" s="891" t="n">
        <v>2663.39</v>
      </c>
      <c r="L252" s="892" t="n">
        <v>4.96440590197133</v>
      </c>
      <c r="M252" s="893" t="n">
        <v>2126.89277302217</v>
      </c>
      <c r="N252" s="892" t="n">
        <v>-0.164773748358975</v>
      </c>
      <c r="O252" s="893" t="n">
        <v>-612.663981827623</v>
      </c>
      <c r="P252" s="893" t="n">
        <v>2739.55675484979</v>
      </c>
      <c r="Q252" s="892" t="n">
        <v>3.94912155047647</v>
      </c>
      <c r="R252" s="894" t="n">
        <v>4343.36359333543</v>
      </c>
    </row>
    <row r="253" s="1" customFormat="true" ht="21.95" hidden="false" customHeight="true" outlineLevel="0" collapsed="false">
      <c r="A253" s="415" t="s">
        <v>557</v>
      </c>
      <c r="B253" s="443" t="s">
        <v>612</v>
      </c>
      <c r="C253" s="443" t="s">
        <v>2148</v>
      </c>
      <c r="D253" s="447" t="n">
        <v>22116.1755851311</v>
      </c>
      <c r="E253" s="448" t="n">
        <v>0.5808</v>
      </c>
      <c r="F253" s="449" t="n">
        <v>12845.0747798441</v>
      </c>
      <c r="G253" s="890" t="n">
        <v>0</v>
      </c>
      <c r="H253" s="890" t="n">
        <v>0</v>
      </c>
      <c r="I253" s="890" t="n">
        <v>0</v>
      </c>
      <c r="J253" s="890" t="n">
        <v>0</v>
      </c>
      <c r="K253" s="891" t="n">
        <v>0</v>
      </c>
      <c r="L253" s="892" t="n">
        <v>0</v>
      </c>
      <c r="M253" s="893" t="n">
        <v>-12845.0747798441</v>
      </c>
      <c r="N253" s="892" t="n">
        <v>0</v>
      </c>
      <c r="O253" s="893" t="n">
        <v>-12634.8686952455</v>
      </c>
      <c r="P253" s="893" t="n">
        <v>-210.206084598631</v>
      </c>
      <c r="Q253" s="892" t="n">
        <v>0.2096</v>
      </c>
      <c r="R253" s="894" t="n">
        <v>4635.55040264348</v>
      </c>
    </row>
    <row r="254" s="1" customFormat="true" ht="21.95" hidden="false" customHeight="true" outlineLevel="0" collapsed="false">
      <c r="A254" s="415" t="s">
        <v>557</v>
      </c>
      <c r="B254" s="443" t="s">
        <v>614</v>
      </c>
      <c r="C254" s="443" t="s">
        <v>2346</v>
      </c>
      <c r="D254" s="477" t="n">
        <v>462.051765931759</v>
      </c>
      <c r="E254" s="895" t="n">
        <v>0.6472</v>
      </c>
      <c r="F254" s="896" t="n">
        <v>299.039902911034</v>
      </c>
      <c r="G254" s="890" t="n">
        <v>0</v>
      </c>
      <c r="H254" s="890" t="n">
        <v>0</v>
      </c>
      <c r="I254" s="890" t="n">
        <v>0</v>
      </c>
      <c r="J254" s="890" t="n">
        <v>0</v>
      </c>
      <c r="K254" s="891" t="n">
        <v>0</v>
      </c>
      <c r="L254" s="892" t="n">
        <v>0</v>
      </c>
      <c r="M254" s="893" t="n">
        <v>-299.039902911034</v>
      </c>
      <c r="N254" s="892" t="n">
        <v>0</v>
      </c>
      <c r="O254" s="893" t="n">
        <v>-294.134973613234</v>
      </c>
      <c r="P254" s="893" t="n">
        <v>-4.90492929780049</v>
      </c>
      <c r="Q254" s="892" t="n">
        <v>0.1764</v>
      </c>
      <c r="R254" s="894" t="n">
        <v>81.5059315103622</v>
      </c>
    </row>
    <row r="255" s="1" customFormat="true" ht="21.95" hidden="false" customHeight="true" outlineLevel="0" collapsed="false">
      <c r="A255" s="415" t="s">
        <v>557</v>
      </c>
      <c r="B255" s="443" t="s">
        <v>616</v>
      </c>
      <c r="C255" s="443" t="s">
        <v>2347</v>
      </c>
      <c r="D255" s="447" t="n">
        <v>785.270870921795</v>
      </c>
      <c r="E255" s="448" t="n">
        <v>0.4819</v>
      </c>
      <c r="F255" s="449" t="n">
        <v>378.422032697213</v>
      </c>
      <c r="G255" s="890" t="n">
        <v>0</v>
      </c>
      <c r="H255" s="890" t="n">
        <v>0</v>
      </c>
      <c r="I255" s="890" t="n">
        <v>0</v>
      </c>
      <c r="J255" s="890" t="n">
        <v>0</v>
      </c>
      <c r="K255" s="891" t="n">
        <v>0</v>
      </c>
      <c r="L255" s="892" t="n">
        <v>0</v>
      </c>
      <c r="M255" s="893" t="n">
        <v>-378.422032697213</v>
      </c>
      <c r="N255" s="892" t="n">
        <v>0</v>
      </c>
      <c r="O255" s="893" t="n">
        <v>-371.418046188726</v>
      </c>
      <c r="P255" s="893" t="n">
        <v>-7.00398650848678</v>
      </c>
      <c r="Q255" s="892" t="n">
        <v>0.25905</v>
      </c>
      <c r="R255" s="894" t="n">
        <v>203.424419112291</v>
      </c>
    </row>
    <row r="256" s="1" customFormat="true" ht="21.95" hidden="false" customHeight="true" outlineLevel="0" collapsed="false">
      <c r="A256" s="415" t="s">
        <v>557</v>
      </c>
      <c r="B256" s="443" t="s">
        <v>618</v>
      </c>
      <c r="C256" s="443" t="s">
        <v>1686</v>
      </c>
      <c r="D256" s="477" t="n">
        <v>4728.23304256919</v>
      </c>
      <c r="E256" s="895" t="n">
        <v>0.8121</v>
      </c>
      <c r="F256" s="896" t="n">
        <v>3839.79805387044</v>
      </c>
      <c r="G256" s="890" t="n">
        <v>0</v>
      </c>
      <c r="H256" s="890" t="n">
        <v>0</v>
      </c>
      <c r="I256" s="890" t="n">
        <v>0</v>
      </c>
      <c r="J256" s="890" t="n">
        <v>0</v>
      </c>
      <c r="K256" s="891" t="n">
        <v>0</v>
      </c>
      <c r="L256" s="892" t="n">
        <v>0</v>
      </c>
      <c r="M256" s="893" t="n">
        <v>-3839.79805387044</v>
      </c>
      <c r="N256" s="892" t="n">
        <v>0</v>
      </c>
      <c r="O256" s="893" t="n">
        <v>-3467.06476816754</v>
      </c>
      <c r="P256" s="893" t="n">
        <v>-372.7332857029</v>
      </c>
      <c r="Q256" s="892" t="n">
        <v>0.09395</v>
      </c>
      <c r="R256" s="894" t="n">
        <v>444.217494349376</v>
      </c>
    </row>
    <row r="257" s="1" customFormat="true" ht="21.95" hidden="false" customHeight="true" outlineLevel="0" collapsed="false">
      <c r="A257" s="415" t="s">
        <v>557</v>
      </c>
      <c r="B257" s="443" t="s">
        <v>620</v>
      </c>
      <c r="C257" s="443" t="s">
        <v>1570</v>
      </c>
      <c r="D257" s="477" t="n">
        <v>14213.0232667184</v>
      </c>
      <c r="E257" s="895" t="n">
        <v>0.882</v>
      </c>
      <c r="F257" s="896" t="n">
        <v>12535.8865212457</v>
      </c>
      <c r="G257" s="890" t="n">
        <v>11953.48</v>
      </c>
      <c r="H257" s="890" t="n">
        <v>0</v>
      </c>
      <c r="I257" s="890" t="n">
        <v>4887.496</v>
      </c>
      <c r="J257" s="890" t="n">
        <v>0</v>
      </c>
      <c r="K257" s="891" t="n">
        <v>16840.976</v>
      </c>
      <c r="L257" s="892" t="n">
        <v>1.34342122285952</v>
      </c>
      <c r="M257" s="893" t="n">
        <v>4305.08947875434</v>
      </c>
      <c r="N257" s="892" t="n">
        <v>0</v>
      </c>
      <c r="O257" s="893" t="n">
        <v>2729.26</v>
      </c>
      <c r="P257" s="893" t="n">
        <v>1575.82947875434</v>
      </c>
      <c r="Q257" s="892" t="n">
        <v>1.32315937071081</v>
      </c>
      <c r="R257" s="894" t="n">
        <v>18806.0949214892</v>
      </c>
    </row>
    <row r="258" s="1" customFormat="true" ht="21.95" hidden="false" customHeight="true" outlineLevel="0" collapsed="false">
      <c r="A258" s="415" t="s">
        <v>557</v>
      </c>
      <c r="B258" s="443" t="s">
        <v>622</v>
      </c>
      <c r="C258" s="443" t="s">
        <v>2348</v>
      </c>
      <c r="D258" s="447" t="n">
        <v>583.203401762205</v>
      </c>
      <c r="E258" s="448" t="n">
        <v>1</v>
      </c>
      <c r="F258" s="449" t="n">
        <v>583.203401762205</v>
      </c>
      <c r="G258" s="890" t="n">
        <v>0</v>
      </c>
      <c r="H258" s="890" t="n">
        <v>0</v>
      </c>
      <c r="I258" s="890" t="n">
        <v>0</v>
      </c>
      <c r="J258" s="890" t="n">
        <v>0</v>
      </c>
      <c r="K258" s="891" t="n">
        <v>0</v>
      </c>
      <c r="L258" s="892" t="n">
        <v>0</v>
      </c>
      <c r="M258" s="893" t="n">
        <v>-583.203401762205</v>
      </c>
      <c r="N258" s="892" t="n">
        <v>0</v>
      </c>
      <c r="O258" s="893" t="n">
        <v>0</v>
      </c>
      <c r="P258" s="893" t="n">
        <v>-583.203401762205</v>
      </c>
      <c r="Q258" s="892" t="n">
        <v>0</v>
      </c>
      <c r="R258" s="894" t="n">
        <v>0</v>
      </c>
    </row>
    <row r="259" s="1" customFormat="true" ht="21.95" hidden="false" customHeight="true" outlineLevel="0" collapsed="false">
      <c r="A259" s="415" t="s">
        <v>557</v>
      </c>
      <c r="B259" s="443" t="s">
        <v>624</v>
      </c>
      <c r="C259" s="443" t="s">
        <v>2349</v>
      </c>
      <c r="D259" s="447" t="n">
        <v>3421.59944721771</v>
      </c>
      <c r="E259" s="448" t="n">
        <v>0</v>
      </c>
      <c r="F259" s="449" t="n">
        <v>0</v>
      </c>
      <c r="G259" s="890" t="n">
        <v>0</v>
      </c>
      <c r="H259" s="890" t="n">
        <v>0</v>
      </c>
      <c r="I259" s="890" t="n">
        <v>0</v>
      </c>
      <c r="J259" s="890" t="n">
        <v>0</v>
      </c>
      <c r="K259" s="891" t="n">
        <v>0</v>
      </c>
      <c r="L259" s="892" t="n">
        <v>0</v>
      </c>
      <c r="M259" s="893" t="n">
        <v>0</v>
      </c>
      <c r="N259" s="892" t="n">
        <v>0</v>
      </c>
      <c r="O259" s="893" t="n">
        <v>0</v>
      </c>
      <c r="P259" s="893" t="n">
        <v>0</v>
      </c>
      <c r="Q259" s="892" t="n">
        <v>1</v>
      </c>
      <c r="R259" s="894" t="n">
        <v>3421.59944721771</v>
      </c>
    </row>
    <row r="260" s="1" customFormat="true" ht="21.95" hidden="false" customHeight="true" outlineLevel="0" collapsed="false">
      <c r="A260" s="415" t="s">
        <v>626</v>
      </c>
      <c r="B260" s="416" t="s">
        <v>626</v>
      </c>
      <c r="C260" s="416" t="s">
        <v>2350</v>
      </c>
      <c r="D260" s="418" t="n">
        <v>786539.597648663</v>
      </c>
      <c r="E260" s="888" t="n">
        <v>0.0199233722981416</v>
      </c>
      <c r="F260" s="873" t="n">
        <v>15670.5212311848</v>
      </c>
      <c r="G260" s="873" t="n">
        <v>226913.37</v>
      </c>
      <c r="H260" s="873" t="n">
        <v>19478.47</v>
      </c>
      <c r="I260" s="873" t="n">
        <v>10644.48</v>
      </c>
      <c r="J260" s="873" t="n">
        <v>239920.208236099</v>
      </c>
      <c r="K260" s="873" t="n">
        <v>17116.1117639009</v>
      </c>
      <c r="L260" s="889" t="n">
        <v>1.09224903954307</v>
      </c>
      <c r="M260" s="418" t="n">
        <v>1445.59053271609</v>
      </c>
      <c r="N260" s="889" t="n">
        <v>0.987831701532442</v>
      </c>
      <c r="O260" s="418" t="n">
        <v>-2427.06908860547</v>
      </c>
      <c r="P260" s="418" t="n">
        <v>3872.65962132156</v>
      </c>
      <c r="Q260" s="889" t="n">
        <v>1</v>
      </c>
      <c r="R260" s="418" t="n">
        <v>786539.597648663</v>
      </c>
    </row>
    <row r="261" s="1" customFormat="true" ht="21.95" hidden="false" customHeight="true" outlineLevel="0" collapsed="false">
      <c r="A261" s="415" t="s">
        <v>626</v>
      </c>
      <c r="B261" s="443" t="s">
        <v>629</v>
      </c>
      <c r="C261" s="443" t="s">
        <v>1623</v>
      </c>
      <c r="D261" s="447" t="n">
        <v>770842.138891064</v>
      </c>
      <c r="E261" s="448" t="n">
        <v>0.0055</v>
      </c>
      <c r="F261" s="449" t="n">
        <v>4239.63176390085</v>
      </c>
      <c r="G261" s="890" t="n">
        <v>224681.37</v>
      </c>
      <c r="H261" s="890" t="n">
        <v>19478.47</v>
      </c>
      <c r="I261" s="890" t="n">
        <v>0</v>
      </c>
      <c r="J261" s="890" t="n">
        <v>239920.208236099</v>
      </c>
      <c r="K261" s="891" t="n">
        <v>4239.63176390086</v>
      </c>
      <c r="L261" s="892" t="n">
        <v>1</v>
      </c>
      <c r="M261" s="893" t="n">
        <v>1.36424205265939E-011</v>
      </c>
      <c r="N261" s="892" t="n">
        <v>0.992727007035518</v>
      </c>
      <c r="O261" s="893" t="n">
        <v>-1368.68999999997</v>
      </c>
      <c r="P261" s="893" t="n">
        <v>1368.68999999999</v>
      </c>
      <c r="Q261" s="892" t="n">
        <v>1</v>
      </c>
      <c r="R261" s="894" t="n">
        <v>770842.138891064</v>
      </c>
    </row>
    <row r="262" s="1" customFormat="true" ht="21.95" hidden="false" customHeight="true" outlineLevel="0" collapsed="false">
      <c r="A262" s="415" t="s">
        <v>626</v>
      </c>
      <c r="B262" s="475" t="s">
        <v>631</v>
      </c>
      <c r="C262" s="475" t="s">
        <v>2074</v>
      </c>
      <c r="D262" s="447" t="n">
        <v>15697.4587575995</v>
      </c>
      <c r="E262" s="448" t="n">
        <v>0.7282</v>
      </c>
      <c r="F262" s="449" t="n">
        <v>11430.8894672839</v>
      </c>
      <c r="G262" s="890" t="n">
        <v>2232</v>
      </c>
      <c r="H262" s="890" t="n">
        <v>0</v>
      </c>
      <c r="I262" s="890" t="n">
        <v>10644.48</v>
      </c>
      <c r="J262" s="890" t="n">
        <v>0</v>
      </c>
      <c r="K262" s="891" t="n">
        <v>12876.48</v>
      </c>
      <c r="L262" s="892" t="n">
        <v>1.12646352122059</v>
      </c>
      <c r="M262" s="893" t="n">
        <v>1445.59053271608</v>
      </c>
      <c r="N262" s="892" t="n">
        <v>0.906091970794884</v>
      </c>
      <c r="O262" s="893" t="n">
        <v>-1058.37908860549</v>
      </c>
      <c r="P262" s="893" t="n">
        <v>2503.96962132157</v>
      </c>
      <c r="Q262" s="892" t="n">
        <v>1.10927712868671</v>
      </c>
      <c r="R262" s="894" t="n">
        <v>17412.831978308</v>
      </c>
    </row>
    <row r="263" s="1" customFormat="true" ht="21.95" hidden="false" customHeight="true" outlineLevel="0" collapsed="false">
      <c r="A263" s="415" t="s">
        <v>634</v>
      </c>
      <c r="B263" s="416" t="s">
        <v>634</v>
      </c>
      <c r="C263" s="416" t="s">
        <v>2351</v>
      </c>
      <c r="D263" s="418" t="n">
        <v>69389.2242168177</v>
      </c>
      <c r="E263" s="888" t="n">
        <v>0.0515137263585779</v>
      </c>
      <c r="F263" s="873" t="n">
        <v>3574.49750853915</v>
      </c>
      <c r="G263" s="873" t="n">
        <v>0</v>
      </c>
      <c r="H263" s="873" t="n">
        <v>0</v>
      </c>
      <c r="I263" s="873" t="n">
        <v>0</v>
      </c>
      <c r="J263" s="873" t="n">
        <v>0</v>
      </c>
      <c r="K263" s="873" t="n">
        <v>0</v>
      </c>
      <c r="L263" s="889" t="n">
        <v>0</v>
      </c>
      <c r="M263" s="418" t="n">
        <v>-3574.49750853915</v>
      </c>
      <c r="N263" s="889" t="n">
        <v>0</v>
      </c>
      <c r="O263" s="418" t="n">
        <v>-3454.61668408453</v>
      </c>
      <c r="P263" s="418" t="n">
        <v>-119.880824454623</v>
      </c>
      <c r="Q263" s="889" t="n">
        <v>1</v>
      </c>
      <c r="R263" s="418" t="n">
        <v>69389.2242168177</v>
      </c>
    </row>
    <row r="264" s="1" customFormat="true" ht="21.95" hidden="false" customHeight="true" outlineLevel="0" collapsed="false">
      <c r="A264" s="415" t="s">
        <v>634</v>
      </c>
      <c r="B264" s="443" t="s">
        <v>637</v>
      </c>
      <c r="C264" s="443" t="s">
        <v>2025</v>
      </c>
      <c r="D264" s="447" t="n">
        <v>18303.0476211019</v>
      </c>
      <c r="E264" s="448" t="n">
        <v>0</v>
      </c>
      <c r="F264" s="449" t="n">
        <v>0</v>
      </c>
      <c r="G264" s="890" t="n">
        <v>0</v>
      </c>
      <c r="H264" s="890" t="n">
        <v>0</v>
      </c>
      <c r="I264" s="890" t="n">
        <v>0</v>
      </c>
      <c r="J264" s="890" t="n">
        <v>0</v>
      </c>
      <c r="K264" s="891" t="n">
        <v>0</v>
      </c>
      <c r="L264" s="892" t="n">
        <v>0</v>
      </c>
      <c r="M264" s="893" t="n">
        <v>0</v>
      </c>
      <c r="N264" s="892" t="n">
        <v>0</v>
      </c>
      <c r="O264" s="893" t="n">
        <v>0</v>
      </c>
      <c r="P264" s="893" t="n">
        <v>0</v>
      </c>
      <c r="Q264" s="892" t="n">
        <v>1</v>
      </c>
      <c r="R264" s="894" t="n">
        <v>18303.0476211019</v>
      </c>
    </row>
    <row r="265" s="1" customFormat="true" ht="21.95" hidden="false" customHeight="true" outlineLevel="0" collapsed="false">
      <c r="A265" s="415" t="s">
        <v>634</v>
      </c>
      <c r="B265" s="475" t="s">
        <v>640</v>
      </c>
      <c r="C265" s="475" t="s">
        <v>2046</v>
      </c>
      <c r="D265" s="477" t="n">
        <v>1524.78965758447</v>
      </c>
      <c r="E265" s="895" t="n">
        <v>0</v>
      </c>
      <c r="F265" s="896" t="n">
        <v>0</v>
      </c>
      <c r="G265" s="890" t="n">
        <v>0</v>
      </c>
      <c r="H265" s="890" t="n">
        <v>0</v>
      </c>
      <c r="I265" s="890" t="n">
        <v>0</v>
      </c>
      <c r="J265" s="890" t="n">
        <v>0</v>
      </c>
      <c r="K265" s="891" t="n">
        <v>0</v>
      </c>
      <c r="L265" s="892" t="n">
        <v>0</v>
      </c>
      <c r="M265" s="893" t="n">
        <v>0</v>
      </c>
      <c r="N265" s="892" t="n">
        <v>0</v>
      </c>
      <c r="O265" s="893" t="n">
        <v>0</v>
      </c>
      <c r="P265" s="893" t="n">
        <v>0</v>
      </c>
      <c r="Q265" s="892" t="n">
        <v>1</v>
      </c>
      <c r="R265" s="894" t="n">
        <v>1524.78965758447</v>
      </c>
    </row>
    <row r="266" s="1" customFormat="true" ht="21.95" hidden="false" customHeight="true" outlineLevel="0" collapsed="false">
      <c r="A266" s="415" t="s">
        <v>634</v>
      </c>
      <c r="B266" s="443" t="s">
        <v>642</v>
      </c>
      <c r="C266" s="443" t="s">
        <v>1564</v>
      </c>
      <c r="D266" s="447" t="n">
        <v>604.972024066987</v>
      </c>
      <c r="E266" s="448" t="n">
        <v>0</v>
      </c>
      <c r="F266" s="449" t="n">
        <v>0</v>
      </c>
      <c r="G266" s="890" t="n">
        <v>0</v>
      </c>
      <c r="H266" s="890" t="n">
        <v>0</v>
      </c>
      <c r="I266" s="890" t="n">
        <v>0</v>
      </c>
      <c r="J266" s="890" t="n">
        <v>0</v>
      </c>
      <c r="K266" s="891" t="n">
        <v>0</v>
      </c>
      <c r="L266" s="892" t="n">
        <v>0</v>
      </c>
      <c r="M266" s="893" t="n">
        <v>0</v>
      </c>
      <c r="N266" s="892" t="n">
        <v>0</v>
      </c>
      <c r="O266" s="893" t="n">
        <v>0</v>
      </c>
      <c r="P266" s="893" t="n">
        <v>0</v>
      </c>
      <c r="Q266" s="892" t="n">
        <v>1</v>
      </c>
      <c r="R266" s="894" t="n">
        <v>604.972024066987</v>
      </c>
    </row>
    <row r="267" s="1" customFormat="true" ht="21.95" hidden="false" customHeight="true" outlineLevel="0" collapsed="false">
      <c r="A267" s="415" t="s">
        <v>634</v>
      </c>
      <c r="B267" s="443" t="s">
        <v>644</v>
      </c>
      <c r="C267" s="443" t="s">
        <v>1652</v>
      </c>
      <c r="D267" s="447" t="n">
        <v>12157.7521081168</v>
      </c>
      <c r="E267" s="448" t="n">
        <v>0.2907</v>
      </c>
      <c r="F267" s="449" t="n">
        <v>3534.25853782956</v>
      </c>
      <c r="G267" s="890" t="n">
        <v>0</v>
      </c>
      <c r="H267" s="890" t="n">
        <v>0</v>
      </c>
      <c r="I267" s="890" t="n">
        <v>0</v>
      </c>
      <c r="J267" s="890" t="n">
        <v>0</v>
      </c>
      <c r="K267" s="891" t="n">
        <v>0</v>
      </c>
      <c r="L267" s="892" t="n">
        <v>0</v>
      </c>
      <c r="M267" s="893" t="n">
        <v>-3534.25853782956</v>
      </c>
      <c r="N267" s="892" t="n">
        <v>0</v>
      </c>
      <c r="O267" s="893" t="n">
        <v>-3445.12398570749</v>
      </c>
      <c r="P267" s="893" t="n">
        <v>-89.1345521220678</v>
      </c>
      <c r="Q267" s="892" t="n">
        <v>0.35465</v>
      </c>
      <c r="R267" s="894" t="n">
        <v>4311.74678514363</v>
      </c>
    </row>
    <row r="268" s="1" customFormat="true" ht="21.95" hidden="false" customHeight="true" outlineLevel="0" collapsed="false">
      <c r="A268" s="415" t="s">
        <v>634</v>
      </c>
      <c r="B268" s="443" t="s">
        <v>646</v>
      </c>
      <c r="C268" s="443" t="s">
        <v>2069</v>
      </c>
      <c r="D268" s="447" t="n">
        <v>8688.63090373531</v>
      </c>
      <c r="E268" s="448" t="n">
        <v>0</v>
      </c>
      <c r="F268" s="449" t="n">
        <v>0</v>
      </c>
      <c r="G268" s="890" t="n">
        <v>0</v>
      </c>
      <c r="H268" s="890" t="n">
        <v>0</v>
      </c>
      <c r="I268" s="890" t="n">
        <v>0</v>
      </c>
      <c r="J268" s="890" t="n">
        <v>0</v>
      </c>
      <c r="K268" s="891" t="n">
        <v>0</v>
      </c>
      <c r="L268" s="892" t="n">
        <v>0</v>
      </c>
      <c r="M268" s="893" t="n">
        <v>0</v>
      </c>
      <c r="N268" s="892" t="n">
        <v>0</v>
      </c>
      <c r="O268" s="893" t="n">
        <v>0</v>
      </c>
      <c r="P268" s="893" t="n">
        <v>0</v>
      </c>
      <c r="Q268" s="892" t="n">
        <v>1</v>
      </c>
      <c r="R268" s="894" t="n">
        <v>8688.63090373531</v>
      </c>
    </row>
    <row r="269" s="1" customFormat="true" ht="21.95" hidden="false" customHeight="true" outlineLevel="0" collapsed="false">
      <c r="A269" s="415" t="s">
        <v>634</v>
      </c>
      <c r="B269" s="443" t="s">
        <v>649</v>
      </c>
      <c r="C269" s="443" t="s">
        <v>1723</v>
      </c>
      <c r="D269" s="447" t="n">
        <v>23947.7245140843</v>
      </c>
      <c r="E269" s="448" t="n">
        <v>0</v>
      </c>
      <c r="F269" s="449" t="n">
        <v>0</v>
      </c>
      <c r="G269" s="890" t="n">
        <v>0</v>
      </c>
      <c r="H269" s="890" t="n">
        <v>0</v>
      </c>
      <c r="I269" s="890" t="n">
        <v>0</v>
      </c>
      <c r="J269" s="890" t="n">
        <v>0</v>
      </c>
      <c r="K269" s="891" t="n">
        <v>0</v>
      </c>
      <c r="L269" s="892" t="n">
        <v>0</v>
      </c>
      <c r="M269" s="893" t="n">
        <v>0</v>
      </c>
      <c r="N269" s="892" t="n">
        <v>0</v>
      </c>
      <c r="O269" s="893" t="n">
        <v>0</v>
      </c>
      <c r="P269" s="893" t="n">
        <v>0</v>
      </c>
      <c r="Q269" s="892" t="n">
        <v>1</v>
      </c>
      <c r="R269" s="894" t="n">
        <v>23947.7245140843</v>
      </c>
    </row>
    <row r="270" s="1" customFormat="true" ht="21.95" hidden="false" customHeight="true" outlineLevel="0" collapsed="false">
      <c r="A270" s="415" t="s">
        <v>634</v>
      </c>
      <c r="B270" s="443" t="s">
        <v>651</v>
      </c>
      <c r="C270" s="443" t="s">
        <v>1750</v>
      </c>
      <c r="D270" s="447" t="n">
        <v>4162.30738812784</v>
      </c>
      <c r="E270" s="448" t="n">
        <v>0</v>
      </c>
      <c r="F270" s="449" t="n">
        <v>0</v>
      </c>
      <c r="G270" s="890" t="n">
        <v>0</v>
      </c>
      <c r="H270" s="890" t="n">
        <v>0</v>
      </c>
      <c r="I270" s="890" t="n">
        <v>0</v>
      </c>
      <c r="J270" s="890" t="n">
        <v>0</v>
      </c>
      <c r="K270" s="891" t="n">
        <v>0</v>
      </c>
      <c r="L270" s="892" t="n">
        <v>0</v>
      </c>
      <c r="M270" s="893" t="n">
        <v>0</v>
      </c>
      <c r="N270" s="892" t="n">
        <v>0</v>
      </c>
      <c r="O270" s="893" t="n">
        <v>0</v>
      </c>
      <c r="P270" s="893" t="n">
        <v>0</v>
      </c>
      <c r="Q270" s="892" t="n">
        <v>1</v>
      </c>
      <c r="R270" s="894" t="n">
        <v>4162.30738812784</v>
      </c>
    </row>
    <row r="271" s="1" customFormat="true" ht="21.95" hidden="false" customHeight="true" outlineLevel="0" collapsed="false">
      <c r="A271" s="415" t="s">
        <v>654</v>
      </c>
      <c r="B271" s="416" t="s">
        <v>654</v>
      </c>
      <c r="C271" s="416" t="s">
        <v>2352</v>
      </c>
      <c r="D271" s="418" t="n">
        <v>107615.577240266</v>
      </c>
      <c r="E271" s="888" t="n">
        <v>0</v>
      </c>
      <c r="F271" s="873" t="n">
        <v>0</v>
      </c>
      <c r="G271" s="873" t="n">
        <v>21740.9</v>
      </c>
      <c r="H271" s="873" t="n">
        <v>41553.8</v>
      </c>
      <c r="I271" s="873" t="n">
        <v>0</v>
      </c>
      <c r="J271" s="873" t="n">
        <v>63294.7</v>
      </c>
      <c r="K271" s="873" t="n">
        <v>0</v>
      </c>
      <c r="L271" s="889" t="n">
        <v>0</v>
      </c>
      <c r="M271" s="418" t="n">
        <v>0</v>
      </c>
      <c r="N271" s="889" t="n">
        <v>0</v>
      </c>
      <c r="O271" s="418" t="n">
        <v>456.149999999996</v>
      </c>
      <c r="P271" s="418" t="n">
        <v>-456.149999999996</v>
      </c>
      <c r="Q271" s="889" t="n">
        <v>1</v>
      </c>
      <c r="R271" s="418" t="n">
        <v>107615.577240266</v>
      </c>
    </row>
    <row r="272" s="1" customFormat="true" ht="21.95" hidden="false" customHeight="true" outlineLevel="0" collapsed="false">
      <c r="A272" s="415" t="s">
        <v>654</v>
      </c>
      <c r="B272" s="469" t="s">
        <v>657</v>
      </c>
      <c r="C272" s="469" t="s">
        <v>2353</v>
      </c>
      <c r="D272" s="447" t="n">
        <v>0</v>
      </c>
      <c r="E272" s="448" t="n">
        <v>0</v>
      </c>
      <c r="F272" s="449" t="n">
        <v>0</v>
      </c>
      <c r="G272" s="890" t="n">
        <v>0</v>
      </c>
      <c r="H272" s="890" t="n">
        <v>0</v>
      </c>
      <c r="I272" s="890" t="n">
        <v>0</v>
      </c>
      <c r="J272" s="890" t="n">
        <v>0</v>
      </c>
      <c r="K272" s="891" t="n">
        <v>0</v>
      </c>
      <c r="L272" s="892" t="n">
        <v>0</v>
      </c>
      <c r="M272" s="893" t="n">
        <v>0</v>
      </c>
      <c r="N272" s="892" t="n">
        <v>0</v>
      </c>
      <c r="O272" s="893" t="n">
        <v>0</v>
      </c>
      <c r="P272" s="893" t="n">
        <v>0</v>
      </c>
      <c r="Q272" s="892" t="n">
        <v>0</v>
      </c>
      <c r="R272" s="894" t="n">
        <v>0</v>
      </c>
    </row>
    <row r="273" s="1" customFormat="true" ht="21.95" hidden="false" customHeight="true" outlineLevel="0" collapsed="false">
      <c r="A273" s="415" t="s">
        <v>654</v>
      </c>
      <c r="B273" s="475" t="s">
        <v>659</v>
      </c>
      <c r="C273" s="475" t="s">
        <v>1655</v>
      </c>
      <c r="D273" s="447" t="n">
        <v>13967.2129853206</v>
      </c>
      <c r="E273" s="448" t="n">
        <v>0</v>
      </c>
      <c r="F273" s="449" t="n">
        <v>0</v>
      </c>
      <c r="G273" s="890" t="n">
        <v>6107.33</v>
      </c>
      <c r="H273" s="890" t="n">
        <v>12110.66</v>
      </c>
      <c r="I273" s="890" t="n">
        <v>0</v>
      </c>
      <c r="J273" s="890" t="n">
        <v>18217.99</v>
      </c>
      <c r="K273" s="891" t="n">
        <v>0</v>
      </c>
      <c r="L273" s="892" t="n">
        <v>0</v>
      </c>
      <c r="M273" s="893" t="n">
        <v>0</v>
      </c>
      <c r="N273" s="892" t="n">
        <v>0</v>
      </c>
      <c r="O273" s="893" t="n">
        <v>830.289999999997</v>
      </c>
      <c r="P273" s="893" t="n">
        <v>-830.289999999997</v>
      </c>
      <c r="Q273" s="892" t="n">
        <v>1</v>
      </c>
      <c r="R273" s="894" t="n">
        <v>13967.2129853206</v>
      </c>
    </row>
    <row r="274" s="1" customFormat="true" ht="21.95" hidden="false" customHeight="true" outlineLevel="0" collapsed="false">
      <c r="A274" s="415" t="s">
        <v>654</v>
      </c>
      <c r="B274" s="443" t="s">
        <v>661</v>
      </c>
      <c r="C274" s="443" t="s">
        <v>1952</v>
      </c>
      <c r="D274" s="447" t="n">
        <v>53633.6774123066</v>
      </c>
      <c r="E274" s="448" t="n">
        <v>0</v>
      </c>
      <c r="F274" s="449" t="n">
        <v>0</v>
      </c>
      <c r="G274" s="890" t="n">
        <v>9415.75</v>
      </c>
      <c r="H274" s="890" t="n">
        <v>18831.5</v>
      </c>
      <c r="I274" s="890" t="n">
        <v>0</v>
      </c>
      <c r="J274" s="890" t="n">
        <v>28247.25</v>
      </c>
      <c r="K274" s="891" t="n">
        <v>0</v>
      </c>
      <c r="L274" s="892" t="n">
        <v>0</v>
      </c>
      <c r="M274" s="893" t="n">
        <v>0</v>
      </c>
      <c r="N274" s="892" t="n">
        <v>0</v>
      </c>
      <c r="O274" s="893" t="n">
        <v>-2698.02</v>
      </c>
      <c r="P274" s="893" t="n">
        <v>2698.02</v>
      </c>
      <c r="Q274" s="892" t="n">
        <v>1</v>
      </c>
      <c r="R274" s="894" t="n">
        <v>53633.6774123066</v>
      </c>
    </row>
    <row r="275" s="1" customFormat="true" ht="21.95" hidden="false" customHeight="true" outlineLevel="0" collapsed="false">
      <c r="A275" s="415" t="s">
        <v>654</v>
      </c>
      <c r="B275" s="443" t="s">
        <v>663</v>
      </c>
      <c r="C275" s="443" t="s">
        <v>1949</v>
      </c>
      <c r="D275" s="447" t="n">
        <v>20876.6404637477</v>
      </c>
      <c r="E275" s="448" t="n">
        <v>0</v>
      </c>
      <c r="F275" s="449" t="n">
        <v>0</v>
      </c>
      <c r="G275" s="890" t="n">
        <v>4670.06</v>
      </c>
      <c r="H275" s="890" t="n">
        <v>9340.12</v>
      </c>
      <c r="I275" s="890" t="n">
        <v>0</v>
      </c>
      <c r="J275" s="890" t="n">
        <v>14010.18</v>
      </c>
      <c r="K275" s="891" t="n">
        <v>0</v>
      </c>
      <c r="L275" s="892" t="n">
        <v>0</v>
      </c>
      <c r="M275" s="893" t="n">
        <v>0</v>
      </c>
      <c r="N275" s="892" t="n">
        <v>0</v>
      </c>
      <c r="O275" s="893" t="n">
        <v>2047.65</v>
      </c>
      <c r="P275" s="893" t="n">
        <v>-2047.65</v>
      </c>
      <c r="Q275" s="892" t="n">
        <v>1</v>
      </c>
      <c r="R275" s="894" t="n">
        <v>20876.6404637477</v>
      </c>
    </row>
    <row r="276" s="1" customFormat="true" ht="21.95" hidden="false" customHeight="true" outlineLevel="0" collapsed="false">
      <c r="A276" s="415" t="s">
        <v>654</v>
      </c>
      <c r="B276" s="443" t="s">
        <v>665</v>
      </c>
      <c r="C276" s="443" t="s">
        <v>1558</v>
      </c>
      <c r="D276" s="447" t="n">
        <v>1355.1304763961</v>
      </c>
      <c r="E276" s="448" t="n">
        <v>0</v>
      </c>
      <c r="F276" s="449" t="n">
        <v>0</v>
      </c>
      <c r="G276" s="890" t="n">
        <v>1070.76</v>
      </c>
      <c r="H276" s="890" t="n">
        <v>1271.52</v>
      </c>
      <c r="I276" s="890" t="n">
        <v>0</v>
      </c>
      <c r="J276" s="890" t="n">
        <v>2342.28</v>
      </c>
      <c r="K276" s="891" t="n">
        <v>0</v>
      </c>
      <c r="L276" s="892" t="n">
        <v>0</v>
      </c>
      <c r="M276" s="893" t="n">
        <v>0</v>
      </c>
      <c r="N276" s="892" t="n">
        <v>0</v>
      </c>
      <c r="O276" s="893" t="n">
        <v>-200.77</v>
      </c>
      <c r="P276" s="893" t="n">
        <v>200.77</v>
      </c>
      <c r="Q276" s="892" t="n">
        <v>1</v>
      </c>
      <c r="R276" s="894" t="n">
        <v>1355.1304763961</v>
      </c>
    </row>
    <row r="277" s="1" customFormat="true" ht="21.95" hidden="false" customHeight="true" outlineLevel="0" collapsed="false">
      <c r="A277" s="415" t="s">
        <v>654</v>
      </c>
      <c r="B277" s="443" t="s">
        <v>667</v>
      </c>
      <c r="C277" s="443" t="s">
        <v>1955</v>
      </c>
      <c r="D277" s="447" t="n">
        <v>6098.08714378243</v>
      </c>
      <c r="E277" s="448" t="n">
        <v>0</v>
      </c>
      <c r="F277" s="449" t="n">
        <v>0</v>
      </c>
      <c r="G277" s="890" t="n">
        <v>435</v>
      </c>
      <c r="H277" s="890" t="n">
        <v>0</v>
      </c>
      <c r="I277" s="890" t="n">
        <v>0</v>
      </c>
      <c r="J277" s="890" t="n">
        <v>435</v>
      </c>
      <c r="K277" s="891" t="n">
        <v>0</v>
      </c>
      <c r="L277" s="892" t="n">
        <v>0</v>
      </c>
      <c r="M277" s="893" t="n">
        <v>0</v>
      </c>
      <c r="N277" s="892" t="n">
        <v>0</v>
      </c>
      <c r="O277" s="893" t="n">
        <v>435</v>
      </c>
      <c r="P277" s="893" t="n">
        <v>-435</v>
      </c>
      <c r="Q277" s="892" t="n">
        <v>1</v>
      </c>
      <c r="R277" s="894" t="n">
        <v>6098.08714378243</v>
      </c>
    </row>
    <row r="278" s="1" customFormat="true" ht="21.95" hidden="false" customHeight="true" outlineLevel="0" collapsed="false">
      <c r="A278" s="415" t="s">
        <v>654</v>
      </c>
      <c r="B278" s="469" t="s">
        <v>670</v>
      </c>
      <c r="C278" s="469" t="s">
        <v>2354</v>
      </c>
      <c r="D278" s="477" t="n">
        <v>0</v>
      </c>
      <c r="E278" s="895" t="n">
        <v>0</v>
      </c>
      <c r="F278" s="896" t="n">
        <v>0</v>
      </c>
      <c r="G278" s="890" t="n">
        <v>0</v>
      </c>
      <c r="H278" s="890" t="n">
        <v>0</v>
      </c>
      <c r="I278" s="890" t="n">
        <v>0</v>
      </c>
      <c r="J278" s="890" t="n">
        <v>0</v>
      </c>
      <c r="K278" s="891" t="n">
        <v>0</v>
      </c>
      <c r="L278" s="892" t="n">
        <v>0</v>
      </c>
      <c r="M278" s="893" t="n">
        <v>0</v>
      </c>
      <c r="N278" s="892" t="n">
        <v>0</v>
      </c>
      <c r="O278" s="893" t="n">
        <v>0</v>
      </c>
      <c r="P278" s="893" t="n">
        <v>0</v>
      </c>
      <c r="Q278" s="892" t="n">
        <v>0</v>
      </c>
      <c r="R278" s="894" t="n">
        <v>0</v>
      </c>
    </row>
    <row r="279" s="1" customFormat="true" ht="21.95" hidden="false" customHeight="true" outlineLevel="0" collapsed="false">
      <c r="A279" s="415" t="s">
        <v>654</v>
      </c>
      <c r="B279" s="443" t="s">
        <v>672</v>
      </c>
      <c r="C279" s="443" t="s">
        <v>1978</v>
      </c>
      <c r="D279" s="447" t="n">
        <v>1873.25851514467</v>
      </c>
      <c r="E279" s="448" t="n">
        <v>0</v>
      </c>
      <c r="F279" s="449" t="n">
        <v>0</v>
      </c>
      <c r="G279" s="890" t="n">
        <v>0</v>
      </c>
      <c r="H279" s="890" t="n">
        <v>0</v>
      </c>
      <c r="I279" s="890" t="n">
        <v>0</v>
      </c>
      <c r="J279" s="890" t="n">
        <v>0</v>
      </c>
      <c r="K279" s="891" t="n">
        <v>0</v>
      </c>
      <c r="L279" s="892" t="n">
        <v>0</v>
      </c>
      <c r="M279" s="893" t="n">
        <v>0</v>
      </c>
      <c r="N279" s="892" t="n">
        <v>0</v>
      </c>
      <c r="O279" s="893" t="n">
        <v>0</v>
      </c>
      <c r="P279" s="893" t="n">
        <v>0</v>
      </c>
      <c r="Q279" s="892" t="n">
        <v>1</v>
      </c>
      <c r="R279" s="894" t="n">
        <v>1873.25851514467</v>
      </c>
    </row>
    <row r="280" s="1" customFormat="true" ht="21.95" hidden="false" customHeight="true" outlineLevel="0" collapsed="false">
      <c r="A280" s="415" t="s">
        <v>654</v>
      </c>
      <c r="B280" s="443" t="s">
        <v>674</v>
      </c>
      <c r="C280" s="443" t="s">
        <v>1981</v>
      </c>
      <c r="D280" s="447" t="n">
        <v>3497.12853451068</v>
      </c>
      <c r="E280" s="448" t="n">
        <v>0</v>
      </c>
      <c r="F280" s="449" t="n">
        <v>0</v>
      </c>
      <c r="G280" s="890" t="n">
        <v>42</v>
      </c>
      <c r="H280" s="890" t="n">
        <v>0</v>
      </c>
      <c r="I280" s="890" t="n">
        <v>0</v>
      </c>
      <c r="J280" s="890" t="n">
        <v>42</v>
      </c>
      <c r="K280" s="891" t="n">
        <v>0</v>
      </c>
      <c r="L280" s="892" t="n">
        <v>0</v>
      </c>
      <c r="M280" s="893" t="n">
        <v>0</v>
      </c>
      <c r="N280" s="892" t="n">
        <v>0</v>
      </c>
      <c r="O280" s="893" t="n">
        <v>42</v>
      </c>
      <c r="P280" s="893" t="n">
        <v>-42</v>
      </c>
      <c r="Q280" s="892" t="n">
        <v>1</v>
      </c>
      <c r="R280" s="894" t="n">
        <v>3497.12853451068</v>
      </c>
    </row>
    <row r="281" s="1" customFormat="true" ht="21.95" hidden="false" customHeight="true" outlineLevel="0" collapsed="false">
      <c r="A281" s="415" t="s">
        <v>654</v>
      </c>
      <c r="B281" s="443" t="s">
        <v>676</v>
      </c>
      <c r="C281" s="443" t="s">
        <v>1984</v>
      </c>
      <c r="D281" s="477" t="n">
        <v>2043.09984904747</v>
      </c>
      <c r="E281" s="895" t="n">
        <v>0</v>
      </c>
      <c r="F281" s="896" t="n">
        <v>0</v>
      </c>
      <c r="G281" s="890" t="n">
        <v>0</v>
      </c>
      <c r="H281" s="890" t="n">
        <v>0</v>
      </c>
      <c r="I281" s="890" t="n">
        <v>0</v>
      </c>
      <c r="J281" s="890" t="n">
        <v>0</v>
      </c>
      <c r="K281" s="891" t="n">
        <v>0</v>
      </c>
      <c r="L281" s="892" t="n">
        <v>0</v>
      </c>
      <c r="M281" s="893" t="n">
        <v>0</v>
      </c>
      <c r="N281" s="892" t="n">
        <v>0</v>
      </c>
      <c r="O281" s="893" t="n">
        <v>0</v>
      </c>
      <c r="P281" s="893" t="n">
        <v>0</v>
      </c>
      <c r="Q281" s="892" t="n">
        <v>1</v>
      </c>
      <c r="R281" s="894" t="n">
        <v>2043.09984904747</v>
      </c>
    </row>
    <row r="282" s="1" customFormat="true" ht="21.95" hidden="false" customHeight="true" outlineLevel="0" collapsed="false">
      <c r="A282" s="415" t="s">
        <v>654</v>
      </c>
      <c r="B282" s="443" t="s">
        <v>678</v>
      </c>
      <c r="C282" s="443" t="s">
        <v>1604</v>
      </c>
      <c r="D282" s="447" t="n">
        <v>529.207209731824</v>
      </c>
      <c r="E282" s="448" t="n">
        <v>0</v>
      </c>
      <c r="F282" s="449" t="n">
        <v>0</v>
      </c>
      <c r="G282" s="890" t="n">
        <v>0</v>
      </c>
      <c r="H282" s="890" t="n">
        <v>0</v>
      </c>
      <c r="I282" s="890" t="n">
        <v>0</v>
      </c>
      <c r="J282" s="890" t="n">
        <v>0</v>
      </c>
      <c r="K282" s="891" t="n">
        <v>0</v>
      </c>
      <c r="L282" s="892" t="n">
        <v>0</v>
      </c>
      <c r="M282" s="893" t="n">
        <v>0</v>
      </c>
      <c r="N282" s="892" t="n">
        <v>0</v>
      </c>
      <c r="O282" s="893" t="n">
        <v>0</v>
      </c>
      <c r="P282" s="893" t="n">
        <v>0</v>
      </c>
      <c r="Q282" s="892" t="n">
        <v>1</v>
      </c>
      <c r="R282" s="894" t="n">
        <v>529.207209731824</v>
      </c>
    </row>
    <row r="283" s="1" customFormat="true" ht="21.95" hidden="false" customHeight="true" outlineLevel="0" collapsed="false">
      <c r="A283" s="415" t="s">
        <v>654</v>
      </c>
      <c r="B283" s="443" t="s">
        <v>680</v>
      </c>
      <c r="C283" s="443" t="s">
        <v>1765</v>
      </c>
      <c r="D283" s="447" t="n">
        <v>3742.13465027759</v>
      </c>
      <c r="E283" s="895" t="n">
        <v>0</v>
      </c>
      <c r="F283" s="896" t="n">
        <v>0</v>
      </c>
      <c r="G283" s="890" t="n">
        <v>0</v>
      </c>
      <c r="H283" s="890" t="n">
        <v>0</v>
      </c>
      <c r="I283" s="890" t="n">
        <v>0</v>
      </c>
      <c r="J283" s="890" t="n">
        <v>0</v>
      </c>
      <c r="K283" s="891" t="n">
        <v>0</v>
      </c>
      <c r="L283" s="892" t="n">
        <v>0</v>
      </c>
      <c r="M283" s="893" t="n">
        <v>0</v>
      </c>
      <c r="N283" s="892" t="n">
        <v>0</v>
      </c>
      <c r="O283" s="893" t="n">
        <v>0</v>
      </c>
      <c r="P283" s="893" t="n">
        <v>0</v>
      </c>
      <c r="Q283" s="892" t="n">
        <v>1</v>
      </c>
      <c r="R283" s="894" t="n">
        <v>3742.13465027759</v>
      </c>
    </row>
    <row r="284" s="1" customFormat="true" ht="21.95" hidden="false" customHeight="true" outlineLevel="0" collapsed="false">
      <c r="A284" s="415" t="s">
        <v>682</v>
      </c>
      <c r="B284" s="416" t="s">
        <v>682</v>
      </c>
      <c r="C284" s="416" t="s">
        <v>2355</v>
      </c>
      <c r="D284" s="418" t="n">
        <v>1307180.66822157</v>
      </c>
      <c r="E284" s="888" t="n">
        <v>0.732434024587534</v>
      </c>
      <c r="F284" s="873" t="n">
        <v>957423.597688549</v>
      </c>
      <c r="G284" s="873" t="n">
        <v>625544.31</v>
      </c>
      <c r="H284" s="873" t="n">
        <v>22019.14</v>
      </c>
      <c r="I284" s="873" t="n">
        <v>75893.76</v>
      </c>
      <c r="J284" s="873" t="n">
        <v>154737.32</v>
      </c>
      <c r="K284" s="873" t="n">
        <v>568719.89</v>
      </c>
      <c r="L284" s="889" t="n">
        <v>0.594010729809696</v>
      </c>
      <c r="M284" s="418" t="n">
        <v>-388703.707688549</v>
      </c>
      <c r="N284" s="889" t="n">
        <v>0.71329620213601</v>
      </c>
      <c r="O284" s="418" t="n">
        <v>-231858.197103996</v>
      </c>
      <c r="P284" s="418" t="n">
        <v>-156845.510584553</v>
      </c>
      <c r="Q284" s="889" t="n">
        <v>0.648325187352428</v>
      </c>
      <c r="R284" s="418" t="n">
        <v>847478.151628224</v>
      </c>
    </row>
    <row r="285" s="1" customFormat="true" ht="21.95" hidden="false" customHeight="true" outlineLevel="0" collapsed="false">
      <c r="A285" s="415" t="s">
        <v>682</v>
      </c>
      <c r="B285" s="443" t="s">
        <v>684</v>
      </c>
      <c r="C285" s="443" t="s">
        <v>1592</v>
      </c>
      <c r="D285" s="447" t="n">
        <v>175976.77954144</v>
      </c>
      <c r="E285" s="448" t="n">
        <v>0.6421</v>
      </c>
      <c r="F285" s="449" t="n">
        <v>112994.690143559</v>
      </c>
      <c r="G285" s="890" t="n">
        <v>180469.32</v>
      </c>
      <c r="H285" s="890" t="n">
        <v>10873.54</v>
      </c>
      <c r="I285" s="890" t="n">
        <v>0</v>
      </c>
      <c r="J285" s="890" t="n">
        <v>71461.47</v>
      </c>
      <c r="K285" s="891" t="n">
        <v>119881.39</v>
      </c>
      <c r="L285" s="892" t="n">
        <v>1.06094711041459</v>
      </c>
      <c r="M285" s="893" t="n">
        <v>6886.69985644129</v>
      </c>
      <c r="N285" s="892" t="n">
        <v>1.11982852914558</v>
      </c>
      <c r="O285" s="893" t="n">
        <v>12546.743932372</v>
      </c>
      <c r="P285" s="893" t="n">
        <v>-5660.04407593067</v>
      </c>
      <c r="Q285" s="892" t="n">
        <v>1.0500406250059</v>
      </c>
      <c r="R285" s="894" t="n">
        <v>184782.767576218</v>
      </c>
    </row>
    <row r="286" s="1" customFormat="true" ht="21.95" hidden="false" customHeight="true" outlineLevel="0" collapsed="false">
      <c r="A286" s="415" t="s">
        <v>682</v>
      </c>
      <c r="B286" s="475" t="s">
        <v>687</v>
      </c>
      <c r="C286" s="475" t="s">
        <v>2356</v>
      </c>
      <c r="D286" s="447" t="n">
        <v>163358.650635933</v>
      </c>
      <c r="E286" s="448" t="n">
        <v>0.6421</v>
      </c>
      <c r="F286" s="449" t="n">
        <v>104892.589573332</v>
      </c>
      <c r="G286" s="890" t="n">
        <v>7888.24</v>
      </c>
      <c r="H286" s="890" t="n">
        <v>0</v>
      </c>
      <c r="I286" s="890" t="n">
        <v>40447.584</v>
      </c>
      <c r="J286" s="890" t="n">
        <v>5463.38</v>
      </c>
      <c r="K286" s="891" t="n">
        <v>42872.444</v>
      </c>
      <c r="L286" s="892" t="n">
        <v>0.408727100497668</v>
      </c>
      <c r="M286" s="893" t="n">
        <v>-62020.1455733323</v>
      </c>
      <c r="N286" s="892" t="n">
        <v>0.355254369417807</v>
      </c>
      <c r="O286" s="893" t="n">
        <v>-62668.0217384502</v>
      </c>
      <c r="P286" s="904" t="n">
        <v>647.876165117923</v>
      </c>
      <c r="Q286" s="892" t="n">
        <v>0.51453538586361</v>
      </c>
      <c r="R286" s="894" t="n">
        <v>84053.8063391182</v>
      </c>
    </row>
    <row r="287" s="1" customFormat="true" ht="21.95" hidden="false" customHeight="true" outlineLevel="0" collapsed="false">
      <c r="A287" s="415" t="s">
        <v>682</v>
      </c>
      <c r="B287" s="443" t="s">
        <v>689</v>
      </c>
      <c r="C287" s="443" t="s">
        <v>1609</v>
      </c>
      <c r="D287" s="447" t="n">
        <v>207296.88136715</v>
      </c>
      <c r="E287" s="448" t="n">
        <v>0.8102</v>
      </c>
      <c r="F287" s="449" t="n">
        <v>167951.933283665</v>
      </c>
      <c r="G287" s="890" t="n">
        <v>112583.47</v>
      </c>
      <c r="H287" s="890" t="n">
        <v>5847.27</v>
      </c>
      <c r="I287" s="890" t="n">
        <v>1500</v>
      </c>
      <c r="J287" s="890" t="n">
        <v>51740.4</v>
      </c>
      <c r="K287" s="891" t="n">
        <v>68190.34</v>
      </c>
      <c r="L287" s="892" t="n">
        <v>0.406011045343722</v>
      </c>
      <c r="M287" s="893" t="n">
        <v>-99761.5932836652</v>
      </c>
      <c r="N287" s="892" t="n">
        <v>0.623849281159539</v>
      </c>
      <c r="O287" s="893" t="n">
        <v>-60014.3028411563</v>
      </c>
      <c r="P287" s="893" t="n">
        <v>-39747.2904425089</v>
      </c>
      <c r="Q287" s="892" t="n">
        <v>0.462380597140603</v>
      </c>
      <c r="R287" s="894" t="n">
        <v>95850.0557919278</v>
      </c>
    </row>
    <row r="288" s="1" customFormat="true" ht="21.95" hidden="false" customHeight="true" outlineLevel="0" collapsed="false">
      <c r="A288" s="415" t="s">
        <v>682</v>
      </c>
      <c r="B288" s="443" t="s">
        <v>692</v>
      </c>
      <c r="C288" s="443" t="s">
        <v>2357</v>
      </c>
      <c r="D288" s="447" t="n">
        <v>139027.417599658</v>
      </c>
      <c r="E288" s="448" t="n">
        <v>0.8102</v>
      </c>
      <c r="F288" s="449" t="n">
        <v>112640.013739243</v>
      </c>
      <c r="G288" s="890" t="n">
        <v>700.3</v>
      </c>
      <c r="H288" s="890" t="n">
        <v>0</v>
      </c>
      <c r="I288" s="890" t="n">
        <v>25546.176</v>
      </c>
      <c r="J288" s="890" t="n">
        <v>436.22</v>
      </c>
      <c r="K288" s="891" t="n">
        <v>25810.256</v>
      </c>
      <c r="L288" s="892" t="n">
        <v>0.229139318641684</v>
      </c>
      <c r="M288" s="893" t="n">
        <v>-86829.7577392426</v>
      </c>
      <c r="N288" s="892" t="n">
        <v>0.201417115236458</v>
      </c>
      <c r="O288" s="893" t="n">
        <v>-85451.6700563242</v>
      </c>
      <c r="P288" s="904" t="n">
        <v>-1378.08768291844</v>
      </c>
      <c r="Q288" s="892" t="n">
        <v>0.302293997302588</v>
      </c>
      <c r="R288" s="894" t="n">
        <v>42027.1538008567</v>
      </c>
    </row>
    <row r="289" s="1" customFormat="true" ht="21.95" hidden="false" customHeight="true" outlineLevel="0" collapsed="false">
      <c r="A289" s="415" t="s">
        <v>682</v>
      </c>
      <c r="B289" s="443" t="s">
        <v>694</v>
      </c>
      <c r="C289" s="443" t="s">
        <v>2052</v>
      </c>
      <c r="D289" s="447" t="n">
        <v>15773.5111270857</v>
      </c>
      <c r="E289" s="448" t="n">
        <v>1</v>
      </c>
      <c r="F289" s="449" t="n">
        <v>15773.5111270857</v>
      </c>
      <c r="G289" s="890" t="n">
        <v>1200</v>
      </c>
      <c r="H289" s="890" t="n">
        <v>0</v>
      </c>
      <c r="I289" s="890" t="n">
        <v>0</v>
      </c>
      <c r="J289" s="890" t="n">
        <v>0</v>
      </c>
      <c r="K289" s="891" t="n">
        <v>1200</v>
      </c>
      <c r="L289" s="892" t="n">
        <v>0.0760769108622496</v>
      </c>
      <c r="M289" s="893" t="n">
        <v>-14573.5111270857</v>
      </c>
      <c r="N289" s="892" t="n">
        <v>0.0760769108622496</v>
      </c>
      <c r="O289" s="893" t="n">
        <v>-14573.5111270857</v>
      </c>
      <c r="P289" s="904" t="n">
        <v>0</v>
      </c>
      <c r="Q289" s="892" t="n">
        <v>0.0760769108622496</v>
      </c>
      <c r="R289" s="894" t="n">
        <v>1200</v>
      </c>
    </row>
    <row r="290" s="1" customFormat="true" ht="21.95" hidden="false" customHeight="true" outlineLevel="0" collapsed="false">
      <c r="A290" s="415" t="s">
        <v>682</v>
      </c>
      <c r="B290" s="443" t="s">
        <v>698</v>
      </c>
      <c r="C290" s="443" t="s">
        <v>1649</v>
      </c>
      <c r="D290" s="447" t="n">
        <v>20037.1377723415</v>
      </c>
      <c r="E290" s="448" t="n">
        <v>0.9091</v>
      </c>
      <c r="F290" s="449" t="n">
        <v>18215.7619488356</v>
      </c>
      <c r="G290" s="890" t="n">
        <v>13085.03</v>
      </c>
      <c r="H290" s="890" t="n">
        <v>378.33</v>
      </c>
      <c r="I290" s="890" t="n">
        <v>0</v>
      </c>
      <c r="J290" s="890" t="n">
        <v>11167.82</v>
      </c>
      <c r="K290" s="891" t="n">
        <v>2295.54</v>
      </c>
      <c r="L290" s="892" t="n">
        <v>0.126019433414189</v>
      </c>
      <c r="M290" s="893" t="n">
        <v>-15920.2219488356</v>
      </c>
      <c r="N290" s="892" t="n">
        <v>0.201567382568134</v>
      </c>
      <c r="O290" s="893" t="n">
        <v>-12981.580958884</v>
      </c>
      <c r="P290" s="893" t="n">
        <v>-2938.6409899516</v>
      </c>
      <c r="Q290" s="892" t="n">
        <v>0.165741850165514</v>
      </c>
      <c r="R290" s="894" t="n">
        <v>3320.99228640918</v>
      </c>
    </row>
    <row r="291" s="1" customFormat="true" ht="21.95" hidden="false" customHeight="true" outlineLevel="0" collapsed="false">
      <c r="A291" s="415" t="s">
        <v>682</v>
      </c>
      <c r="B291" s="443" t="s">
        <v>701</v>
      </c>
      <c r="C291" s="443" t="s">
        <v>1595</v>
      </c>
      <c r="D291" s="447" t="n">
        <v>74928.9444817662</v>
      </c>
      <c r="E291" s="448" t="n">
        <v>0.55</v>
      </c>
      <c r="F291" s="449" t="n">
        <v>41210.9194649714</v>
      </c>
      <c r="G291" s="890" t="n">
        <v>9957.71</v>
      </c>
      <c r="H291" s="890" t="n">
        <v>0</v>
      </c>
      <c r="I291" s="890" t="n">
        <v>0</v>
      </c>
      <c r="J291" s="890" t="n">
        <v>9640.23</v>
      </c>
      <c r="K291" s="891" t="n">
        <v>317.48</v>
      </c>
      <c r="L291" s="892" t="n">
        <v>0.00770378346617217</v>
      </c>
      <c r="M291" s="893" t="n">
        <v>-40893.4394649714</v>
      </c>
      <c r="N291" s="892" t="n">
        <v>0</v>
      </c>
      <c r="O291" s="893" t="n">
        <v>317.48</v>
      </c>
      <c r="P291" s="893" t="n">
        <v>-41210.9194649714</v>
      </c>
      <c r="Q291" s="892" t="n">
        <v>0.230970432186283</v>
      </c>
      <c r="R291" s="894" t="n">
        <v>17306.3706902156</v>
      </c>
    </row>
    <row r="292" s="1" customFormat="true" ht="21.95" hidden="false" customHeight="true" outlineLevel="0" collapsed="false">
      <c r="A292" s="415" t="s">
        <v>682</v>
      </c>
      <c r="B292" s="443" t="s">
        <v>704</v>
      </c>
      <c r="C292" s="443" t="s">
        <v>1783</v>
      </c>
      <c r="D292" s="447" t="n">
        <v>5770.4908443222</v>
      </c>
      <c r="E292" s="448" t="n">
        <v>0</v>
      </c>
      <c r="F292" s="449" t="n">
        <v>0</v>
      </c>
      <c r="G292" s="890" t="n">
        <v>0</v>
      </c>
      <c r="H292" s="890" t="n">
        <v>0</v>
      </c>
      <c r="I292" s="890" t="n">
        <v>0</v>
      </c>
      <c r="J292" s="890" t="n">
        <v>0</v>
      </c>
      <c r="K292" s="891" t="n">
        <v>0</v>
      </c>
      <c r="L292" s="892" t="n">
        <v>0</v>
      </c>
      <c r="M292" s="893" t="n">
        <v>0</v>
      </c>
      <c r="N292" s="892" t="n">
        <v>0</v>
      </c>
      <c r="O292" s="893" t="n">
        <v>0</v>
      </c>
      <c r="P292" s="893" t="n">
        <v>0</v>
      </c>
      <c r="Q292" s="892" t="n">
        <v>1</v>
      </c>
      <c r="R292" s="894" t="n">
        <v>5770.4908443222</v>
      </c>
    </row>
    <row r="293" s="1" customFormat="true" ht="21.95" hidden="false" customHeight="true" outlineLevel="0" collapsed="false">
      <c r="A293" s="415" t="s">
        <v>682</v>
      </c>
      <c r="B293" s="443" t="s">
        <v>706</v>
      </c>
      <c r="C293" s="443" t="s">
        <v>2060</v>
      </c>
      <c r="D293" s="447" t="n">
        <v>9334.79087099341</v>
      </c>
      <c r="E293" s="448" t="n">
        <v>0</v>
      </c>
      <c r="F293" s="449" t="n">
        <v>0</v>
      </c>
      <c r="G293" s="890" t="n">
        <v>0</v>
      </c>
      <c r="H293" s="890" t="n">
        <v>0</v>
      </c>
      <c r="I293" s="890" t="n">
        <v>0</v>
      </c>
      <c r="J293" s="890" t="n">
        <v>0</v>
      </c>
      <c r="K293" s="891" t="n">
        <v>0</v>
      </c>
      <c r="L293" s="892" t="n">
        <v>0</v>
      </c>
      <c r="M293" s="893" t="n">
        <v>0</v>
      </c>
      <c r="N293" s="892" t="n">
        <v>0</v>
      </c>
      <c r="O293" s="893" t="n">
        <v>0</v>
      </c>
      <c r="P293" s="893" t="n">
        <v>0</v>
      </c>
      <c r="Q293" s="892" t="n">
        <v>1</v>
      </c>
      <c r="R293" s="894" t="n">
        <v>9334.79087099341</v>
      </c>
    </row>
    <row r="294" s="1" customFormat="true" ht="21.95" hidden="false" customHeight="true" outlineLevel="0" collapsed="false">
      <c r="A294" s="415" t="s">
        <v>682</v>
      </c>
      <c r="B294" s="443" t="s">
        <v>709</v>
      </c>
      <c r="C294" s="443" t="s">
        <v>1775</v>
      </c>
      <c r="D294" s="477" t="n">
        <v>275689.487934512</v>
      </c>
      <c r="E294" s="448" t="n">
        <v>1</v>
      </c>
      <c r="F294" s="896" t="n">
        <v>275689.487934512</v>
      </c>
      <c r="G294" s="890" t="n">
        <v>239261.4</v>
      </c>
      <c r="H294" s="890" t="n">
        <v>0</v>
      </c>
      <c r="I294" s="890" t="n">
        <v>0</v>
      </c>
      <c r="J294" s="890" t="n">
        <v>0</v>
      </c>
      <c r="K294" s="891" t="n">
        <v>239261.4</v>
      </c>
      <c r="L294" s="892" t="n">
        <v>0.867865517080704</v>
      </c>
      <c r="M294" s="893" t="n">
        <v>-36428.0879345123</v>
      </c>
      <c r="N294" s="892" t="n">
        <v>0.872164119992496</v>
      </c>
      <c r="O294" s="893" t="n">
        <v>-35069.3073926161</v>
      </c>
      <c r="P294" s="893" t="n">
        <v>-1358.78054189624</v>
      </c>
      <c r="Q294" s="892" t="n">
        <v>0.867865517080704</v>
      </c>
      <c r="R294" s="894" t="n">
        <v>239261.4</v>
      </c>
    </row>
    <row r="295" s="1" customFormat="true" ht="21.95" hidden="false" customHeight="true" outlineLevel="0" collapsed="false">
      <c r="A295" s="415" t="s">
        <v>682</v>
      </c>
      <c r="B295" s="443" t="s">
        <v>711</v>
      </c>
      <c r="C295" s="443" t="s">
        <v>1337</v>
      </c>
      <c r="D295" s="447" t="n">
        <v>14058.7782150115</v>
      </c>
      <c r="E295" s="448" t="n">
        <v>0.7</v>
      </c>
      <c r="F295" s="449" t="n">
        <v>9841.14475050805</v>
      </c>
      <c r="G295" s="890" t="n">
        <v>0</v>
      </c>
      <c r="H295" s="890" t="n">
        <v>0</v>
      </c>
      <c r="I295" s="890" t="n">
        <v>0</v>
      </c>
      <c r="J295" s="890" t="n">
        <v>0</v>
      </c>
      <c r="K295" s="891" t="n">
        <v>0</v>
      </c>
      <c r="L295" s="892" t="n">
        <v>0</v>
      </c>
      <c r="M295" s="893" t="n">
        <v>-9841.14475050805</v>
      </c>
      <c r="N295" s="892" t="n">
        <v>0</v>
      </c>
      <c r="O295" s="893" t="n">
        <v>-9735.10842766279</v>
      </c>
      <c r="P295" s="893" t="n">
        <v>-106.036322845257</v>
      </c>
      <c r="Q295" s="892" t="n">
        <v>0.15</v>
      </c>
      <c r="R295" s="894" t="n">
        <v>2108.81673225172</v>
      </c>
    </row>
    <row r="296" s="1" customFormat="true" ht="21.95" hidden="false" customHeight="true" outlineLevel="0" collapsed="false">
      <c r="A296" s="415" t="s">
        <v>682</v>
      </c>
      <c r="B296" s="443" t="s">
        <v>713</v>
      </c>
      <c r="C296" s="443" t="s">
        <v>1611</v>
      </c>
      <c r="D296" s="447" t="n">
        <v>5893.17605492008</v>
      </c>
      <c r="E296" s="448" t="n">
        <v>0</v>
      </c>
      <c r="F296" s="449" t="n">
        <v>0</v>
      </c>
      <c r="G296" s="890" t="n">
        <v>0</v>
      </c>
      <c r="H296" s="890" t="n">
        <v>0</v>
      </c>
      <c r="I296" s="890" t="n">
        <v>0</v>
      </c>
      <c r="J296" s="890" t="n">
        <v>0</v>
      </c>
      <c r="K296" s="891" t="n">
        <v>0</v>
      </c>
      <c r="L296" s="892" t="n">
        <v>0</v>
      </c>
      <c r="M296" s="893" t="n">
        <v>0</v>
      </c>
      <c r="N296" s="892" t="n">
        <v>0</v>
      </c>
      <c r="O296" s="893" t="n">
        <v>0</v>
      </c>
      <c r="P296" s="893" t="n">
        <v>0</v>
      </c>
      <c r="Q296" s="892" t="n">
        <v>1</v>
      </c>
      <c r="R296" s="894" t="n">
        <v>5893.17605492008</v>
      </c>
    </row>
    <row r="297" s="1" customFormat="true" ht="21.95" hidden="false" customHeight="true" outlineLevel="0" collapsed="false">
      <c r="A297" s="415" t="s">
        <v>682</v>
      </c>
      <c r="B297" s="443" t="s">
        <v>717</v>
      </c>
      <c r="C297" s="443" t="s">
        <v>1632</v>
      </c>
      <c r="D297" s="447" t="n">
        <v>32144.5966632005</v>
      </c>
      <c r="E297" s="895" t="n">
        <v>0</v>
      </c>
      <c r="F297" s="896" t="n">
        <v>0</v>
      </c>
      <c r="G297" s="890" t="n">
        <v>180</v>
      </c>
      <c r="H297" s="890" t="n">
        <v>0</v>
      </c>
      <c r="I297" s="890" t="n">
        <v>0</v>
      </c>
      <c r="J297" s="890" t="n">
        <v>0</v>
      </c>
      <c r="K297" s="891" t="n">
        <v>180</v>
      </c>
      <c r="L297" s="892" t="n">
        <v>0</v>
      </c>
      <c r="M297" s="893" t="n">
        <v>180</v>
      </c>
      <c r="N297" s="892" t="n">
        <v>0</v>
      </c>
      <c r="O297" s="893" t="n">
        <v>105.06</v>
      </c>
      <c r="P297" s="893" t="n">
        <v>74.94</v>
      </c>
      <c r="Q297" s="892" t="n">
        <v>1</v>
      </c>
      <c r="R297" s="894" t="n">
        <v>32144.5966632005</v>
      </c>
    </row>
    <row r="298" s="1" customFormat="true" ht="21.95" hidden="false" customHeight="true" outlineLevel="0" collapsed="false">
      <c r="A298" s="415" t="s">
        <v>682</v>
      </c>
      <c r="B298" s="443" t="s">
        <v>719</v>
      </c>
      <c r="C298" s="443" t="s">
        <v>1598</v>
      </c>
      <c r="D298" s="447" t="n">
        <v>126274.558786505</v>
      </c>
      <c r="E298" s="448" t="n">
        <v>0.777777777777778</v>
      </c>
      <c r="F298" s="449" t="n">
        <v>98213.545722837</v>
      </c>
      <c r="G298" s="890" t="n">
        <v>60218.84</v>
      </c>
      <c r="H298" s="890" t="n">
        <v>4920</v>
      </c>
      <c r="I298" s="890" t="n">
        <v>8400</v>
      </c>
      <c r="J298" s="890" t="n">
        <v>4827.8</v>
      </c>
      <c r="K298" s="891" t="n">
        <v>68711.04</v>
      </c>
      <c r="L298" s="892" t="n">
        <v>0.699608587535426</v>
      </c>
      <c r="M298" s="893" t="n">
        <v>-29502.505722837</v>
      </c>
      <c r="N298" s="892" t="n">
        <v>2.47696406895093</v>
      </c>
      <c r="O298" s="893" t="n">
        <v>35666.0215058115</v>
      </c>
      <c r="P298" s="893" t="n">
        <v>-65168.5272286485</v>
      </c>
      <c r="Q298" s="892" t="n">
        <v>0.732985411142601</v>
      </c>
      <c r="R298" s="894" t="n">
        <v>92557.4093889767</v>
      </c>
    </row>
    <row r="299" s="1" customFormat="true" ht="21.95" hidden="false" customHeight="true" outlineLevel="0" collapsed="false">
      <c r="A299" s="415" t="s">
        <v>682</v>
      </c>
      <c r="B299" s="443" t="s">
        <v>721</v>
      </c>
      <c r="C299" s="443" t="s">
        <v>2066</v>
      </c>
      <c r="D299" s="477" t="n">
        <v>4628.82191950087</v>
      </c>
      <c r="E299" s="895" t="n">
        <v>0</v>
      </c>
      <c r="F299" s="896" t="n">
        <v>0</v>
      </c>
      <c r="G299" s="890" t="n">
        <v>0</v>
      </c>
      <c r="H299" s="890" t="n">
        <v>0</v>
      </c>
      <c r="I299" s="890" t="n">
        <v>0</v>
      </c>
      <c r="J299" s="890" t="n">
        <v>0</v>
      </c>
      <c r="K299" s="891" t="n">
        <v>0</v>
      </c>
      <c r="L299" s="892" t="n">
        <v>0</v>
      </c>
      <c r="M299" s="893" t="n">
        <v>0</v>
      </c>
      <c r="N299" s="892" t="n">
        <v>0</v>
      </c>
      <c r="O299" s="893" t="n">
        <v>0</v>
      </c>
      <c r="P299" s="893" t="n">
        <v>0</v>
      </c>
      <c r="Q299" s="892" t="n">
        <v>1</v>
      </c>
      <c r="R299" s="894" t="n">
        <v>4628.82191950087</v>
      </c>
    </row>
    <row r="300" s="1" customFormat="true" ht="21.95" hidden="false" customHeight="true" outlineLevel="0" collapsed="false">
      <c r="A300" s="415" t="s">
        <v>682</v>
      </c>
      <c r="B300" s="443" t="s">
        <v>724</v>
      </c>
      <c r="C300" s="443" t="s">
        <v>1626</v>
      </c>
      <c r="D300" s="447" t="n">
        <v>26787.1638860004</v>
      </c>
      <c r="E300" s="448" t="n">
        <v>0</v>
      </c>
      <c r="F300" s="449" t="n">
        <v>0</v>
      </c>
      <c r="G300" s="890" t="n">
        <v>0</v>
      </c>
      <c r="H300" s="890" t="n">
        <v>0</v>
      </c>
      <c r="I300" s="890" t="n">
        <v>0</v>
      </c>
      <c r="J300" s="890" t="n">
        <v>0</v>
      </c>
      <c r="K300" s="891" t="n">
        <v>0</v>
      </c>
      <c r="L300" s="892" t="n">
        <v>0</v>
      </c>
      <c r="M300" s="893" t="n">
        <v>0</v>
      </c>
      <c r="N300" s="892" t="n">
        <v>0</v>
      </c>
      <c r="O300" s="893" t="n">
        <v>0</v>
      </c>
      <c r="P300" s="893" t="n">
        <v>0</v>
      </c>
      <c r="Q300" s="892" t="n">
        <v>1</v>
      </c>
      <c r="R300" s="894" t="n">
        <v>26787.1638860004</v>
      </c>
    </row>
    <row r="301" s="1" customFormat="true" ht="21.95" hidden="false" customHeight="true" outlineLevel="0" collapsed="false">
      <c r="A301" s="415" t="s">
        <v>682</v>
      </c>
      <c r="B301" s="443" t="s">
        <v>726</v>
      </c>
      <c r="C301" s="443" t="s">
        <v>1753</v>
      </c>
      <c r="D301" s="447" t="n">
        <v>10199.4805212335</v>
      </c>
      <c r="E301" s="448" t="n">
        <v>0</v>
      </c>
      <c r="F301" s="449" t="n">
        <v>0</v>
      </c>
      <c r="G301" s="890" t="n">
        <v>0</v>
      </c>
      <c r="H301" s="890" t="n">
        <v>0</v>
      </c>
      <c r="I301" s="890" t="n">
        <v>0</v>
      </c>
      <c r="J301" s="890" t="n">
        <v>0</v>
      </c>
      <c r="K301" s="891" t="n">
        <v>0</v>
      </c>
      <c r="L301" s="892" t="n">
        <v>0</v>
      </c>
      <c r="M301" s="893" t="n">
        <v>0</v>
      </c>
      <c r="N301" s="892" t="n">
        <v>0</v>
      </c>
      <c r="O301" s="893" t="n">
        <v>0</v>
      </c>
      <c r="P301" s="893" t="n">
        <v>0</v>
      </c>
      <c r="Q301" s="892" t="n">
        <v>1</v>
      </c>
      <c r="R301" s="894" t="n">
        <v>10199.4805212335</v>
      </c>
    </row>
    <row r="302" s="1" customFormat="true" ht="21.95" hidden="false" customHeight="true" outlineLevel="0" collapsed="false">
      <c r="A302" s="415" t="s">
        <v>728</v>
      </c>
      <c r="B302" s="416" t="s">
        <v>728</v>
      </c>
      <c r="C302" s="416" t="s">
        <v>2358</v>
      </c>
      <c r="D302" s="418" t="n">
        <v>105419.297673252</v>
      </c>
      <c r="E302" s="888" t="n">
        <v>0</v>
      </c>
      <c r="F302" s="873" t="n">
        <v>0</v>
      </c>
      <c r="G302" s="873" t="n">
        <v>0</v>
      </c>
      <c r="H302" s="873" t="n">
        <v>0</v>
      </c>
      <c r="I302" s="873" t="n">
        <v>0</v>
      </c>
      <c r="J302" s="873" t="n">
        <v>0</v>
      </c>
      <c r="K302" s="873" t="n">
        <v>0</v>
      </c>
      <c r="L302" s="889" t="n">
        <v>0</v>
      </c>
      <c r="M302" s="418" t="n">
        <v>0</v>
      </c>
      <c r="N302" s="889" t="n">
        <v>0</v>
      </c>
      <c r="O302" s="418" t="n">
        <v>0</v>
      </c>
      <c r="P302" s="418" t="n">
        <v>0</v>
      </c>
      <c r="Q302" s="889" t="n">
        <v>1</v>
      </c>
      <c r="R302" s="418" t="n">
        <v>105419.297673252</v>
      </c>
    </row>
    <row r="303" s="1" customFormat="true" ht="21.95" hidden="false" customHeight="true" outlineLevel="0" collapsed="false">
      <c r="A303" s="415" t="s">
        <v>728</v>
      </c>
      <c r="B303" s="443" t="s">
        <v>731</v>
      </c>
      <c r="C303" s="443" t="s">
        <v>1744</v>
      </c>
      <c r="D303" s="447" t="n">
        <v>44575.0300563812</v>
      </c>
      <c r="E303" s="448" t="n">
        <v>0</v>
      </c>
      <c r="F303" s="449" t="n">
        <v>0</v>
      </c>
      <c r="G303" s="890" t="n">
        <v>0</v>
      </c>
      <c r="H303" s="890" t="n">
        <v>0</v>
      </c>
      <c r="I303" s="890" t="n">
        <v>0</v>
      </c>
      <c r="J303" s="890" t="n">
        <v>0</v>
      </c>
      <c r="K303" s="891" t="n">
        <v>0</v>
      </c>
      <c r="L303" s="892" t="n">
        <v>0</v>
      </c>
      <c r="M303" s="893" t="n">
        <v>0</v>
      </c>
      <c r="N303" s="892" t="n">
        <v>0</v>
      </c>
      <c r="O303" s="893" t="n">
        <v>0</v>
      </c>
      <c r="P303" s="893" t="n">
        <v>0</v>
      </c>
      <c r="Q303" s="892" t="n">
        <v>1</v>
      </c>
      <c r="R303" s="894" t="n">
        <v>44575.0300563812</v>
      </c>
    </row>
    <row r="304" s="1" customFormat="true" ht="21.95" hidden="false" customHeight="true" outlineLevel="0" collapsed="false">
      <c r="A304" s="415" t="s">
        <v>728</v>
      </c>
      <c r="B304" s="443" t="s">
        <v>734</v>
      </c>
      <c r="C304" s="443" t="s">
        <v>1741</v>
      </c>
      <c r="D304" s="477" t="n">
        <v>28155.3022091795</v>
      </c>
      <c r="E304" s="895" t="n">
        <v>0</v>
      </c>
      <c r="F304" s="896" t="n">
        <v>0</v>
      </c>
      <c r="G304" s="890" t="n">
        <v>0</v>
      </c>
      <c r="H304" s="890" t="n">
        <v>0</v>
      </c>
      <c r="I304" s="890" t="n">
        <v>0</v>
      </c>
      <c r="J304" s="890" t="n">
        <v>0</v>
      </c>
      <c r="K304" s="891" t="n">
        <v>0</v>
      </c>
      <c r="L304" s="892" t="n">
        <v>0</v>
      </c>
      <c r="M304" s="893" t="n">
        <v>0</v>
      </c>
      <c r="N304" s="892" t="n">
        <v>0</v>
      </c>
      <c r="O304" s="893" t="n">
        <v>0</v>
      </c>
      <c r="P304" s="893" t="n">
        <v>0</v>
      </c>
      <c r="Q304" s="892" t="n">
        <v>1</v>
      </c>
      <c r="R304" s="894" t="n">
        <v>28155.3022091795</v>
      </c>
    </row>
    <row r="305" s="1" customFormat="true" ht="21.95" hidden="false" customHeight="true" outlineLevel="0" collapsed="false">
      <c r="A305" s="415" t="s">
        <v>728</v>
      </c>
      <c r="B305" s="443" t="s">
        <v>736</v>
      </c>
      <c r="C305" s="443" t="s">
        <v>2359</v>
      </c>
      <c r="D305" s="447" t="n">
        <v>15800.9015019728</v>
      </c>
      <c r="E305" s="448" t="n">
        <v>0</v>
      </c>
      <c r="F305" s="449" t="n">
        <v>0</v>
      </c>
      <c r="G305" s="890" t="n">
        <v>0</v>
      </c>
      <c r="H305" s="890" t="n">
        <v>0</v>
      </c>
      <c r="I305" s="890" t="n">
        <v>0</v>
      </c>
      <c r="J305" s="890" t="n">
        <v>0</v>
      </c>
      <c r="K305" s="891" t="n">
        <v>0</v>
      </c>
      <c r="L305" s="892" t="n">
        <v>0</v>
      </c>
      <c r="M305" s="893" t="n">
        <v>0</v>
      </c>
      <c r="N305" s="892" t="n">
        <v>0</v>
      </c>
      <c r="O305" s="893" t="n">
        <v>0</v>
      </c>
      <c r="P305" s="893" t="n">
        <v>0</v>
      </c>
      <c r="Q305" s="892" t="n">
        <v>1</v>
      </c>
      <c r="R305" s="894" t="n">
        <v>15800.9015019728</v>
      </c>
    </row>
    <row r="306" s="1" customFormat="true" ht="21.95" hidden="false" customHeight="true" outlineLevel="0" collapsed="false">
      <c r="A306" s="415" t="s">
        <v>728</v>
      </c>
      <c r="B306" s="443" t="s">
        <v>738</v>
      </c>
      <c r="C306" s="443" t="s">
        <v>1660</v>
      </c>
      <c r="D306" s="447" t="n">
        <v>16888.0639057189</v>
      </c>
      <c r="E306" s="448" t="n">
        <v>0</v>
      </c>
      <c r="F306" s="449" t="n">
        <v>0</v>
      </c>
      <c r="G306" s="890" t="n">
        <v>0</v>
      </c>
      <c r="H306" s="890" t="n">
        <v>0</v>
      </c>
      <c r="I306" s="890" t="n">
        <v>0</v>
      </c>
      <c r="J306" s="890" t="n">
        <v>0</v>
      </c>
      <c r="K306" s="891" t="n">
        <v>0</v>
      </c>
      <c r="L306" s="892" t="n">
        <v>0</v>
      </c>
      <c r="M306" s="893" t="n">
        <v>0</v>
      </c>
      <c r="N306" s="892" t="n">
        <v>0</v>
      </c>
      <c r="O306" s="893" t="n">
        <v>0</v>
      </c>
      <c r="P306" s="893" t="n">
        <v>0</v>
      </c>
      <c r="Q306" s="892" t="n">
        <v>1</v>
      </c>
      <c r="R306" s="894" t="n">
        <v>16888.0639057189</v>
      </c>
    </row>
    <row r="307" s="1" customFormat="true" ht="21.95" hidden="false" customHeight="true" outlineLevel="0" collapsed="false">
      <c r="A307" s="415" t="s">
        <v>740</v>
      </c>
      <c r="B307" s="416" t="s">
        <v>740</v>
      </c>
      <c r="C307" s="416" t="s">
        <v>2360</v>
      </c>
      <c r="D307" s="418" t="n">
        <v>102849.026438928</v>
      </c>
      <c r="E307" s="888" t="n">
        <v>0</v>
      </c>
      <c r="F307" s="873" t="n">
        <v>0</v>
      </c>
      <c r="G307" s="873" t="n">
        <v>0</v>
      </c>
      <c r="H307" s="873" t="n">
        <v>0</v>
      </c>
      <c r="I307" s="873" t="n">
        <v>0</v>
      </c>
      <c r="J307" s="873" t="n">
        <v>0</v>
      </c>
      <c r="K307" s="873" t="n">
        <v>0</v>
      </c>
      <c r="L307" s="889" t="n">
        <v>0</v>
      </c>
      <c r="M307" s="418" t="n">
        <v>0</v>
      </c>
      <c r="N307" s="889" t="n">
        <v>0</v>
      </c>
      <c r="O307" s="418" t="n">
        <v>0</v>
      </c>
      <c r="P307" s="418" t="n">
        <v>0</v>
      </c>
      <c r="Q307" s="889" t="n">
        <v>1</v>
      </c>
      <c r="R307" s="418" t="n">
        <v>102849.026438928</v>
      </c>
    </row>
    <row r="308" s="1" customFormat="true" ht="21.95" hidden="false" customHeight="true" outlineLevel="0" collapsed="false">
      <c r="A308" s="415" t="s">
        <v>740</v>
      </c>
      <c r="B308" s="469" t="s">
        <v>742</v>
      </c>
      <c r="C308" s="469" t="s">
        <v>2361</v>
      </c>
      <c r="D308" s="447" t="n">
        <v>0</v>
      </c>
      <c r="E308" s="448" t="n">
        <v>0</v>
      </c>
      <c r="F308" s="449" t="n">
        <v>0</v>
      </c>
      <c r="G308" s="890" t="n">
        <v>0</v>
      </c>
      <c r="H308" s="890" t="n">
        <v>0</v>
      </c>
      <c r="I308" s="890" t="n">
        <v>0</v>
      </c>
      <c r="J308" s="890" t="n">
        <v>0</v>
      </c>
      <c r="K308" s="891" t="n">
        <v>0</v>
      </c>
      <c r="L308" s="892" t="n">
        <v>0</v>
      </c>
      <c r="M308" s="893" t="n">
        <v>0</v>
      </c>
      <c r="N308" s="892" t="n">
        <v>0</v>
      </c>
      <c r="O308" s="893" t="n">
        <v>0</v>
      </c>
      <c r="P308" s="893" t="n">
        <v>0</v>
      </c>
      <c r="Q308" s="892" t="n">
        <v>0</v>
      </c>
      <c r="R308" s="894" t="n">
        <v>0</v>
      </c>
    </row>
    <row r="309" s="1" customFormat="true" ht="21.95" hidden="false" customHeight="true" outlineLevel="0" collapsed="false">
      <c r="A309" s="415" t="s">
        <v>740</v>
      </c>
      <c r="B309" s="443" t="s">
        <v>744</v>
      </c>
      <c r="C309" s="443" t="s">
        <v>2362</v>
      </c>
      <c r="D309" s="447" t="n">
        <v>25628.2225979053</v>
      </c>
      <c r="E309" s="448" t="n">
        <v>0</v>
      </c>
      <c r="F309" s="449" t="n">
        <v>0</v>
      </c>
      <c r="G309" s="890" t="n">
        <v>0</v>
      </c>
      <c r="H309" s="890" t="n">
        <v>0</v>
      </c>
      <c r="I309" s="890" t="n">
        <v>0</v>
      </c>
      <c r="J309" s="890" t="n">
        <v>0</v>
      </c>
      <c r="K309" s="891" t="n">
        <v>0</v>
      </c>
      <c r="L309" s="892" t="n">
        <v>0</v>
      </c>
      <c r="M309" s="893" t="n">
        <v>0</v>
      </c>
      <c r="N309" s="892" t="n">
        <v>0</v>
      </c>
      <c r="O309" s="893" t="n">
        <v>0</v>
      </c>
      <c r="P309" s="893" t="n">
        <v>0</v>
      </c>
      <c r="Q309" s="892" t="n">
        <v>1</v>
      </c>
      <c r="R309" s="894" t="n">
        <v>25628.2225979053</v>
      </c>
    </row>
    <row r="310" s="1" customFormat="true" ht="21.95" hidden="false" customHeight="true" outlineLevel="0" collapsed="false">
      <c r="A310" s="415" t="s">
        <v>740</v>
      </c>
      <c r="B310" s="443" t="s">
        <v>746</v>
      </c>
      <c r="C310" s="443" t="s">
        <v>2363</v>
      </c>
      <c r="D310" s="447" t="n">
        <v>1345.36923387604</v>
      </c>
      <c r="E310" s="448" t="n">
        <v>0</v>
      </c>
      <c r="F310" s="449" t="n">
        <v>0</v>
      </c>
      <c r="G310" s="890" t="n">
        <v>0</v>
      </c>
      <c r="H310" s="890" t="n">
        <v>0</v>
      </c>
      <c r="I310" s="890" t="n">
        <v>0</v>
      </c>
      <c r="J310" s="890" t="n">
        <v>0</v>
      </c>
      <c r="K310" s="891" t="n">
        <v>0</v>
      </c>
      <c r="L310" s="892" t="n">
        <v>0</v>
      </c>
      <c r="M310" s="893" t="n">
        <v>0</v>
      </c>
      <c r="N310" s="892" t="n">
        <v>0</v>
      </c>
      <c r="O310" s="893" t="n">
        <v>0</v>
      </c>
      <c r="P310" s="893" t="n">
        <v>0</v>
      </c>
      <c r="Q310" s="892" t="n">
        <v>1</v>
      </c>
      <c r="R310" s="894" t="n">
        <v>1345.36923387604</v>
      </c>
    </row>
    <row r="311" s="1" customFormat="true" ht="21.95" hidden="false" customHeight="true" outlineLevel="0" collapsed="false">
      <c r="A311" s="415" t="s">
        <v>740</v>
      </c>
      <c r="B311" s="443" t="s">
        <v>748</v>
      </c>
      <c r="C311" s="443" t="s">
        <v>1720</v>
      </c>
      <c r="D311" s="447" t="n">
        <v>748.240491394872</v>
      </c>
      <c r="E311" s="448" t="n">
        <v>0</v>
      </c>
      <c r="F311" s="449" t="n">
        <v>0</v>
      </c>
      <c r="G311" s="890" t="n">
        <v>0</v>
      </c>
      <c r="H311" s="890" t="n">
        <v>0</v>
      </c>
      <c r="I311" s="890" t="n">
        <v>0</v>
      </c>
      <c r="J311" s="890" t="n">
        <v>0</v>
      </c>
      <c r="K311" s="891" t="n">
        <v>0</v>
      </c>
      <c r="L311" s="892" t="n">
        <v>0</v>
      </c>
      <c r="M311" s="893" t="n">
        <v>0</v>
      </c>
      <c r="N311" s="892" t="n">
        <v>0</v>
      </c>
      <c r="O311" s="893" t="n">
        <v>0</v>
      </c>
      <c r="P311" s="893" t="n">
        <v>0</v>
      </c>
      <c r="Q311" s="892" t="n">
        <v>1</v>
      </c>
      <c r="R311" s="894" t="n">
        <v>748.240491394872</v>
      </c>
    </row>
    <row r="312" s="1" customFormat="true" ht="21.95" hidden="false" customHeight="true" outlineLevel="0" collapsed="false">
      <c r="A312" s="415" t="s">
        <v>740</v>
      </c>
      <c r="B312" s="469" t="s">
        <v>750</v>
      </c>
      <c r="C312" s="469" t="s">
        <v>2364</v>
      </c>
      <c r="D312" s="447" t="n">
        <v>0</v>
      </c>
      <c r="E312" s="448" t="n">
        <v>0</v>
      </c>
      <c r="F312" s="449" t="n">
        <v>0</v>
      </c>
      <c r="G312" s="890" t="n">
        <v>0</v>
      </c>
      <c r="H312" s="890" t="n">
        <v>0</v>
      </c>
      <c r="I312" s="890" t="n">
        <v>0</v>
      </c>
      <c r="J312" s="890" t="n">
        <v>0</v>
      </c>
      <c r="K312" s="891" t="n">
        <v>0</v>
      </c>
      <c r="L312" s="892" t="n">
        <v>0</v>
      </c>
      <c r="M312" s="893" t="n">
        <v>0</v>
      </c>
      <c r="N312" s="892" t="n">
        <v>0</v>
      </c>
      <c r="O312" s="893" t="n">
        <v>0</v>
      </c>
      <c r="P312" s="893" t="n">
        <v>0</v>
      </c>
      <c r="Q312" s="892" t="n">
        <v>0</v>
      </c>
      <c r="R312" s="894" t="n">
        <v>0</v>
      </c>
    </row>
    <row r="313" s="1" customFormat="true" ht="21.95" hidden="false" customHeight="true" outlineLevel="0" collapsed="false">
      <c r="A313" s="415" t="s">
        <v>740</v>
      </c>
      <c r="B313" s="443" t="s">
        <v>752</v>
      </c>
      <c r="C313" s="443" t="s">
        <v>1756</v>
      </c>
      <c r="D313" s="447" t="n">
        <v>12869.8071701044</v>
      </c>
      <c r="E313" s="448" t="n">
        <v>0</v>
      </c>
      <c r="F313" s="449" t="n">
        <v>0</v>
      </c>
      <c r="G313" s="890" t="n">
        <v>0</v>
      </c>
      <c r="H313" s="890" t="n">
        <v>0</v>
      </c>
      <c r="I313" s="890" t="n">
        <v>0</v>
      </c>
      <c r="J313" s="890" t="n">
        <v>0</v>
      </c>
      <c r="K313" s="891" t="n">
        <v>0</v>
      </c>
      <c r="L313" s="892" t="n">
        <v>0</v>
      </c>
      <c r="M313" s="893" t="n">
        <v>0</v>
      </c>
      <c r="N313" s="892" t="n">
        <v>0</v>
      </c>
      <c r="O313" s="893" t="n">
        <v>0</v>
      </c>
      <c r="P313" s="893" t="n">
        <v>0</v>
      </c>
      <c r="Q313" s="892" t="n">
        <v>1</v>
      </c>
      <c r="R313" s="894" t="n">
        <v>12869.8071701044</v>
      </c>
    </row>
    <row r="314" s="1" customFormat="true" ht="21.95" hidden="false" customHeight="true" outlineLevel="0" collapsed="false">
      <c r="A314" s="415" t="s">
        <v>740</v>
      </c>
      <c r="B314" s="443" t="s">
        <v>754</v>
      </c>
      <c r="C314" s="443" t="s">
        <v>1838</v>
      </c>
      <c r="D314" s="447" t="n">
        <v>5877.16804578181</v>
      </c>
      <c r="E314" s="448" t="n">
        <v>0</v>
      </c>
      <c r="F314" s="449" t="n">
        <v>0</v>
      </c>
      <c r="G314" s="890" t="n">
        <v>0</v>
      </c>
      <c r="H314" s="890" t="n">
        <v>0</v>
      </c>
      <c r="I314" s="890" t="n">
        <v>0</v>
      </c>
      <c r="J314" s="890" t="n">
        <v>0</v>
      </c>
      <c r="K314" s="891" t="n">
        <v>0</v>
      </c>
      <c r="L314" s="892" t="n">
        <v>0</v>
      </c>
      <c r="M314" s="893" t="n">
        <v>0</v>
      </c>
      <c r="N314" s="892" t="n">
        <v>0</v>
      </c>
      <c r="O314" s="893" t="n">
        <v>0</v>
      </c>
      <c r="P314" s="893" t="n">
        <v>0</v>
      </c>
      <c r="Q314" s="892" t="n">
        <v>1</v>
      </c>
      <c r="R314" s="894" t="n">
        <v>5877.16804578181</v>
      </c>
    </row>
    <row r="315" s="1" customFormat="true" ht="21.95" hidden="false" customHeight="true" outlineLevel="0" collapsed="false">
      <c r="A315" s="415" t="s">
        <v>740</v>
      </c>
      <c r="B315" s="443" t="s">
        <v>756</v>
      </c>
      <c r="C315" s="443" t="s">
        <v>1960</v>
      </c>
      <c r="D315" s="447" t="n">
        <v>1325.86817856703</v>
      </c>
      <c r="E315" s="448" t="n">
        <v>0</v>
      </c>
      <c r="F315" s="449" t="n">
        <v>0</v>
      </c>
      <c r="G315" s="890" t="n">
        <v>0</v>
      </c>
      <c r="H315" s="890" t="n">
        <v>0</v>
      </c>
      <c r="I315" s="890" t="n">
        <v>0</v>
      </c>
      <c r="J315" s="890" t="n">
        <v>0</v>
      </c>
      <c r="K315" s="891" t="n">
        <v>0</v>
      </c>
      <c r="L315" s="892" t="n">
        <v>0</v>
      </c>
      <c r="M315" s="893" t="n">
        <v>0</v>
      </c>
      <c r="N315" s="892" t="n">
        <v>0</v>
      </c>
      <c r="O315" s="893" t="n">
        <v>0</v>
      </c>
      <c r="P315" s="893" t="n">
        <v>0</v>
      </c>
      <c r="Q315" s="892" t="n">
        <v>1</v>
      </c>
      <c r="R315" s="894" t="n">
        <v>1325.86817856703</v>
      </c>
    </row>
    <row r="316" s="1" customFormat="true" ht="21.95" hidden="false" customHeight="true" outlineLevel="0" collapsed="false">
      <c r="A316" s="415" t="s">
        <v>740</v>
      </c>
      <c r="B316" s="469" t="s">
        <v>759</v>
      </c>
      <c r="C316" s="469" t="s">
        <v>2365</v>
      </c>
      <c r="D316" s="447" t="n">
        <v>0</v>
      </c>
      <c r="E316" s="448" t="n">
        <v>0</v>
      </c>
      <c r="F316" s="449" t="n">
        <v>0</v>
      </c>
      <c r="G316" s="890" t="n">
        <v>0</v>
      </c>
      <c r="H316" s="890" t="n">
        <v>0</v>
      </c>
      <c r="I316" s="890" t="n">
        <v>0</v>
      </c>
      <c r="J316" s="890" t="n">
        <v>0</v>
      </c>
      <c r="K316" s="891" t="n">
        <v>0</v>
      </c>
      <c r="L316" s="892" t="n">
        <v>0</v>
      </c>
      <c r="M316" s="893" t="n">
        <v>0</v>
      </c>
      <c r="N316" s="892" t="n">
        <v>0</v>
      </c>
      <c r="O316" s="893" t="n">
        <v>0</v>
      </c>
      <c r="P316" s="893" t="n">
        <v>0</v>
      </c>
      <c r="Q316" s="892" t="n">
        <v>0</v>
      </c>
      <c r="R316" s="894" t="n">
        <v>0</v>
      </c>
    </row>
    <row r="317" s="1" customFormat="true" ht="21.95" hidden="false" customHeight="true" outlineLevel="0" collapsed="false">
      <c r="A317" s="415" t="s">
        <v>740</v>
      </c>
      <c r="B317" s="443" t="s">
        <v>762</v>
      </c>
      <c r="C317" s="443" t="s">
        <v>1786</v>
      </c>
      <c r="D317" s="447" t="n">
        <v>7394.80017317594</v>
      </c>
      <c r="E317" s="448" t="n">
        <v>0</v>
      </c>
      <c r="F317" s="449" t="n">
        <v>0</v>
      </c>
      <c r="G317" s="890" t="n">
        <v>0</v>
      </c>
      <c r="H317" s="890" t="n">
        <v>0</v>
      </c>
      <c r="I317" s="890" t="n">
        <v>0</v>
      </c>
      <c r="J317" s="890" t="n">
        <v>0</v>
      </c>
      <c r="K317" s="891" t="n">
        <v>0</v>
      </c>
      <c r="L317" s="892" t="n">
        <v>0</v>
      </c>
      <c r="M317" s="893" t="n">
        <v>0</v>
      </c>
      <c r="N317" s="892" t="n">
        <v>0</v>
      </c>
      <c r="O317" s="893" t="n">
        <v>0</v>
      </c>
      <c r="P317" s="893" t="n">
        <v>0</v>
      </c>
      <c r="Q317" s="892" t="n">
        <v>1</v>
      </c>
      <c r="R317" s="894" t="n">
        <v>7394.80017317594</v>
      </c>
    </row>
    <row r="318" s="1" customFormat="true" ht="21.95" hidden="false" customHeight="true" outlineLevel="0" collapsed="false">
      <c r="A318" s="415" t="s">
        <v>740</v>
      </c>
      <c r="B318" s="469" t="s">
        <v>764</v>
      </c>
      <c r="C318" s="469" t="s">
        <v>2366</v>
      </c>
      <c r="D318" s="447" t="n">
        <v>0</v>
      </c>
      <c r="E318" s="448" t="n">
        <v>0</v>
      </c>
      <c r="F318" s="449" t="n">
        <v>0</v>
      </c>
      <c r="G318" s="890" t="n">
        <v>0</v>
      </c>
      <c r="H318" s="890" t="n">
        <v>0</v>
      </c>
      <c r="I318" s="890" t="n">
        <v>0</v>
      </c>
      <c r="J318" s="890" t="n">
        <v>0</v>
      </c>
      <c r="K318" s="891" t="n">
        <v>0</v>
      </c>
      <c r="L318" s="892" t="n">
        <v>0</v>
      </c>
      <c r="M318" s="893" t="n">
        <v>0</v>
      </c>
      <c r="N318" s="892" t="n">
        <v>0</v>
      </c>
      <c r="O318" s="893" t="n">
        <v>0</v>
      </c>
      <c r="P318" s="893" t="n">
        <v>0</v>
      </c>
      <c r="Q318" s="892" t="n">
        <v>0</v>
      </c>
      <c r="R318" s="894" t="n">
        <v>0</v>
      </c>
    </row>
    <row r="319" s="1" customFormat="true" ht="21.95" hidden="false" customHeight="true" outlineLevel="0" collapsed="false">
      <c r="A319" s="415" t="s">
        <v>740</v>
      </c>
      <c r="B319" s="443" t="s">
        <v>766</v>
      </c>
      <c r="C319" s="443" t="s">
        <v>2181</v>
      </c>
      <c r="D319" s="447" t="n">
        <v>552.479897715981</v>
      </c>
      <c r="E319" s="448" t="n">
        <v>0</v>
      </c>
      <c r="F319" s="449" t="n">
        <v>0</v>
      </c>
      <c r="G319" s="890" t="n">
        <v>0</v>
      </c>
      <c r="H319" s="890" t="n">
        <v>0</v>
      </c>
      <c r="I319" s="890" t="n">
        <v>0</v>
      </c>
      <c r="J319" s="890" t="n">
        <v>0</v>
      </c>
      <c r="K319" s="891" t="n">
        <v>0</v>
      </c>
      <c r="L319" s="892" t="n">
        <v>0</v>
      </c>
      <c r="M319" s="893" t="n">
        <v>0</v>
      </c>
      <c r="N319" s="892" t="n">
        <v>0</v>
      </c>
      <c r="O319" s="893" t="n">
        <v>0</v>
      </c>
      <c r="P319" s="893" t="n">
        <v>0</v>
      </c>
      <c r="Q319" s="892" t="n">
        <v>1</v>
      </c>
      <c r="R319" s="894" t="n">
        <v>552.479897715981</v>
      </c>
    </row>
    <row r="320" s="1" customFormat="true" ht="21.95" hidden="false" customHeight="true" outlineLevel="0" collapsed="false">
      <c r="A320" s="415" t="s">
        <v>740</v>
      </c>
      <c r="B320" s="469" t="s">
        <v>768</v>
      </c>
      <c r="C320" s="469" t="s">
        <v>2367</v>
      </c>
      <c r="D320" s="447" t="n">
        <v>0</v>
      </c>
      <c r="E320" s="448" t="n">
        <v>0</v>
      </c>
      <c r="F320" s="449" t="n">
        <v>0</v>
      </c>
      <c r="G320" s="890" t="n">
        <v>0</v>
      </c>
      <c r="H320" s="890" t="n">
        <v>0</v>
      </c>
      <c r="I320" s="890" t="n">
        <v>0</v>
      </c>
      <c r="J320" s="890" t="n">
        <v>0</v>
      </c>
      <c r="K320" s="891" t="n">
        <v>0</v>
      </c>
      <c r="L320" s="892" t="n">
        <v>0</v>
      </c>
      <c r="M320" s="893" t="n">
        <v>0</v>
      </c>
      <c r="N320" s="892" t="n">
        <v>0</v>
      </c>
      <c r="O320" s="893" t="n">
        <v>0</v>
      </c>
      <c r="P320" s="893" t="n">
        <v>0</v>
      </c>
      <c r="Q320" s="892" t="n">
        <v>0</v>
      </c>
      <c r="R320" s="894" t="n">
        <v>0</v>
      </c>
    </row>
    <row r="321" s="1" customFormat="true" ht="21.95" hidden="false" customHeight="true" outlineLevel="0" collapsed="false">
      <c r="A321" s="415" t="s">
        <v>740</v>
      </c>
      <c r="B321" s="443" t="s">
        <v>770</v>
      </c>
      <c r="C321" s="443" t="s">
        <v>1971</v>
      </c>
      <c r="D321" s="447" t="n">
        <v>2430.17436720017</v>
      </c>
      <c r="E321" s="448" t="n">
        <v>0</v>
      </c>
      <c r="F321" s="449" t="n">
        <v>0</v>
      </c>
      <c r="G321" s="890" t="n">
        <v>0</v>
      </c>
      <c r="H321" s="890" t="n">
        <v>0</v>
      </c>
      <c r="I321" s="890" t="n">
        <v>0</v>
      </c>
      <c r="J321" s="890" t="n">
        <v>0</v>
      </c>
      <c r="K321" s="891" t="n">
        <v>0</v>
      </c>
      <c r="L321" s="892" t="n">
        <v>0</v>
      </c>
      <c r="M321" s="893" t="n">
        <v>0</v>
      </c>
      <c r="N321" s="892" t="n">
        <v>0</v>
      </c>
      <c r="O321" s="893" t="n">
        <v>0</v>
      </c>
      <c r="P321" s="893" t="n">
        <v>0</v>
      </c>
      <c r="Q321" s="892" t="n">
        <v>1</v>
      </c>
      <c r="R321" s="894" t="n">
        <v>2430.17436720017</v>
      </c>
    </row>
    <row r="322" s="1" customFormat="true" ht="21.95" hidden="false" customHeight="true" outlineLevel="0" collapsed="false">
      <c r="A322" s="415" t="s">
        <v>740</v>
      </c>
      <c r="B322" s="443" t="s">
        <v>772</v>
      </c>
      <c r="C322" s="443" t="s">
        <v>2368</v>
      </c>
      <c r="D322" s="447" t="n">
        <v>7046.50275346461</v>
      </c>
      <c r="E322" s="448" t="n">
        <v>0</v>
      </c>
      <c r="F322" s="449" t="n">
        <v>0</v>
      </c>
      <c r="G322" s="890" t="n">
        <v>0</v>
      </c>
      <c r="H322" s="890" t="n">
        <v>0</v>
      </c>
      <c r="I322" s="890" t="n">
        <v>0</v>
      </c>
      <c r="J322" s="890" t="n">
        <v>0</v>
      </c>
      <c r="K322" s="891" t="n">
        <v>0</v>
      </c>
      <c r="L322" s="892" t="n">
        <v>0</v>
      </c>
      <c r="M322" s="893" t="n">
        <v>0</v>
      </c>
      <c r="N322" s="892" t="n">
        <v>0</v>
      </c>
      <c r="O322" s="893" t="n">
        <v>0</v>
      </c>
      <c r="P322" s="893" t="n">
        <v>0</v>
      </c>
      <c r="Q322" s="892" t="n">
        <v>1</v>
      </c>
      <c r="R322" s="894" t="n">
        <v>7046.50275346461</v>
      </c>
    </row>
    <row r="323" s="1" customFormat="true" ht="21.95" hidden="false" customHeight="true" outlineLevel="0" collapsed="false">
      <c r="A323" s="415" t="s">
        <v>740</v>
      </c>
      <c r="B323" s="443" t="s">
        <v>774</v>
      </c>
      <c r="C323" s="443" t="s">
        <v>1919</v>
      </c>
      <c r="D323" s="447" t="n">
        <v>194.035500324632</v>
      </c>
      <c r="E323" s="448" t="n">
        <v>0</v>
      </c>
      <c r="F323" s="449" t="n">
        <v>0</v>
      </c>
      <c r="G323" s="890" t="n">
        <v>0</v>
      </c>
      <c r="H323" s="890" t="n">
        <v>0</v>
      </c>
      <c r="I323" s="890" t="n">
        <v>0</v>
      </c>
      <c r="J323" s="890" t="n">
        <v>0</v>
      </c>
      <c r="K323" s="891" t="n">
        <v>0</v>
      </c>
      <c r="L323" s="892" t="n">
        <v>0</v>
      </c>
      <c r="M323" s="893" t="n">
        <v>0</v>
      </c>
      <c r="N323" s="892" t="n">
        <v>0</v>
      </c>
      <c r="O323" s="893" t="n">
        <v>0</v>
      </c>
      <c r="P323" s="893" t="n">
        <v>0</v>
      </c>
      <c r="Q323" s="892" t="n">
        <v>1</v>
      </c>
      <c r="R323" s="894" t="n">
        <v>194.035500324632</v>
      </c>
    </row>
    <row r="324" s="1" customFormat="true" ht="21.95" hidden="false" customHeight="true" outlineLevel="0" collapsed="false">
      <c r="A324" s="415" t="s">
        <v>740</v>
      </c>
      <c r="B324" s="443" t="s">
        <v>776</v>
      </c>
      <c r="C324" s="443" t="s">
        <v>2369</v>
      </c>
      <c r="D324" s="477" t="n">
        <v>21496.827596902</v>
      </c>
      <c r="E324" s="895" t="n">
        <v>0</v>
      </c>
      <c r="F324" s="896" t="n">
        <v>0</v>
      </c>
      <c r="G324" s="890" t="n">
        <v>0</v>
      </c>
      <c r="H324" s="890" t="n">
        <v>0</v>
      </c>
      <c r="I324" s="890" t="n">
        <v>0</v>
      </c>
      <c r="J324" s="890" t="n">
        <v>0</v>
      </c>
      <c r="K324" s="891" t="n">
        <v>0</v>
      </c>
      <c r="L324" s="892" t="n">
        <v>0</v>
      </c>
      <c r="M324" s="893" t="n">
        <v>0</v>
      </c>
      <c r="N324" s="892" t="n">
        <v>0</v>
      </c>
      <c r="O324" s="893" t="n">
        <v>0</v>
      </c>
      <c r="P324" s="893" t="n">
        <v>0</v>
      </c>
      <c r="Q324" s="892" t="n">
        <v>1</v>
      </c>
      <c r="R324" s="894" t="n">
        <v>21496.827596902</v>
      </c>
    </row>
    <row r="325" s="1" customFormat="true" ht="21.95" hidden="false" customHeight="true" outlineLevel="0" collapsed="false">
      <c r="A325" s="415" t="s">
        <v>740</v>
      </c>
      <c r="B325" s="443" t="s">
        <v>778</v>
      </c>
      <c r="C325" s="443" t="s">
        <v>1803</v>
      </c>
      <c r="D325" s="447" t="n">
        <v>799.628986593774</v>
      </c>
      <c r="E325" s="448" t="n">
        <v>0</v>
      </c>
      <c r="F325" s="449" t="n">
        <v>0</v>
      </c>
      <c r="G325" s="890" t="n">
        <v>0</v>
      </c>
      <c r="H325" s="890" t="n">
        <v>0</v>
      </c>
      <c r="I325" s="890" t="n">
        <v>0</v>
      </c>
      <c r="J325" s="890" t="n">
        <v>0</v>
      </c>
      <c r="K325" s="891" t="n">
        <v>0</v>
      </c>
      <c r="L325" s="892" t="n">
        <v>0</v>
      </c>
      <c r="M325" s="893" t="n">
        <v>0</v>
      </c>
      <c r="N325" s="892" t="n">
        <v>0</v>
      </c>
      <c r="O325" s="893" t="n">
        <v>0</v>
      </c>
      <c r="P325" s="893" t="n">
        <v>0</v>
      </c>
      <c r="Q325" s="892" t="n">
        <v>1</v>
      </c>
      <c r="R325" s="894" t="n">
        <v>799.628986593774</v>
      </c>
    </row>
    <row r="326" s="1" customFormat="true" ht="21.95" hidden="false" customHeight="true" outlineLevel="0" collapsed="false">
      <c r="A326" s="415" t="s">
        <v>740</v>
      </c>
      <c r="B326" s="469" t="s">
        <v>780</v>
      </c>
      <c r="C326" s="469" t="s">
        <v>2370</v>
      </c>
      <c r="D326" s="447" t="n">
        <v>0</v>
      </c>
      <c r="E326" s="448" t="n">
        <v>0</v>
      </c>
      <c r="F326" s="449" t="n">
        <v>0</v>
      </c>
      <c r="G326" s="890" t="n">
        <v>0</v>
      </c>
      <c r="H326" s="890" t="n">
        <v>0</v>
      </c>
      <c r="I326" s="890" t="n">
        <v>0</v>
      </c>
      <c r="J326" s="890" t="n">
        <v>0</v>
      </c>
      <c r="K326" s="891" t="n">
        <v>0</v>
      </c>
      <c r="L326" s="892" t="n">
        <v>0</v>
      </c>
      <c r="M326" s="893" t="n">
        <v>0</v>
      </c>
      <c r="N326" s="892" t="n">
        <v>0</v>
      </c>
      <c r="O326" s="893" t="n">
        <v>0</v>
      </c>
      <c r="P326" s="893" t="n">
        <v>0</v>
      </c>
      <c r="Q326" s="892" t="n">
        <v>0</v>
      </c>
      <c r="R326" s="894" t="n">
        <v>0</v>
      </c>
    </row>
    <row r="327" s="1" customFormat="true" ht="21.95" hidden="false" customHeight="true" outlineLevel="0" collapsed="false">
      <c r="A327" s="415" t="s">
        <v>740</v>
      </c>
      <c r="B327" s="443" t="s">
        <v>782</v>
      </c>
      <c r="C327" s="443" t="s">
        <v>1935</v>
      </c>
      <c r="D327" s="447" t="n">
        <v>9961.18191130365</v>
      </c>
      <c r="E327" s="448" t="n">
        <v>0</v>
      </c>
      <c r="F327" s="449" t="n">
        <v>0</v>
      </c>
      <c r="G327" s="890" t="n">
        <v>0</v>
      </c>
      <c r="H327" s="890" t="n">
        <v>0</v>
      </c>
      <c r="I327" s="890" t="n">
        <v>0</v>
      </c>
      <c r="J327" s="890" t="n">
        <v>0</v>
      </c>
      <c r="K327" s="891" t="n">
        <v>0</v>
      </c>
      <c r="L327" s="892" t="n">
        <v>0</v>
      </c>
      <c r="M327" s="893" t="n">
        <v>0</v>
      </c>
      <c r="N327" s="892" t="n">
        <v>0</v>
      </c>
      <c r="O327" s="893" t="n">
        <v>0</v>
      </c>
      <c r="P327" s="893" t="n">
        <v>0</v>
      </c>
      <c r="Q327" s="892" t="n">
        <v>1</v>
      </c>
      <c r="R327" s="894" t="n">
        <v>9961.18191130365</v>
      </c>
    </row>
    <row r="328" s="1" customFormat="true" ht="21.95" hidden="false" customHeight="true" outlineLevel="0" collapsed="false">
      <c r="A328" s="415" t="s">
        <v>740</v>
      </c>
      <c r="B328" s="443" t="s">
        <v>784</v>
      </c>
      <c r="C328" s="443" t="s">
        <v>1966</v>
      </c>
      <c r="D328" s="447" t="n">
        <v>3301.79653545396</v>
      </c>
      <c r="E328" s="448" t="n">
        <v>0</v>
      </c>
      <c r="F328" s="449" t="n">
        <v>0</v>
      </c>
      <c r="G328" s="890" t="n">
        <v>0</v>
      </c>
      <c r="H328" s="890" t="n">
        <v>0</v>
      </c>
      <c r="I328" s="890" t="n">
        <v>0</v>
      </c>
      <c r="J328" s="890" t="n">
        <v>0</v>
      </c>
      <c r="K328" s="891" t="n">
        <v>0</v>
      </c>
      <c r="L328" s="892" t="n">
        <v>0</v>
      </c>
      <c r="M328" s="893" t="n">
        <v>0</v>
      </c>
      <c r="N328" s="892" t="n">
        <v>0</v>
      </c>
      <c r="O328" s="893" t="n">
        <v>0</v>
      </c>
      <c r="P328" s="893" t="n">
        <v>0</v>
      </c>
      <c r="Q328" s="892" t="n">
        <v>1</v>
      </c>
      <c r="R328" s="894" t="n">
        <v>3301.79653545396</v>
      </c>
    </row>
    <row r="329" s="1" customFormat="true" ht="21.95" hidden="false" customHeight="true" outlineLevel="0" collapsed="false">
      <c r="A329" s="415" t="s">
        <v>740</v>
      </c>
      <c r="B329" s="443" t="s">
        <v>786</v>
      </c>
      <c r="C329" s="443" t="s">
        <v>2371</v>
      </c>
      <c r="D329" s="447" t="n">
        <v>1402.53304160876</v>
      </c>
      <c r="E329" s="448" t="n">
        <v>0</v>
      </c>
      <c r="F329" s="449" t="n">
        <v>0</v>
      </c>
      <c r="G329" s="890" t="n">
        <v>0</v>
      </c>
      <c r="H329" s="890" t="n">
        <v>0</v>
      </c>
      <c r="I329" s="890" t="n">
        <v>0</v>
      </c>
      <c r="J329" s="890" t="n">
        <v>0</v>
      </c>
      <c r="K329" s="891" t="n">
        <v>0</v>
      </c>
      <c r="L329" s="892" t="n">
        <v>0</v>
      </c>
      <c r="M329" s="893" t="n">
        <v>0</v>
      </c>
      <c r="N329" s="892" t="n">
        <v>0</v>
      </c>
      <c r="O329" s="893" t="n">
        <v>0</v>
      </c>
      <c r="P329" s="893" t="n">
        <v>0</v>
      </c>
      <c r="Q329" s="892" t="n">
        <v>1</v>
      </c>
      <c r="R329" s="894" t="n">
        <v>1402.53304160876</v>
      </c>
    </row>
    <row r="330" s="1" customFormat="true" ht="21.95" hidden="false" customHeight="true" outlineLevel="0" collapsed="false">
      <c r="A330" s="415" t="s">
        <v>740</v>
      </c>
      <c r="B330" s="469" t="s">
        <v>788</v>
      </c>
      <c r="C330" s="469" t="s">
        <v>2372</v>
      </c>
      <c r="D330" s="447" t="n">
        <v>0</v>
      </c>
      <c r="E330" s="448" t="n">
        <v>0</v>
      </c>
      <c r="F330" s="449" t="n">
        <v>0</v>
      </c>
      <c r="G330" s="890" t="n">
        <v>0</v>
      </c>
      <c r="H330" s="890" t="n">
        <v>0</v>
      </c>
      <c r="I330" s="890" t="n">
        <v>0</v>
      </c>
      <c r="J330" s="890" t="n">
        <v>0</v>
      </c>
      <c r="K330" s="891" t="n">
        <v>0</v>
      </c>
      <c r="L330" s="892" t="n">
        <v>0</v>
      </c>
      <c r="M330" s="893" t="n">
        <v>0</v>
      </c>
      <c r="N330" s="892" t="n">
        <v>0</v>
      </c>
      <c r="O330" s="893" t="n">
        <v>0</v>
      </c>
      <c r="P330" s="893" t="n">
        <v>0</v>
      </c>
      <c r="Q330" s="892" t="n">
        <v>0</v>
      </c>
      <c r="R330" s="894" t="n">
        <v>0</v>
      </c>
    </row>
    <row r="331" s="1" customFormat="true" ht="21.95" hidden="false" customHeight="true" outlineLevel="0" collapsed="false">
      <c r="A331" s="415" t="s">
        <v>740</v>
      </c>
      <c r="B331" s="443" t="s">
        <v>790</v>
      </c>
      <c r="C331" s="443" t="s">
        <v>1635</v>
      </c>
      <c r="D331" s="447" t="n">
        <v>474.389957555512</v>
      </c>
      <c r="E331" s="448" t="n">
        <v>0</v>
      </c>
      <c r="F331" s="449" t="n">
        <v>0</v>
      </c>
      <c r="G331" s="890" t="n">
        <v>0</v>
      </c>
      <c r="H331" s="890" t="n">
        <v>0</v>
      </c>
      <c r="I331" s="890" t="n">
        <v>0</v>
      </c>
      <c r="J331" s="890" t="n">
        <v>0</v>
      </c>
      <c r="K331" s="891" t="n">
        <v>0</v>
      </c>
      <c r="L331" s="892" t="n">
        <v>0</v>
      </c>
      <c r="M331" s="893" t="n">
        <v>0</v>
      </c>
      <c r="N331" s="892" t="n">
        <v>0</v>
      </c>
      <c r="O331" s="893" t="n">
        <v>0</v>
      </c>
      <c r="P331" s="893" t="n">
        <v>0</v>
      </c>
      <c r="Q331" s="892" t="n">
        <v>1</v>
      </c>
      <c r="R331" s="894" t="n">
        <v>474.389957555512</v>
      </c>
    </row>
    <row r="332" s="1" customFormat="true" ht="21.95" hidden="false" customHeight="true" outlineLevel="0" collapsed="false">
      <c r="A332" s="415" t="s">
        <v>792</v>
      </c>
      <c r="B332" s="416" t="s">
        <v>792</v>
      </c>
      <c r="C332" s="416" t="s">
        <v>2373</v>
      </c>
      <c r="D332" s="418" t="n">
        <v>230486.011440468</v>
      </c>
      <c r="E332" s="888" t="n">
        <v>0.0123382397276913</v>
      </c>
      <c r="F332" s="873" t="n">
        <v>2843.7916630319</v>
      </c>
      <c r="G332" s="873" t="n">
        <v>5228.46</v>
      </c>
      <c r="H332" s="873" t="n">
        <v>177</v>
      </c>
      <c r="I332" s="873" t="n">
        <v>0</v>
      </c>
      <c r="J332" s="873" t="n">
        <v>4705.46</v>
      </c>
      <c r="K332" s="873" t="n">
        <v>700</v>
      </c>
      <c r="L332" s="889" t="n">
        <v>0.246150239871544</v>
      </c>
      <c r="M332" s="418" t="n">
        <v>-2143.7916630319</v>
      </c>
      <c r="N332" s="889" t="n">
        <v>0.646093882084937</v>
      </c>
      <c r="O332" s="418" t="n">
        <v>-610.766346098565</v>
      </c>
      <c r="P332" s="418" t="n">
        <v>-1533.02531693333</v>
      </c>
      <c r="Q332" s="889" t="n">
        <v>1</v>
      </c>
      <c r="R332" s="418" t="n">
        <v>230486.011440468</v>
      </c>
    </row>
    <row r="333" s="1" customFormat="true" ht="21.95" hidden="false" customHeight="true" outlineLevel="0" collapsed="false">
      <c r="A333" s="415" t="s">
        <v>792</v>
      </c>
      <c r="B333" s="469" t="s">
        <v>794</v>
      </c>
      <c r="C333" s="469" t="s">
        <v>2374</v>
      </c>
      <c r="D333" s="447" t="n">
        <v>0</v>
      </c>
      <c r="E333" s="448" t="n">
        <v>0</v>
      </c>
      <c r="F333" s="449" t="n">
        <v>0</v>
      </c>
      <c r="G333" s="890" t="n">
        <v>0</v>
      </c>
      <c r="H333" s="890" t="n">
        <v>0</v>
      </c>
      <c r="I333" s="890" t="n">
        <v>0</v>
      </c>
      <c r="J333" s="890" t="n">
        <v>0</v>
      </c>
      <c r="K333" s="891" t="n">
        <v>0</v>
      </c>
      <c r="L333" s="892" t="n">
        <v>0</v>
      </c>
      <c r="M333" s="893" t="n">
        <v>0</v>
      </c>
      <c r="N333" s="892" t="n">
        <v>0</v>
      </c>
      <c r="O333" s="893" t="n">
        <v>0</v>
      </c>
      <c r="P333" s="893" t="n">
        <v>0</v>
      </c>
      <c r="Q333" s="892" t="n">
        <v>0</v>
      </c>
      <c r="R333" s="894" t="n">
        <v>0</v>
      </c>
    </row>
    <row r="334" s="1" customFormat="true" ht="21.95" hidden="false" customHeight="true" outlineLevel="0" collapsed="false">
      <c r="A334" s="415" t="s">
        <v>792</v>
      </c>
      <c r="B334" s="443" t="s">
        <v>796</v>
      </c>
      <c r="C334" s="443" t="s">
        <v>1890</v>
      </c>
      <c r="D334" s="447" t="n">
        <v>22266.7978356412</v>
      </c>
      <c r="E334" s="448" t="n">
        <v>0</v>
      </c>
      <c r="F334" s="449" t="n">
        <v>0</v>
      </c>
      <c r="G334" s="890" t="n">
        <v>2131.65</v>
      </c>
      <c r="H334" s="890" t="n">
        <v>177</v>
      </c>
      <c r="I334" s="890" t="n">
        <v>0</v>
      </c>
      <c r="J334" s="890" t="n">
        <v>2308.65</v>
      </c>
      <c r="K334" s="891" t="n">
        <v>0</v>
      </c>
      <c r="L334" s="892" t="n">
        <v>0</v>
      </c>
      <c r="M334" s="893" t="n">
        <v>0</v>
      </c>
      <c r="N334" s="892" t="n">
        <v>0</v>
      </c>
      <c r="O334" s="893" t="n">
        <v>34.57</v>
      </c>
      <c r="P334" s="893" t="n">
        <v>-34.57</v>
      </c>
      <c r="Q334" s="892" t="n">
        <v>1</v>
      </c>
      <c r="R334" s="894" t="n">
        <v>22266.7978356412</v>
      </c>
    </row>
    <row r="335" s="1" customFormat="true" ht="21.95" hidden="false" customHeight="true" outlineLevel="0" collapsed="false">
      <c r="A335" s="415" t="s">
        <v>792</v>
      </c>
      <c r="B335" s="443" t="s">
        <v>798</v>
      </c>
      <c r="C335" s="443" t="s">
        <v>1735</v>
      </c>
      <c r="D335" s="447" t="n">
        <v>591.042698846267</v>
      </c>
      <c r="E335" s="448" t="n">
        <v>0</v>
      </c>
      <c r="F335" s="449" t="n">
        <v>0</v>
      </c>
      <c r="G335" s="890" t="n">
        <v>1103.39</v>
      </c>
      <c r="H335" s="890" t="n">
        <v>0</v>
      </c>
      <c r="I335" s="890" t="n">
        <v>0</v>
      </c>
      <c r="J335" s="890" t="n">
        <v>1103.39</v>
      </c>
      <c r="K335" s="891" t="n">
        <v>0</v>
      </c>
      <c r="L335" s="892" t="n">
        <v>0</v>
      </c>
      <c r="M335" s="893" t="n">
        <v>0</v>
      </c>
      <c r="N335" s="892" t="n">
        <v>0</v>
      </c>
      <c r="O335" s="893" t="n">
        <v>0</v>
      </c>
      <c r="P335" s="893" t="n">
        <v>0</v>
      </c>
      <c r="Q335" s="892" t="n">
        <v>1</v>
      </c>
      <c r="R335" s="894" t="n">
        <v>591.042698846267</v>
      </c>
    </row>
    <row r="336" s="1" customFormat="true" ht="21.95" hidden="false" customHeight="true" outlineLevel="0" collapsed="false">
      <c r="A336" s="415" t="s">
        <v>792</v>
      </c>
      <c r="B336" s="469" t="s">
        <v>800</v>
      </c>
      <c r="C336" s="469" t="s">
        <v>2375</v>
      </c>
      <c r="D336" s="447" t="n">
        <v>0</v>
      </c>
      <c r="E336" s="448" t="n">
        <v>0</v>
      </c>
      <c r="F336" s="449" t="n">
        <v>0</v>
      </c>
      <c r="G336" s="890" t="n">
        <v>0</v>
      </c>
      <c r="H336" s="890" t="n">
        <v>0</v>
      </c>
      <c r="I336" s="890" t="n">
        <v>0</v>
      </c>
      <c r="J336" s="890" t="n">
        <v>0</v>
      </c>
      <c r="K336" s="891" t="n">
        <v>0</v>
      </c>
      <c r="L336" s="892" t="n">
        <v>0</v>
      </c>
      <c r="M336" s="893" t="n">
        <v>0</v>
      </c>
      <c r="N336" s="892" t="n">
        <v>0</v>
      </c>
      <c r="O336" s="893" t="n">
        <v>0</v>
      </c>
      <c r="P336" s="893" t="n">
        <v>0</v>
      </c>
      <c r="Q336" s="892" t="n">
        <v>0</v>
      </c>
      <c r="R336" s="894" t="n">
        <v>0</v>
      </c>
    </row>
    <row r="337" s="1" customFormat="true" ht="21.95" hidden="false" customHeight="true" outlineLevel="0" collapsed="false">
      <c r="A337" s="415" t="s">
        <v>792</v>
      </c>
      <c r="B337" s="443" t="s">
        <v>802</v>
      </c>
      <c r="C337" s="443" t="s">
        <v>1886</v>
      </c>
      <c r="D337" s="447" t="n">
        <v>8249.0642592316</v>
      </c>
      <c r="E337" s="448" t="n">
        <v>0</v>
      </c>
      <c r="F337" s="449" t="n">
        <v>0</v>
      </c>
      <c r="G337" s="890" t="n">
        <v>280</v>
      </c>
      <c r="H337" s="890" t="n">
        <v>0</v>
      </c>
      <c r="I337" s="890" t="n">
        <v>0</v>
      </c>
      <c r="J337" s="890" t="n">
        <v>280</v>
      </c>
      <c r="K337" s="891" t="n">
        <v>0</v>
      </c>
      <c r="L337" s="892" t="n">
        <v>0</v>
      </c>
      <c r="M337" s="893" t="n">
        <v>0</v>
      </c>
      <c r="N337" s="892" t="n">
        <v>0</v>
      </c>
      <c r="O337" s="893" t="n">
        <v>280</v>
      </c>
      <c r="P337" s="893" t="n">
        <v>-280</v>
      </c>
      <c r="Q337" s="892" t="n">
        <v>1</v>
      </c>
      <c r="R337" s="894" t="n">
        <v>8249.0642592316</v>
      </c>
    </row>
    <row r="338" s="1" customFormat="true" ht="21.95" hidden="false" customHeight="true" outlineLevel="0" collapsed="false">
      <c r="A338" s="415" t="s">
        <v>792</v>
      </c>
      <c r="B338" s="469" t="s">
        <v>804</v>
      </c>
      <c r="C338" s="469" t="s">
        <v>2376</v>
      </c>
      <c r="D338" s="447" t="n">
        <v>0</v>
      </c>
      <c r="E338" s="448" t="n">
        <v>0</v>
      </c>
      <c r="F338" s="449" t="n">
        <v>0</v>
      </c>
      <c r="G338" s="890" t="n">
        <v>0</v>
      </c>
      <c r="H338" s="890" t="n">
        <v>0</v>
      </c>
      <c r="I338" s="890" t="n">
        <v>0</v>
      </c>
      <c r="J338" s="890" t="n">
        <v>0</v>
      </c>
      <c r="K338" s="891" t="n">
        <v>0</v>
      </c>
      <c r="L338" s="892" t="n">
        <v>0</v>
      </c>
      <c r="M338" s="893" t="n">
        <v>0</v>
      </c>
      <c r="N338" s="892" t="n">
        <v>0</v>
      </c>
      <c r="O338" s="893" t="n">
        <v>0</v>
      </c>
      <c r="P338" s="893" t="n">
        <v>0</v>
      </c>
      <c r="Q338" s="892" t="n">
        <v>0</v>
      </c>
      <c r="R338" s="894" t="n">
        <v>0</v>
      </c>
    </row>
    <row r="339" s="1" customFormat="true" ht="21.95" hidden="false" customHeight="true" outlineLevel="0" collapsed="false">
      <c r="A339" s="415" t="s">
        <v>792</v>
      </c>
      <c r="B339" s="443" t="s">
        <v>806</v>
      </c>
      <c r="C339" s="443" t="s">
        <v>1809</v>
      </c>
      <c r="D339" s="447" t="n">
        <v>1710.59614116332</v>
      </c>
      <c r="E339" s="448" t="n">
        <v>0</v>
      </c>
      <c r="F339" s="449" t="n">
        <v>0</v>
      </c>
      <c r="G339" s="890" t="n">
        <v>381.52</v>
      </c>
      <c r="H339" s="890" t="n">
        <v>0</v>
      </c>
      <c r="I339" s="890" t="n">
        <v>0</v>
      </c>
      <c r="J339" s="890" t="n">
        <v>381.52</v>
      </c>
      <c r="K339" s="891" t="n">
        <v>0</v>
      </c>
      <c r="L339" s="892" t="n">
        <v>0</v>
      </c>
      <c r="M339" s="893" t="n">
        <v>0</v>
      </c>
      <c r="N339" s="892" t="n">
        <v>0</v>
      </c>
      <c r="O339" s="893" t="n">
        <v>159.45</v>
      </c>
      <c r="P339" s="893" t="n">
        <v>-159.45</v>
      </c>
      <c r="Q339" s="892" t="n">
        <v>1</v>
      </c>
      <c r="R339" s="894" t="n">
        <v>1710.59614116332</v>
      </c>
    </row>
    <row r="340" s="1" customFormat="true" ht="21.95" hidden="false" customHeight="true" outlineLevel="0" collapsed="false">
      <c r="A340" s="415" t="s">
        <v>792</v>
      </c>
      <c r="B340" s="469" t="s">
        <v>808</v>
      </c>
      <c r="C340" s="469" t="s">
        <v>2377</v>
      </c>
      <c r="D340" s="447" t="n">
        <v>0</v>
      </c>
      <c r="E340" s="448" t="n">
        <v>0</v>
      </c>
      <c r="F340" s="449" t="n">
        <v>0</v>
      </c>
      <c r="G340" s="890" t="n">
        <v>0</v>
      </c>
      <c r="H340" s="890" t="n">
        <v>0</v>
      </c>
      <c r="I340" s="890" t="n">
        <v>0</v>
      </c>
      <c r="J340" s="890" t="n">
        <v>0</v>
      </c>
      <c r="K340" s="891" t="n">
        <v>0</v>
      </c>
      <c r="L340" s="892" t="n">
        <v>0</v>
      </c>
      <c r="M340" s="893" t="n">
        <v>0</v>
      </c>
      <c r="N340" s="892" t="n">
        <v>0</v>
      </c>
      <c r="O340" s="893" t="n">
        <v>0</v>
      </c>
      <c r="P340" s="893" t="n">
        <v>0</v>
      </c>
      <c r="Q340" s="892" t="n">
        <v>0</v>
      </c>
      <c r="R340" s="894" t="n">
        <v>0</v>
      </c>
    </row>
    <row r="341" s="1" customFormat="true" ht="21.95" hidden="false" customHeight="true" outlineLevel="0" collapsed="false">
      <c r="A341" s="415" t="s">
        <v>792</v>
      </c>
      <c r="B341" s="443" t="s">
        <v>810</v>
      </c>
      <c r="C341" s="443" t="s">
        <v>1875</v>
      </c>
      <c r="D341" s="447" t="n">
        <v>670.182695831067</v>
      </c>
      <c r="E341" s="448" t="n">
        <v>0</v>
      </c>
      <c r="F341" s="449" t="n">
        <v>0</v>
      </c>
      <c r="G341" s="890" t="n">
        <v>0</v>
      </c>
      <c r="H341" s="890" t="n">
        <v>0</v>
      </c>
      <c r="I341" s="890" t="n">
        <v>0</v>
      </c>
      <c r="J341" s="890" t="n">
        <v>0</v>
      </c>
      <c r="K341" s="891" t="n">
        <v>0</v>
      </c>
      <c r="L341" s="892" t="n">
        <v>0</v>
      </c>
      <c r="M341" s="893" t="n">
        <v>0</v>
      </c>
      <c r="N341" s="892" t="n">
        <v>0</v>
      </c>
      <c r="O341" s="893" t="n">
        <v>0</v>
      </c>
      <c r="P341" s="893" t="n">
        <v>0</v>
      </c>
      <c r="Q341" s="892" t="n">
        <v>1</v>
      </c>
      <c r="R341" s="894" t="n">
        <v>670.182695831067</v>
      </c>
    </row>
    <row r="342" s="1" customFormat="true" ht="21.95" hidden="false" customHeight="true" outlineLevel="0" collapsed="false">
      <c r="A342" s="415" t="s">
        <v>792</v>
      </c>
      <c r="B342" s="443" t="s">
        <v>812</v>
      </c>
      <c r="C342" s="443" t="s">
        <v>2000</v>
      </c>
      <c r="D342" s="447" t="n">
        <v>363.426809874144</v>
      </c>
      <c r="E342" s="448" t="n">
        <v>0</v>
      </c>
      <c r="F342" s="449" t="n">
        <v>0</v>
      </c>
      <c r="G342" s="890" t="n">
        <v>39.2</v>
      </c>
      <c r="H342" s="890" t="n">
        <v>0</v>
      </c>
      <c r="I342" s="890" t="n">
        <v>0</v>
      </c>
      <c r="J342" s="890" t="n">
        <v>39.2</v>
      </c>
      <c r="K342" s="891" t="n">
        <v>0</v>
      </c>
      <c r="L342" s="892" t="n">
        <v>0</v>
      </c>
      <c r="M342" s="893" t="n">
        <v>0</v>
      </c>
      <c r="N342" s="892" t="n">
        <v>0</v>
      </c>
      <c r="O342" s="893" t="n">
        <v>-0.909999999999997</v>
      </c>
      <c r="P342" s="893" t="n">
        <v>0.909999999999997</v>
      </c>
      <c r="Q342" s="892" t="n">
        <v>1</v>
      </c>
      <c r="R342" s="894" t="n">
        <v>363.426809874144</v>
      </c>
    </row>
    <row r="343" s="1" customFormat="true" ht="21.95" hidden="false" customHeight="true" outlineLevel="0" collapsed="false">
      <c r="A343" s="415" t="s">
        <v>792</v>
      </c>
      <c r="B343" s="443" t="s">
        <v>814</v>
      </c>
      <c r="C343" s="443" t="s">
        <v>1826</v>
      </c>
      <c r="D343" s="447" t="n">
        <v>841.095516289303</v>
      </c>
      <c r="E343" s="448" t="n">
        <v>0</v>
      </c>
      <c r="F343" s="449" t="n">
        <v>0</v>
      </c>
      <c r="G343" s="890" t="n">
        <v>0</v>
      </c>
      <c r="H343" s="890" t="n">
        <v>0</v>
      </c>
      <c r="I343" s="890" t="n">
        <v>0</v>
      </c>
      <c r="J343" s="890" t="n">
        <v>0</v>
      </c>
      <c r="K343" s="891" t="n">
        <v>0</v>
      </c>
      <c r="L343" s="892" t="n">
        <v>0</v>
      </c>
      <c r="M343" s="893" t="n">
        <v>0</v>
      </c>
      <c r="N343" s="892" t="n">
        <v>0</v>
      </c>
      <c r="O343" s="893" t="n">
        <v>0</v>
      </c>
      <c r="P343" s="893" t="n">
        <v>0</v>
      </c>
      <c r="Q343" s="892" t="n">
        <v>1</v>
      </c>
      <c r="R343" s="894" t="n">
        <v>841.095516289303</v>
      </c>
    </row>
    <row r="344" s="1" customFormat="true" ht="21.95" hidden="false" customHeight="true" outlineLevel="0" collapsed="false">
      <c r="A344" s="415" t="s">
        <v>792</v>
      </c>
      <c r="B344" s="469" t="s">
        <v>816</v>
      </c>
      <c r="C344" s="469" t="s">
        <v>2378</v>
      </c>
      <c r="D344" s="447" t="n">
        <v>0</v>
      </c>
      <c r="E344" s="448" t="n">
        <v>0</v>
      </c>
      <c r="F344" s="449" t="n">
        <v>0</v>
      </c>
      <c r="G344" s="890" t="n">
        <v>0</v>
      </c>
      <c r="H344" s="890" t="n">
        <v>0</v>
      </c>
      <c r="I344" s="890" t="n">
        <v>0</v>
      </c>
      <c r="J344" s="890" t="n">
        <v>0</v>
      </c>
      <c r="K344" s="891" t="n">
        <v>0</v>
      </c>
      <c r="L344" s="892" t="n">
        <v>0</v>
      </c>
      <c r="M344" s="893" t="n">
        <v>0</v>
      </c>
      <c r="N344" s="892" t="n">
        <v>0</v>
      </c>
      <c r="O344" s="893" t="n">
        <v>0</v>
      </c>
      <c r="P344" s="893" t="n">
        <v>0</v>
      </c>
      <c r="Q344" s="892" t="n">
        <v>0</v>
      </c>
      <c r="R344" s="894" t="n">
        <v>0</v>
      </c>
    </row>
    <row r="345" s="1" customFormat="true" ht="21.95" hidden="false" customHeight="true" outlineLevel="0" collapsed="false">
      <c r="A345" s="415" t="s">
        <v>792</v>
      </c>
      <c r="B345" s="443" t="s">
        <v>818</v>
      </c>
      <c r="C345" s="443" t="s">
        <v>2378</v>
      </c>
      <c r="D345" s="447" t="n">
        <v>1706.12263585032</v>
      </c>
      <c r="E345" s="448" t="n">
        <v>1</v>
      </c>
      <c r="F345" s="449" t="n">
        <v>1706.12263585032</v>
      </c>
      <c r="G345" s="890" t="n">
        <v>0</v>
      </c>
      <c r="H345" s="890" t="n">
        <v>0</v>
      </c>
      <c r="I345" s="890" t="n">
        <v>0</v>
      </c>
      <c r="J345" s="890" t="n">
        <v>0</v>
      </c>
      <c r="K345" s="891" t="n">
        <v>0</v>
      </c>
      <c r="L345" s="892" t="n">
        <v>0</v>
      </c>
      <c r="M345" s="893" t="n">
        <v>-1706.12263585032</v>
      </c>
      <c r="N345" s="892" t="n">
        <v>0</v>
      </c>
      <c r="O345" s="893" t="n">
        <v>-1706.12263585032</v>
      </c>
      <c r="P345" s="893" t="n">
        <v>0</v>
      </c>
      <c r="Q345" s="892" t="n">
        <v>0</v>
      </c>
      <c r="R345" s="894" t="n">
        <v>0</v>
      </c>
    </row>
    <row r="346" s="1" customFormat="true" ht="21.95" hidden="false" customHeight="true" outlineLevel="0" collapsed="false">
      <c r="A346" s="415" t="s">
        <v>792</v>
      </c>
      <c r="B346" s="469" t="s">
        <v>820</v>
      </c>
      <c r="C346" s="469" t="s">
        <v>2379</v>
      </c>
      <c r="D346" s="447" t="n">
        <v>0</v>
      </c>
      <c r="E346" s="448" t="n">
        <v>0</v>
      </c>
      <c r="F346" s="449" t="n">
        <v>0</v>
      </c>
      <c r="G346" s="890" t="n">
        <v>0</v>
      </c>
      <c r="H346" s="890" t="n">
        <v>0</v>
      </c>
      <c r="I346" s="890" t="n">
        <v>0</v>
      </c>
      <c r="J346" s="890" t="n">
        <v>0</v>
      </c>
      <c r="K346" s="891" t="n">
        <v>0</v>
      </c>
      <c r="L346" s="892" t="n">
        <v>0</v>
      </c>
      <c r="M346" s="893" t="n">
        <v>0</v>
      </c>
      <c r="N346" s="892" t="n">
        <v>0</v>
      </c>
      <c r="O346" s="893" t="n">
        <v>0</v>
      </c>
      <c r="P346" s="893" t="n">
        <v>0</v>
      </c>
      <c r="Q346" s="892" t="n">
        <v>0</v>
      </c>
      <c r="R346" s="894" t="n">
        <v>0</v>
      </c>
    </row>
    <row r="347" s="1" customFormat="true" ht="21.95" hidden="false" customHeight="true" outlineLevel="0" collapsed="false">
      <c r="A347" s="415" t="s">
        <v>792</v>
      </c>
      <c r="B347" s="443" t="s">
        <v>823</v>
      </c>
      <c r="C347" s="443" t="s">
        <v>1732</v>
      </c>
      <c r="D347" s="447" t="n">
        <v>5377.30885280349</v>
      </c>
      <c r="E347" s="448" t="n">
        <v>0</v>
      </c>
      <c r="F347" s="449" t="n">
        <v>0</v>
      </c>
      <c r="G347" s="890" t="n">
        <v>0</v>
      </c>
      <c r="H347" s="890" t="n">
        <v>0</v>
      </c>
      <c r="I347" s="890" t="n">
        <v>0</v>
      </c>
      <c r="J347" s="890" t="n">
        <v>0</v>
      </c>
      <c r="K347" s="891" t="n">
        <v>0</v>
      </c>
      <c r="L347" s="892" t="n">
        <v>0</v>
      </c>
      <c r="M347" s="893" t="n">
        <v>0</v>
      </c>
      <c r="N347" s="892" t="n">
        <v>0</v>
      </c>
      <c r="O347" s="893" t="n">
        <v>0</v>
      </c>
      <c r="P347" s="893" t="n">
        <v>0</v>
      </c>
      <c r="Q347" s="892" t="n">
        <v>1</v>
      </c>
      <c r="R347" s="894" t="n">
        <v>5377.30885280349</v>
      </c>
    </row>
    <row r="348" s="1" customFormat="true" ht="21.95" hidden="false" customHeight="true" outlineLevel="0" collapsed="false">
      <c r="A348" s="415" t="s">
        <v>792</v>
      </c>
      <c r="B348" s="443" t="s">
        <v>825</v>
      </c>
      <c r="C348" s="443" t="s">
        <v>1893</v>
      </c>
      <c r="D348" s="447" t="n">
        <v>1390.26452054897</v>
      </c>
      <c r="E348" s="448" t="n">
        <v>0</v>
      </c>
      <c r="F348" s="449" t="n">
        <v>0</v>
      </c>
      <c r="G348" s="890" t="n">
        <v>0</v>
      </c>
      <c r="H348" s="890" t="n">
        <v>0</v>
      </c>
      <c r="I348" s="890" t="n">
        <v>0</v>
      </c>
      <c r="J348" s="890" t="n">
        <v>0</v>
      </c>
      <c r="K348" s="891" t="n">
        <v>0</v>
      </c>
      <c r="L348" s="892" t="n">
        <v>0</v>
      </c>
      <c r="M348" s="893" t="n">
        <v>0</v>
      </c>
      <c r="N348" s="892" t="n">
        <v>0</v>
      </c>
      <c r="O348" s="893" t="n">
        <v>0</v>
      </c>
      <c r="P348" s="893" t="n">
        <v>0</v>
      </c>
      <c r="Q348" s="892" t="n">
        <v>1</v>
      </c>
      <c r="R348" s="894" t="n">
        <v>1390.26452054897</v>
      </c>
    </row>
    <row r="349" s="1" customFormat="true" ht="21.95" hidden="false" customHeight="true" outlineLevel="0" collapsed="false">
      <c r="A349" s="415" t="s">
        <v>792</v>
      </c>
      <c r="B349" s="443" t="s">
        <v>827</v>
      </c>
      <c r="C349" s="443" t="s">
        <v>2380</v>
      </c>
      <c r="D349" s="447" t="n">
        <v>34.1589913874277</v>
      </c>
      <c r="E349" s="448" t="n">
        <v>0</v>
      </c>
      <c r="F349" s="449" t="n">
        <v>0</v>
      </c>
      <c r="G349" s="890" t="n">
        <v>0</v>
      </c>
      <c r="H349" s="890" t="n">
        <v>0</v>
      </c>
      <c r="I349" s="890" t="n">
        <v>0</v>
      </c>
      <c r="J349" s="890" t="n">
        <v>0</v>
      </c>
      <c r="K349" s="891" t="n">
        <v>0</v>
      </c>
      <c r="L349" s="892" t="n">
        <v>0</v>
      </c>
      <c r="M349" s="893" t="n">
        <v>0</v>
      </c>
      <c r="N349" s="892" t="n">
        <v>0</v>
      </c>
      <c r="O349" s="893" t="n">
        <v>0</v>
      </c>
      <c r="P349" s="893" t="n">
        <v>0</v>
      </c>
      <c r="Q349" s="892" t="n">
        <v>1</v>
      </c>
      <c r="R349" s="894" t="n">
        <v>34.1589913874277</v>
      </c>
    </row>
    <row r="350" s="1" customFormat="true" ht="21.95" hidden="false" customHeight="true" outlineLevel="0" collapsed="false">
      <c r="A350" s="415" t="s">
        <v>792</v>
      </c>
      <c r="B350" s="443" t="s">
        <v>829</v>
      </c>
      <c r="C350" s="443" t="s">
        <v>2381</v>
      </c>
      <c r="D350" s="447" t="n">
        <v>7136.85049981931</v>
      </c>
      <c r="E350" s="448" t="n">
        <v>0</v>
      </c>
      <c r="F350" s="449" t="n">
        <v>0</v>
      </c>
      <c r="G350" s="890" t="n">
        <v>0</v>
      </c>
      <c r="H350" s="890" t="n">
        <v>0</v>
      </c>
      <c r="I350" s="890" t="n">
        <v>0</v>
      </c>
      <c r="J350" s="890" t="n">
        <v>0</v>
      </c>
      <c r="K350" s="891" t="n">
        <v>0</v>
      </c>
      <c r="L350" s="892" t="n">
        <v>0</v>
      </c>
      <c r="M350" s="893" t="n">
        <v>0</v>
      </c>
      <c r="N350" s="892" t="n">
        <v>0</v>
      </c>
      <c r="O350" s="893" t="n">
        <v>0</v>
      </c>
      <c r="P350" s="893" t="n">
        <v>0</v>
      </c>
      <c r="Q350" s="892" t="n">
        <v>1</v>
      </c>
      <c r="R350" s="894" t="n">
        <v>7136.85049981931</v>
      </c>
    </row>
    <row r="351" s="1" customFormat="true" ht="21.95" hidden="false" customHeight="true" outlineLevel="0" collapsed="false">
      <c r="A351" s="415" t="s">
        <v>792</v>
      </c>
      <c r="B351" s="443" t="s">
        <v>831</v>
      </c>
      <c r="C351" s="443" t="s">
        <v>2382</v>
      </c>
      <c r="D351" s="447" t="n">
        <v>478.611614583946</v>
      </c>
      <c r="E351" s="448" t="n">
        <v>0</v>
      </c>
      <c r="F351" s="449" t="n">
        <v>0</v>
      </c>
      <c r="G351" s="890" t="n">
        <v>0</v>
      </c>
      <c r="H351" s="890" t="n">
        <v>0</v>
      </c>
      <c r="I351" s="890" t="n">
        <v>0</v>
      </c>
      <c r="J351" s="890" t="n">
        <v>0</v>
      </c>
      <c r="K351" s="891" t="n">
        <v>0</v>
      </c>
      <c r="L351" s="892" t="n">
        <v>0</v>
      </c>
      <c r="M351" s="893" t="n">
        <v>0</v>
      </c>
      <c r="N351" s="892" t="n">
        <v>0</v>
      </c>
      <c r="O351" s="893" t="n">
        <v>0</v>
      </c>
      <c r="P351" s="893" t="n">
        <v>0</v>
      </c>
      <c r="Q351" s="892" t="n">
        <v>1</v>
      </c>
      <c r="R351" s="894" t="n">
        <v>478.611614583946</v>
      </c>
    </row>
    <row r="352" s="1" customFormat="true" ht="21.95" hidden="false" customHeight="true" outlineLevel="0" collapsed="false">
      <c r="A352" s="415" t="s">
        <v>792</v>
      </c>
      <c r="B352" s="469" t="s">
        <v>833</v>
      </c>
      <c r="C352" s="469" t="s">
        <v>2383</v>
      </c>
      <c r="D352" s="447" t="n">
        <v>0</v>
      </c>
      <c r="E352" s="448" t="n">
        <v>0</v>
      </c>
      <c r="F352" s="449" t="n">
        <v>0</v>
      </c>
      <c r="G352" s="890" t="n">
        <v>0</v>
      </c>
      <c r="H352" s="890" t="n">
        <v>0</v>
      </c>
      <c r="I352" s="890" t="n">
        <v>0</v>
      </c>
      <c r="J352" s="890" t="n">
        <v>0</v>
      </c>
      <c r="K352" s="891" t="n">
        <v>0</v>
      </c>
      <c r="L352" s="892" t="n">
        <v>0</v>
      </c>
      <c r="M352" s="893" t="n">
        <v>0</v>
      </c>
      <c r="N352" s="892" t="n">
        <v>0</v>
      </c>
      <c r="O352" s="893" t="n">
        <v>0</v>
      </c>
      <c r="P352" s="893" t="n">
        <v>0</v>
      </c>
      <c r="Q352" s="892" t="n">
        <v>0</v>
      </c>
      <c r="R352" s="894" t="n">
        <v>0</v>
      </c>
    </row>
    <row r="353" s="1" customFormat="true" ht="21.95" hidden="false" customHeight="true" outlineLevel="0" collapsed="false">
      <c r="A353" s="415" t="s">
        <v>792</v>
      </c>
      <c r="B353" s="443" t="s">
        <v>835</v>
      </c>
      <c r="C353" s="443" t="s">
        <v>1700</v>
      </c>
      <c r="D353" s="477" t="n">
        <v>284.265383158236</v>
      </c>
      <c r="E353" s="895" t="n">
        <v>0</v>
      </c>
      <c r="F353" s="896" t="n">
        <v>0</v>
      </c>
      <c r="G353" s="890" t="n">
        <v>592.7</v>
      </c>
      <c r="H353" s="890" t="n">
        <v>0</v>
      </c>
      <c r="I353" s="890" t="n">
        <v>0</v>
      </c>
      <c r="J353" s="890" t="n">
        <v>592.7</v>
      </c>
      <c r="K353" s="891" t="n">
        <v>0</v>
      </c>
      <c r="L353" s="892" t="n">
        <v>0</v>
      </c>
      <c r="M353" s="893" t="n">
        <v>0</v>
      </c>
      <c r="N353" s="892" t="n">
        <v>0</v>
      </c>
      <c r="O353" s="893" t="n">
        <v>191.91</v>
      </c>
      <c r="P353" s="893" t="n">
        <v>-191.91</v>
      </c>
      <c r="Q353" s="892" t="n">
        <v>1</v>
      </c>
      <c r="R353" s="894" t="n">
        <v>284.265383158236</v>
      </c>
    </row>
    <row r="354" s="1" customFormat="true" ht="21.95" hidden="false" customHeight="true" outlineLevel="0" collapsed="false">
      <c r="A354" s="415" t="s">
        <v>792</v>
      </c>
      <c r="B354" s="443" t="s">
        <v>837</v>
      </c>
      <c r="C354" s="443" t="s">
        <v>2124</v>
      </c>
      <c r="D354" s="447" t="n">
        <v>11865.0849419339</v>
      </c>
      <c r="E354" s="448" t="n">
        <v>0</v>
      </c>
      <c r="F354" s="449" t="n">
        <v>0</v>
      </c>
      <c r="G354" s="890" t="n">
        <v>0</v>
      </c>
      <c r="H354" s="890" t="n">
        <v>0</v>
      </c>
      <c r="I354" s="890" t="n">
        <v>0</v>
      </c>
      <c r="J354" s="890" t="n">
        <v>0</v>
      </c>
      <c r="K354" s="891" t="n">
        <v>0</v>
      </c>
      <c r="L354" s="892" t="n">
        <v>0</v>
      </c>
      <c r="M354" s="893" t="n">
        <v>0</v>
      </c>
      <c r="N354" s="892" t="n">
        <v>0</v>
      </c>
      <c r="O354" s="893" t="n">
        <v>0</v>
      </c>
      <c r="P354" s="893" t="n">
        <v>0</v>
      </c>
      <c r="Q354" s="892" t="n">
        <v>1</v>
      </c>
      <c r="R354" s="894" t="n">
        <v>11865.0849419339</v>
      </c>
    </row>
    <row r="355" s="1" customFormat="true" ht="21.95" hidden="false" customHeight="true" outlineLevel="0" collapsed="false">
      <c r="A355" s="415" t="s">
        <v>792</v>
      </c>
      <c r="B355" s="469" t="s">
        <v>839</v>
      </c>
      <c r="C355" s="469" t="s">
        <v>2384</v>
      </c>
      <c r="D355" s="447" t="n">
        <v>0</v>
      </c>
      <c r="E355" s="448" t="n">
        <v>0</v>
      </c>
      <c r="F355" s="449" t="n">
        <v>0</v>
      </c>
      <c r="G355" s="890" t="n">
        <v>0</v>
      </c>
      <c r="H355" s="890" t="n">
        <v>0</v>
      </c>
      <c r="I355" s="890" t="n">
        <v>0</v>
      </c>
      <c r="J355" s="890" t="n">
        <v>0</v>
      </c>
      <c r="K355" s="891" t="n">
        <v>0</v>
      </c>
      <c r="L355" s="892" t="n">
        <v>0</v>
      </c>
      <c r="M355" s="893" t="n">
        <v>0</v>
      </c>
      <c r="N355" s="892" t="n">
        <v>0</v>
      </c>
      <c r="O355" s="893" t="n">
        <v>0</v>
      </c>
      <c r="P355" s="893" t="n">
        <v>0</v>
      </c>
      <c r="Q355" s="892" t="n">
        <v>0</v>
      </c>
      <c r="R355" s="894" t="n">
        <v>0</v>
      </c>
    </row>
    <row r="356" s="1" customFormat="true" ht="21.95" hidden="false" customHeight="true" outlineLevel="0" collapsed="false">
      <c r="A356" s="415" t="s">
        <v>792</v>
      </c>
      <c r="B356" s="443" t="s">
        <v>841</v>
      </c>
      <c r="C356" s="443" t="s">
        <v>1881</v>
      </c>
      <c r="D356" s="447" t="n">
        <v>263.414254789373</v>
      </c>
      <c r="E356" s="448" t="n">
        <v>0</v>
      </c>
      <c r="F356" s="449" t="n">
        <v>0</v>
      </c>
      <c r="G356" s="890" t="n">
        <v>0</v>
      </c>
      <c r="H356" s="890" t="n">
        <v>0</v>
      </c>
      <c r="I356" s="890" t="n">
        <v>0</v>
      </c>
      <c r="J356" s="890" t="n">
        <v>0</v>
      </c>
      <c r="K356" s="891" t="n">
        <v>0</v>
      </c>
      <c r="L356" s="892" t="n">
        <v>0</v>
      </c>
      <c r="M356" s="893" t="n">
        <v>0</v>
      </c>
      <c r="N356" s="892" t="n">
        <v>0</v>
      </c>
      <c r="O356" s="893" t="n">
        <v>0</v>
      </c>
      <c r="P356" s="893" t="n">
        <v>0</v>
      </c>
      <c r="Q356" s="892" t="n">
        <v>1</v>
      </c>
      <c r="R356" s="894" t="n">
        <v>263.414254789373</v>
      </c>
    </row>
    <row r="357" s="1" customFormat="true" ht="21.95" hidden="false" customHeight="true" outlineLevel="0" collapsed="false">
      <c r="A357" s="415" t="s">
        <v>792</v>
      </c>
      <c r="B357" s="443" t="s">
        <v>843</v>
      </c>
      <c r="C357" s="443" t="s">
        <v>2385</v>
      </c>
      <c r="D357" s="447" t="n">
        <v>219.076141125266</v>
      </c>
      <c r="E357" s="448" t="n">
        <v>0</v>
      </c>
      <c r="F357" s="449" t="n">
        <v>0</v>
      </c>
      <c r="G357" s="890" t="n">
        <v>0</v>
      </c>
      <c r="H357" s="890" t="n">
        <v>0</v>
      </c>
      <c r="I357" s="890" t="n">
        <v>0</v>
      </c>
      <c r="J357" s="890" t="n">
        <v>0</v>
      </c>
      <c r="K357" s="891" t="n">
        <v>0</v>
      </c>
      <c r="L357" s="892" t="n">
        <v>0</v>
      </c>
      <c r="M357" s="893" t="n">
        <v>0</v>
      </c>
      <c r="N357" s="892" t="n">
        <v>0</v>
      </c>
      <c r="O357" s="893" t="n">
        <v>0</v>
      </c>
      <c r="P357" s="893" t="n">
        <v>0</v>
      </c>
      <c r="Q357" s="892" t="n">
        <v>1</v>
      </c>
      <c r="R357" s="894" t="n">
        <v>219.076141125266</v>
      </c>
    </row>
    <row r="358" s="1" customFormat="true" ht="21.95" hidden="false" customHeight="true" outlineLevel="0" collapsed="false">
      <c r="A358" s="415" t="s">
        <v>792</v>
      </c>
      <c r="B358" s="443" t="s">
        <v>845</v>
      </c>
      <c r="C358" s="443" t="s">
        <v>1829</v>
      </c>
      <c r="D358" s="447" t="n">
        <v>358.73917660441</v>
      </c>
      <c r="E358" s="448" t="n">
        <v>0.8405</v>
      </c>
      <c r="F358" s="449" t="n">
        <v>301.520277936007</v>
      </c>
      <c r="G358" s="890" t="n">
        <v>0</v>
      </c>
      <c r="H358" s="890" t="n">
        <v>0</v>
      </c>
      <c r="I358" s="890" t="n">
        <v>0</v>
      </c>
      <c r="J358" s="890" t="n">
        <v>0</v>
      </c>
      <c r="K358" s="891" t="n">
        <v>0</v>
      </c>
      <c r="L358" s="892" t="n">
        <v>0</v>
      </c>
      <c r="M358" s="893" t="n">
        <v>-301.520277936007</v>
      </c>
      <c r="N358" s="892" t="n">
        <v>0</v>
      </c>
      <c r="O358" s="893" t="n">
        <v>0</v>
      </c>
      <c r="P358" s="893" t="n">
        <v>-301.520277936007</v>
      </c>
      <c r="Q358" s="892" t="n">
        <v>0.07975</v>
      </c>
      <c r="R358" s="894" t="n">
        <v>28.6094493342017</v>
      </c>
    </row>
    <row r="359" s="1" customFormat="true" ht="21.95" hidden="false" customHeight="true" outlineLevel="0" collapsed="false">
      <c r="A359" s="415" t="s">
        <v>792</v>
      </c>
      <c r="B359" s="443" t="s">
        <v>847</v>
      </c>
      <c r="C359" s="443" t="s">
        <v>2386</v>
      </c>
      <c r="D359" s="447" t="n">
        <v>6573.53787302783</v>
      </c>
      <c r="E359" s="448" t="n">
        <v>0</v>
      </c>
      <c r="F359" s="449" t="n">
        <v>0</v>
      </c>
      <c r="G359" s="890" t="n">
        <v>0</v>
      </c>
      <c r="H359" s="890" t="n">
        <v>0</v>
      </c>
      <c r="I359" s="890" t="n">
        <v>0</v>
      </c>
      <c r="J359" s="890" t="n">
        <v>0</v>
      </c>
      <c r="K359" s="891" t="n">
        <v>0</v>
      </c>
      <c r="L359" s="892" t="n">
        <v>0</v>
      </c>
      <c r="M359" s="893" t="n">
        <v>0</v>
      </c>
      <c r="N359" s="892" t="n">
        <v>0</v>
      </c>
      <c r="O359" s="893" t="n">
        <v>0</v>
      </c>
      <c r="P359" s="893" t="n">
        <v>0</v>
      </c>
      <c r="Q359" s="892" t="n">
        <v>1</v>
      </c>
      <c r="R359" s="894" t="n">
        <v>6573.53787302783</v>
      </c>
    </row>
    <row r="360" s="1" customFormat="true" ht="21.95" hidden="false" customHeight="true" outlineLevel="0" collapsed="false">
      <c r="A360" s="415" t="s">
        <v>792</v>
      </c>
      <c r="B360" s="443" t="s">
        <v>849</v>
      </c>
      <c r="C360" s="443" t="s">
        <v>1703</v>
      </c>
      <c r="D360" s="447" t="n">
        <v>160106.370597958</v>
      </c>
      <c r="E360" s="448" t="n">
        <v>0.00468426607889388</v>
      </c>
      <c r="F360" s="449" t="n">
        <v>749.98084080683</v>
      </c>
      <c r="G360" s="890" t="n">
        <v>700</v>
      </c>
      <c r="H360" s="890" t="n">
        <v>0</v>
      </c>
      <c r="I360" s="890" t="n">
        <v>0</v>
      </c>
      <c r="J360" s="890" t="n">
        <v>0</v>
      </c>
      <c r="K360" s="891" t="n">
        <v>700</v>
      </c>
      <c r="L360" s="892" t="n">
        <v>0.933357176493922</v>
      </c>
      <c r="M360" s="893" t="n">
        <v>-49.9808408068295</v>
      </c>
      <c r="N360" s="892" t="n">
        <v>0</v>
      </c>
      <c r="O360" s="893" t="n">
        <v>450</v>
      </c>
      <c r="P360" s="893" t="n">
        <v>-499.98084080683</v>
      </c>
      <c r="Q360" s="892" t="n">
        <v>1</v>
      </c>
      <c r="R360" s="894" t="n">
        <v>160106.370597958</v>
      </c>
    </row>
    <row r="361" s="1" customFormat="true" ht="21.95" hidden="false" customHeight="true" outlineLevel="0" collapsed="false">
      <c r="A361" s="415" t="s">
        <v>851</v>
      </c>
      <c r="B361" s="416" t="s">
        <v>851</v>
      </c>
      <c r="C361" s="416" t="s">
        <v>2387</v>
      </c>
      <c r="D361" s="418" t="n">
        <v>194035.518688433</v>
      </c>
      <c r="E361" s="888" t="n">
        <v>0.0262129935409815</v>
      </c>
      <c r="F361" s="873" t="n">
        <v>5086.25179810088</v>
      </c>
      <c r="G361" s="873" t="n">
        <v>35788.7</v>
      </c>
      <c r="H361" s="873" t="n">
        <v>0</v>
      </c>
      <c r="I361" s="873" t="n">
        <v>0</v>
      </c>
      <c r="J361" s="873" t="n">
        <v>6572</v>
      </c>
      <c r="K361" s="873" t="n">
        <v>29216.7</v>
      </c>
      <c r="L361" s="889" t="n">
        <v>5.74424962816608</v>
      </c>
      <c r="M361" s="418" t="n">
        <v>24130.4482018991</v>
      </c>
      <c r="N361" s="889" t="n">
        <v>5.38832647655856</v>
      </c>
      <c r="O361" s="418" t="n">
        <v>21551.5833267391</v>
      </c>
      <c r="P361" s="418" t="n">
        <v>2578.86487516004</v>
      </c>
      <c r="Q361" s="889" t="n">
        <v>1</v>
      </c>
      <c r="R361" s="418" t="n">
        <v>194035.518688433</v>
      </c>
    </row>
    <row r="362" s="1" customFormat="true" ht="21.95" hidden="false" customHeight="true" outlineLevel="0" collapsed="false">
      <c r="A362" s="415" t="s">
        <v>851</v>
      </c>
      <c r="B362" s="469" t="s">
        <v>853</v>
      </c>
      <c r="C362" s="469" t="s">
        <v>2388</v>
      </c>
      <c r="D362" s="447" t="n">
        <v>0</v>
      </c>
      <c r="E362" s="448" t="n">
        <v>0</v>
      </c>
      <c r="F362" s="449" t="n">
        <v>0</v>
      </c>
      <c r="G362" s="890" t="n">
        <v>0</v>
      </c>
      <c r="H362" s="890" t="n">
        <v>0</v>
      </c>
      <c r="I362" s="890" t="n">
        <v>0</v>
      </c>
      <c r="J362" s="890" t="n">
        <v>0</v>
      </c>
      <c r="K362" s="891" t="n">
        <v>0</v>
      </c>
      <c r="L362" s="892" t="n">
        <v>0</v>
      </c>
      <c r="M362" s="893" t="n">
        <v>0</v>
      </c>
      <c r="N362" s="892" t="n">
        <v>0</v>
      </c>
      <c r="O362" s="893" t="n">
        <v>0</v>
      </c>
      <c r="P362" s="893" t="n">
        <v>0</v>
      </c>
      <c r="Q362" s="892" t="n">
        <v>0</v>
      </c>
      <c r="R362" s="894" t="n">
        <v>0</v>
      </c>
    </row>
    <row r="363" s="1" customFormat="true" ht="21.95" hidden="false" customHeight="true" outlineLevel="0" collapsed="false">
      <c r="A363" s="415" t="s">
        <v>851</v>
      </c>
      <c r="B363" s="443" t="s">
        <v>855</v>
      </c>
      <c r="C363" s="443" t="s">
        <v>1561</v>
      </c>
      <c r="D363" s="447" t="n">
        <v>2714.94334903946</v>
      </c>
      <c r="E363" s="448" t="n">
        <v>0</v>
      </c>
      <c r="F363" s="449" t="n">
        <v>0</v>
      </c>
      <c r="G363" s="890" t="n">
        <v>0</v>
      </c>
      <c r="H363" s="890" t="n">
        <v>0</v>
      </c>
      <c r="I363" s="890" t="n">
        <v>0</v>
      </c>
      <c r="J363" s="890" t="n">
        <v>0</v>
      </c>
      <c r="K363" s="891" t="n">
        <v>0</v>
      </c>
      <c r="L363" s="892" t="n">
        <v>0</v>
      </c>
      <c r="M363" s="893" t="n">
        <v>0</v>
      </c>
      <c r="N363" s="892" t="n">
        <v>0</v>
      </c>
      <c r="O363" s="893" t="n">
        <v>0</v>
      </c>
      <c r="P363" s="893" t="n">
        <v>0</v>
      </c>
      <c r="Q363" s="892" t="n">
        <v>1</v>
      </c>
      <c r="R363" s="894" t="n">
        <v>2714.94334903946</v>
      </c>
    </row>
    <row r="364" s="1" customFormat="true" ht="21.95" hidden="false" customHeight="true" outlineLevel="0" collapsed="false">
      <c r="A364" s="415" t="s">
        <v>851</v>
      </c>
      <c r="B364" s="443" t="s">
        <v>857</v>
      </c>
      <c r="C364" s="443" t="s">
        <v>1639</v>
      </c>
      <c r="D364" s="447" t="n">
        <v>16072.2983316002</v>
      </c>
      <c r="E364" s="448" t="n">
        <v>0</v>
      </c>
      <c r="F364" s="449" t="n">
        <v>0</v>
      </c>
      <c r="G364" s="890" t="n">
        <v>0</v>
      </c>
      <c r="H364" s="890" t="n">
        <v>0</v>
      </c>
      <c r="I364" s="890" t="n">
        <v>0</v>
      </c>
      <c r="J364" s="890" t="n">
        <v>0</v>
      </c>
      <c r="K364" s="891" t="n">
        <v>0</v>
      </c>
      <c r="L364" s="892" t="n">
        <v>0</v>
      </c>
      <c r="M364" s="893" t="n">
        <v>0</v>
      </c>
      <c r="N364" s="892" t="n">
        <v>0</v>
      </c>
      <c r="O364" s="893" t="n">
        <v>0</v>
      </c>
      <c r="P364" s="893" t="n">
        <v>0</v>
      </c>
      <c r="Q364" s="892" t="n">
        <v>1</v>
      </c>
      <c r="R364" s="894" t="n">
        <v>16072.2983316002</v>
      </c>
    </row>
    <row r="365" s="1" customFormat="true" ht="21.95" hidden="false" customHeight="true" outlineLevel="0" collapsed="false">
      <c r="A365" s="415" t="s">
        <v>851</v>
      </c>
      <c r="B365" s="469" t="s">
        <v>859</v>
      </c>
      <c r="C365" s="469" t="s">
        <v>2389</v>
      </c>
      <c r="D365" s="447" t="n">
        <v>0</v>
      </c>
      <c r="E365" s="448" t="n">
        <v>0</v>
      </c>
      <c r="F365" s="449" t="n">
        <v>0</v>
      </c>
      <c r="G365" s="890" t="n">
        <v>0</v>
      </c>
      <c r="H365" s="890" t="n">
        <v>0</v>
      </c>
      <c r="I365" s="890" t="n">
        <v>0</v>
      </c>
      <c r="J365" s="890" t="n">
        <v>0</v>
      </c>
      <c r="K365" s="891" t="n">
        <v>0</v>
      </c>
      <c r="L365" s="892" t="n">
        <v>0</v>
      </c>
      <c r="M365" s="893" t="n">
        <v>0</v>
      </c>
      <c r="N365" s="892" t="n">
        <v>0</v>
      </c>
      <c r="O365" s="893" t="n">
        <v>0</v>
      </c>
      <c r="P365" s="893" t="n">
        <v>0</v>
      </c>
      <c r="Q365" s="892" t="n">
        <v>0</v>
      </c>
      <c r="R365" s="894" t="n">
        <v>0</v>
      </c>
    </row>
    <row r="366" s="1" customFormat="true" ht="21.95" hidden="false" customHeight="true" outlineLevel="0" collapsed="false">
      <c r="A366" s="415" t="s">
        <v>851</v>
      </c>
      <c r="B366" s="443" t="s">
        <v>861</v>
      </c>
      <c r="C366" s="443" t="s">
        <v>2141</v>
      </c>
      <c r="D366" s="447" t="n">
        <v>14116.9425165777</v>
      </c>
      <c r="E366" s="448" t="n">
        <v>0</v>
      </c>
      <c r="F366" s="449" t="n">
        <v>0</v>
      </c>
      <c r="G366" s="890" t="n">
        <v>0</v>
      </c>
      <c r="H366" s="890" t="n">
        <v>0</v>
      </c>
      <c r="I366" s="890" t="n">
        <v>0</v>
      </c>
      <c r="J366" s="890" t="n">
        <v>0</v>
      </c>
      <c r="K366" s="891" t="n">
        <v>0</v>
      </c>
      <c r="L366" s="892" t="n">
        <v>0</v>
      </c>
      <c r="M366" s="893" t="n">
        <v>0</v>
      </c>
      <c r="N366" s="892" t="n">
        <v>0</v>
      </c>
      <c r="O366" s="893" t="n">
        <v>0</v>
      </c>
      <c r="P366" s="893" t="n">
        <v>0</v>
      </c>
      <c r="Q366" s="892" t="n">
        <v>1</v>
      </c>
      <c r="R366" s="894" t="n">
        <v>14116.9425165777</v>
      </c>
    </row>
    <row r="367" s="1" customFormat="true" ht="21.95" hidden="false" customHeight="true" outlineLevel="0" collapsed="false">
      <c r="A367" s="415" t="s">
        <v>851</v>
      </c>
      <c r="B367" s="443" t="s">
        <v>863</v>
      </c>
      <c r="C367" s="443" t="s">
        <v>1586</v>
      </c>
      <c r="D367" s="447" t="n">
        <v>8042.91024596494</v>
      </c>
      <c r="E367" s="448" t="n">
        <v>0</v>
      </c>
      <c r="F367" s="449" t="n">
        <v>0</v>
      </c>
      <c r="G367" s="890" t="n">
        <v>0</v>
      </c>
      <c r="H367" s="890" t="n">
        <v>0</v>
      </c>
      <c r="I367" s="890" t="n">
        <v>0</v>
      </c>
      <c r="J367" s="890" t="n">
        <v>0</v>
      </c>
      <c r="K367" s="891" t="n">
        <v>0</v>
      </c>
      <c r="L367" s="892" t="n">
        <v>0</v>
      </c>
      <c r="M367" s="893" t="n">
        <v>0</v>
      </c>
      <c r="N367" s="892" t="n">
        <v>0</v>
      </c>
      <c r="O367" s="893" t="n">
        <v>326</v>
      </c>
      <c r="P367" s="893" t="n">
        <v>-326</v>
      </c>
      <c r="Q367" s="892" t="n">
        <v>1</v>
      </c>
      <c r="R367" s="894" t="n">
        <v>8042.91024596494</v>
      </c>
    </row>
    <row r="368" s="1" customFormat="true" ht="21.95" hidden="false" customHeight="true" outlineLevel="0" collapsed="false">
      <c r="A368" s="415" t="s">
        <v>851</v>
      </c>
      <c r="B368" s="469" t="s">
        <v>865</v>
      </c>
      <c r="C368" s="469" t="s">
        <v>2390</v>
      </c>
      <c r="D368" s="447" t="n">
        <v>0</v>
      </c>
      <c r="E368" s="448" t="n">
        <v>0</v>
      </c>
      <c r="F368" s="449" t="n">
        <v>0</v>
      </c>
      <c r="G368" s="890" t="n">
        <v>0</v>
      </c>
      <c r="H368" s="890" t="n">
        <v>0</v>
      </c>
      <c r="I368" s="890" t="n">
        <v>0</v>
      </c>
      <c r="J368" s="890" t="n">
        <v>0</v>
      </c>
      <c r="K368" s="891" t="n">
        <v>0</v>
      </c>
      <c r="L368" s="892" t="n">
        <v>0</v>
      </c>
      <c r="M368" s="893" t="n">
        <v>0</v>
      </c>
      <c r="N368" s="892" t="n">
        <v>0</v>
      </c>
      <c r="O368" s="893" t="n">
        <v>0</v>
      </c>
      <c r="P368" s="893" t="n">
        <v>0</v>
      </c>
      <c r="Q368" s="892" t="n">
        <v>0</v>
      </c>
      <c r="R368" s="894" t="n">
        <v>0</v>
      </c>
    </row>
    <row r="369" s="1" customFormat="true" ht="21.95" hidden="false" customHeight="true" outlineLevel="0" collapsed="false">
      <c r="A369" s="415" t="s">
        <v>851</v>
      </c>
      <c r="B369" s="443" t="s">
        <v>867</v>
      </c>
      <c r="C369" s="443" t="s">
        <v>1878</v>
      </c>
      <c r="D369" s="447" t="n">
        <v>155.815574892087</v>
      </c>
      <c r="E369" s="448" t="n">
        <v>0</v>
      </c>
      <c r="F369" s="449" t="n">
        <v>0</v>
      </c>
      <c r="G369" s="890" t="n">
        <v>0</v>
      </c>
      <c r="H369" s="890" t="n">
        <v>0</v>
      </c>
      <c r="I369" s="890" t="n">
        <v>0</v>
      </c>
      <c r="J369" s="890" t="n">
        <v>0</v>
      </c>
      <c r="K369" s="891" t="n">
        <v>0</v>
      </c>
      <c r="L369" s="892" t="n">
        <v>0</v>
      </c>
      <c r="M369" s="893" t="n">
        <v>0</v>
      </c>
      <c r="N369" s="892" t="n">
        <v>0</v>
      </c>
      <c r="O369" s="893" t="n">
        <v>0</v>
      </c>
      <c r="P369" s="893" t="n">
        <v>0</v>
      </c>
      <c r="Q369" s="892" t="n">
        <v>1</v>
      </c>
      <c r="R369" s="894" t="n">
        <v>155.815574892087</v>
      </c>
    </row>
    <row r="370" s="1" customFormat="true" ht="21.95" hidden="false" customHeight="true" outlineLevel="0" collapsed="false">
      <c r="A370" s="415" t="s">
        <v>851</v>
      </c>
      <c r="B370" s="443" t="s">
        <v>869</v>
      </c>
      <c r="C370" s="443" t="s">
        <v>1780</v>
      </c>
      <c r="D370" s="447" t="n">
        <v>6428.91933264009</v>
      </c>
      <c r="E370" s="448" t="n">
        <v>0</v>
      </c>
      <c r="F370" s="449" t="n">
        <v>0</v>
      </c>
      <c r="G370" s="890" t="n">
        <v>0</v>
      </c>
      <c r="H370" s="890" t="n">
        <v>0</v>
      </c>
      <c r="I370" s="890" t="n">
        <v>0</v>
      </c>
      <c r="J370" s="890" t="n">
        <v>0</v>
      </c>
      <c r="K370" s="891" t="n">
        <v>0</v>
      </c>
      <c r="L370" s="892" t="n">
        <v>0</v>
      </c>
      <c r="M370" s="893" t="n">
        <v>0</v>
      </c>
      <c r="N370" s="892" t="n">
        <v>0</v>
      </c>
      <c r="O370" s="893" t="n">
        <v>0</v>
      </c>
      <c r="P370" s="893" t="n">
        <v>0</v>
      </c>
      <c r="Q370" s="892" t="n">
        <v>1</v>
      </c>
      <c r="R370" s="894" t="n">
        <v>6428.91933264009</v>
      </c>
    </row>
    <row r="371" s="1" customFormat="true" ht="21.95" hidden="false" customHeight="true" outlineLevel="0" collapsed="false">
      <c r="A371" s="415" t="s">
        <v>851</v>
      </c>
      <c r="B371" s="443" t="s">
        <v>871</v>
      </c>
      <c r="C371" s="443" t="s">
        <v>1629</v>
      </c>
      <c r="D371" s="447" t="n">
        <v>53574.3277720008</v>
      </c>
      <c r="E371" s="448" t="n">
        <v>0</v>
      </c>
      <c r="F371" s="449" t="n">
        <v>0</v>
      </c>
      <c r="G371" s="890" t="n">
        <v>0</v>
      </c>
      <c r="H371" s="890" t="n">
        <v>0</v>
      </c>
      <c r="I371" s="890" t="n">
        <v>0</v>
      </c>
      <c r="J371" s="890" t="n">
        <v>0</v>
      </c>
      <c r="K371" s="891" t="n">
        <v>0</v>
      </c>
      <c r="L371" s="892" t="n">
        <v>0</v>
      </c>
      <c r="M371" s="893" t="n">
        <v>0</v>
      </c>
      <c r="N371" s="892" t="n">
        <v>0</v>
      </c>
      <c r="O371" s="893" t="n">
        <v>0</v>
      </c>
      <c r="P371" s="893" t="n">
        <v>0</v>
      </c>
      <c r="Q371" s="892" t="n">
        <v>1</v>
      </c>
      <c r="R371" s="894" t="n">
        <v>53574.3277720008</v>
      </c>
    </row>
    <row r="372" s="1" customFormat="true" ht="21.95" hidden="false" customHeight="true" outlineLevel="0" collapsed="false">
      <c r="A372" s="415" t="s">
        <v>851</v>
      </c>
      <c r="B372" s="443" t="s">
        <v>873</v>
      </c>
      <c r="C372" s="443" t="s">
        <v>2057</v>
      </c>
      <c r="D372" s="447" t="n">
        <v>460.739218839207</v>
      </c>
      <c r="E372" s="448" t="n">
        <v>0</v>
      </c>
      <c r="F372" s="449" t="n">
        <v>0</v>
      </c>
      <c r="G372" s="890" t="n">
        <v>0</v>
      </c>
      <c r="H372" s="890" t="n">
        <v>0</v>
      </c>
      <c r="I372" s="890" t="n">
        <v>0</v>
      </c>
      <c r="J372" s="890" t="n">
        <v>0</v>
      </c>
      <c r="K372" s="891" t="n">
        <v>0</v>
      </c>
      <c r="L372" s="892" t="n">
        <v>0</v>
      </c>
      <c r="M372" s="893" t="n">
        <v>0</v>
      </c>
      <c r="N372" s="892" t="n">
        <v>0</v>
      </c>
      <c r="O372" s="893" t="n">
        <v>0</v>
      </c>
      <c r="P372" s="893" t="n">
        <v>0</v>
      </c>
      <c r="Q372" s="892" t="n">
        <v>1</v>
      </c>
      <c r="R372" s="894" t="n">
        <v>460.739218839207</v>
      </c>
    </row>
    <row r="373" s="1" customFormat="true" ht="21.95" hidden="false" customHeight="true" outlineLevel="0" collapsed="false">
      <c r="A373" s="415" t="s">
        <v>851</v>
      </c>
      <c r="B373" s="443" t="s">
        <v>875</v>
      </c>
      <c r="C373" s="443" t="s">
        <v>1717</v>
      </c>
      <c r="D373" s="447" t="n">
        <v>8934.59064253657</v>
      </c>
      <c r="E373" s="448" t="n">
        <v>0</v>
      </c>
      <c r="F373" s="449" t="n">
        <v>0</v>
      </c>
      <c r="G373" s="890" t="n">
        <v>0</v>
      </c>
      <c r="H373" s="890" t="n">
        <v>0</v>
      </c>
      <c r="I373" s="890" t="n">
        <v>0</v>
      </c>
      <c r="J373" s="890" t="n">
        <v>0</v>
      </c>
      <c r="K373" s="891" t="n">
        <v>0</v>
      </c>
      <c r="L373" s="892" t="n">
        <v>0</v>
      </c>
      <c r="M373" s="893" t="n">
        <v>0</v>
      </c>
      <c r="N373" s="892" t="n">
        <v>0</v>
      </c>
      <c r="O373" s="893" t="n">
        <v>0</v>
      </c>
      <c r="P373" s="893" t="n">
        <v>0</v>
      </c>
      <c r="Q373" s="892" t="n">
        <v>1</v>
      </c>
      <c r="R373" s="894" t="n">
        <v>8934.59064253657</v>
      </c>
    </row>
    <row r="374" s="1" customFormat="true" ht="21.95" hidden="false" customHeight="true" outlineLevel="0" collapsed="false">
      <c r="A374" s="415" t="s">
        <v>851</v>
      </c>
      <c r="B374" s="443" t="s">
        <v>877</v>
      </c>
      <c r="C374" s="443" t="s">
        <v>1637</v>
      </c>
      <c r="D374" s="447" t="n">
        <v>1382.21765651762</v>
      </c>
      <c r="E374" s="448" t="n">
        <v>0</v>
      </c>
      <c r="F374" s="449" t="n">
        <v>0</v>
      </c>
      <c r="G374" s="890" t="n">
        <v>6572</v>
      </c>
      <c r="H374" s="890" t="n">
        <v>0</v>
      </c>
      <c r="I374" s="890" t="n">
        <v>0</v>
      </c>
      <c r="J374" s="890" t="n">
        <v>6572</v>
      </c>
      <c r="K374" s="891" t="n">
        <v>0</v>
      </c>
      <c r="L374" s="892" t="n">
        <v>0</v>
      </c>
      <c r="M374" s="893" t="n">
        <v>0</v>
      </c>
      <c r="N374" s="892" t="n">
        <v>0</v>
      </c>
      <c r="O374" s="893" t="n">
        <v>0</v>
      </c>
      <c r="P374" s="893" t="n">
        <v>0</v>
      </c>
      <c r="Q374" s="892" t="n">
        <v>1</v>
      </c>
      <c r="R374" s="894" t="n">
        <v>1382.21765651762</v>
      </c>
    </row>
    <row r="375" s="1" customFormat="true" ht="21.95" hidden="false" customHeight="true" outlineLevel="0" collapsed="false">
      <c r="A375" s="415" t="s">
        <v>851</v>
      </c>
      <c r="B375" s="443" t="s">
        <v>879</v>
      </c>
      <c r="C375" s="443" t="s">
        <v>1646</v>
      </c>
      <c r="D375" s="447" t="n">
        <v>30751.6641411284</v>
      </c>
      <c r="E375" s="448" t="n">
        <v>0</v>
      </c>
      <c r="F375" s="449" t="n">
        <v>0</v>
      </c>
      <c r="G375" s="890" t="n">
        <v>0</v>
      </c>
      <c r="H375" s="890" t="n">
        <v>0</v>
      </c>
      <c r="I375" s="890" t="n">
        <v>0</v>
      </c>
      <c r="J375" s="890" t="n">
        <v>0</v>
      </c>
      <c r="K375" s="891" t="n">
        <v>0</v>
      </c>
      <c r="L375" s="892" t="n">
        <v>0</v>
      </c>
      <c r="M375" s="893" t="n">
        <v>0</v>
      </c>
      <c r="N375" s="892" t="n">
        <v>0</v>
      </c>
      <c r="O375" s="893" t="n">
        <v>0</v>
      </c>
      <c r="P375" s="893" t="n">
        <v>0</v>
      </c>
      <c r="Q375" s="892" t="n">
        <v>1</v>
      </c>
      <c r="R375" s="894" t="n">
        <v>30751.6641411284</v>
      </c>
    </row>
    <row r="376" s="1" customFormat="true" ht="21.95" hidden="false" customHeight="true" outlineLevel="0" collapsed="false">
      <c r="A376" s="415" t="s">
        <v>851</v>
      </c>
      <c r="B376" s="443" t="s">
        <v>881</v>
      </c>
      <c r="C376" s="443" t="s">
        <v>1762</v>
      </c>
      <c r="D376" s="447" t="n">
        <v>6500.34462642572</v>
      </c>
      <c r="E376" s="448" t="n">
        <v>0</v>
      </c>
      <c r="F376" s="449" t="n">
        <v>0</v>
      </c>
      <c r="G376" s="890" t="n">
        <v>0</v>
      </c>
      <c r="H376" s="890" t="n">
        <v>0</v>
      </c>
      <c r="I376" s="890" t="n">
        <v>0</v>
      </c>
      <c r="J376" s="890" t="n">
        <v>0</v>
      </c>
      <c r="K376" s="891" t="n">
        <v>0</v>
      </c>
      <c r="L376" s="892" t="n">
        <v>0</v>
      </c>
      <c r="M376" s="893" t="n">
        <v>0</v>
      </c>
      <c r="N376" s="892" t="n">
        <v>0</v>
      </c>
      <c r="O376" s="893" t="n">
        <v>0</v>
      </c>
      <c r="P376" s="893" t="n">
        <v>0</v>
      </c>
      <c r="Q376" s="892" t="n">
        <v>1</v>
      </c>
      <c r="R376" s="894" t="n">
        <v>6500.34462642572</v>
      </c>
    </row>
    <row r="377" s="1" customFormat="true" ht="21.95" hidden="false" customHeight="true" outlineLevel="0" collapsed="false">
      <c r="A377" s="415" t="s">
        <v>851</v>
      </c>
      <c r="B377" s="443" t="s">
        <v>883</v>
      </c>
      <c r="C377" s="443" t="s">
        <v>1663</v>
      </c>
      <c r="D377" s="447" t="n">
        <v>1597.83289606881</v>
      </c>
      <c r="E377" s="448" t="n">
        <v>0</v>
      </c>
      <c r="F377" s="449" t="n">
        <v>0</v>
      </c>
      <c r="G377" s="890" t="n">
        <v>0</v>
      </c>
      <c r="H377" s="890" t="n">
        <v>0</v>
      </c>
      <c r="I377" s="890" t="n">
        <v>0</v>
      </c>
      <c r="J377" s="890" t="n">
        <v>0</v>
      </c>
      <c r="K377" s="891" t="n">
        <v>0</v>
      </c>
      <c r="L377" s="892" t="n">
        <v>0</v>
      </c>
      <c r="M377" s="893" t="n">
        <v>0</v>
      </c>
      <c r="N377" s="892" t="n">
        <v>0</v>
      </c>
      <c r="O377" s="893" t="n">
        <v>0</v>
      </c>
      <c r="P377" s="893" t="n">
        <v>0</v>
      </c>
      <c r="Q377" s="892" t="n">
        <v>1</v>
      </c>
      <c r="R377" s="894" t="n">
        <v>1597.83289606881</v>
      </c>
    </row>
    <row r="378" s="1" customFormat="true" ht="21.95" hidden="false" customHeight="true" outlineLevel="0" collapsed="false">
      <c r="A378" s="415" t="s">
        <v>851</v>
      </c>
      <c r="B378" s="443" t="s">
        <v>885</v>
      </c>
      <c r="C378" s="443" t="s">
        <v>1928</v>
      </c>
      <c r="D378" s="447" t="n">
        <v>284.265383158236</v>
      </c>
      <c r="E378" s="448" t="n">
        <v>0</v>
      </c>
      <c r="F378" s="449" t="n">
        <v>0</v>
      </c>
      <c r="G378" s="890" t="n">
        <v>0</v>
      </c>
      <c r="H378" s="890" t="n">
        <v>0</v>
      </c>
      <c r="I378" s="890" t="n">
        <v>0</v>
      </c>
      <c r="J378" s="890" t="n">
        <v>0</v>
      </c>
      <c r="K378" s="891" t="n">
        <v>0</v>
      </c>
      <c r="L378" s="892" t="n">
        <v>0</v>
      </c>
      <c r="M378" s="893" t="n">
        <v>0</v>
      </c>
      <c r="N378" s="892" t="n">
        <v>0</v>
      </c>
      <c r="O378" s="893" t="n">
        <v>0</v>
      </c>
      <c r="P378" s="893" t="n">
        <v>0</v>
      </c>
      <c r="Q378" s="892" t="n">
        <v>1</v>
      </c>
      <c r="R378" s="894" t="n">
        <v>284.265383158236</v>
      </c>
    </row>
    <row r="379" s="1" customFormat="true" ht="21.95" hidden="false" customHeight="true" outlineLevel="0" collapsed="false">
      <c r="A379" s="415" t="s">
        <v>851</v>
      </c>
      <c r="B379" s="443" t="s">
        <v>887</v>
      </c>
      <c r="C379" s="443" t="s">
        <v>1997</v>
      </c>
      <c r="D379" s="447" t="n">
        <v>128.781969098335</v>
      </c>
      <c r="E379" s="448" t="n">
        <v>0</v>
      </c>
      <c r="F379" s="449" t="n">
        <v>0</v>
      </c>
      <c r="G379" s="890" t="n">
        <v>0</v>
      </c>
      <c r="H379" s="890" t="n">
        <v>0</v>
      </c>
      <c r="I379" s="890" t="n">
        <v>0</v>
      </c>
      <c r="J379" s="890" t="n">
        <v>0</v>
      </c>
      <c r="K379" s="891" t="n">
        <v>0</v>
      </c>
      <c r="L379" s="892" t="n">
        <v>0</v>
      </c>
      <c r="M379" s="893" t="n">
        <v>0</v>
      </c>
      <c r="N379" s="892" t="n">
        <v>0</v>
      </c>
      <c r="O379" s="893" t="n">
        <v>0</v>
      </c>
      <c r="P379" s="893" t="n">
        <v>0</v>
      </c>
      <c r="Q379" s="892" t="n">
        <v>1</v>
      </c>
      <c r="R379" s="894" t="n">
        <v>128.781969098335</v>
      </c>
    </row>
    <row r="380" s="1" customFormat="true" ht="21.95" hidden="false" customHeight="true" outlineLevel="0" collapsed="false">
      <c r="A380" s="415" t="s">
        <v>851</v>
      </c>
      <c r="B380" s="443" t="s">
        <v>889</v>
      </c>
      <c r="C380" s="443" t="s">
        <v>2155</v>
      </c>
      <c r="D380" s="447" t="n">
        <v>24347.6032965746</v>
      </c>
      <c r="E380" s="448" t="n">
        <v>0</v>
      </c>
      <c r="F380" s="449" t="n">
        <v>0</v>
      </c>
      <c r="G380" s="890" t="n">
        <v>0</v>
      </c>
      <c r="H380" s="890" t="n">
        <v>0</v>
      </c>
      <c r="I380" s="890" t="n">
        <v>0</v>
      </c>
      <c r="J380" s="890" t="n">
        <v>0</v>
      </c>
      <c r="K380" s="891" t="n">
        <v>0</v>
      </c>
      <c r="L380" s="892" t="n">
        <v>0</v>
      </c>
      <c r="M380" s="893" t="n">
        <v>0</v>
      </c>
      <c r="N380" s="892" t="n">
        <v>0</v>
      </c>
      <c r="O380" s="893" t="n">
        <v>0</v>
      </c>
      <c r="P380" s="893" t="n">
        <v>0</v>
      </c>
      <c r="Q380" s="892" t="n">
        <v>1</v>
      </c>
      <c r="R380" s="894" t="n">
        <v>24347.6032965746</v>
      </c>
    </row>
    <row r="381" s="1" customFormat="true" ht="21.95" hidden="false" customHeight="true" outlineLevel="0" collapsed="false">
      <c r="A381" s="415" t="s">
        <v>851</v>
      </c>
      <c r="B381" s="443" t="s">
        <v>891</v>
      </c>
      <c r="C381" s="443" t="s">
        <v>1572</v>
      </c>
      <c r="D381" s="447" t="n">
        <v>18541.3217353699</v>
      </c>
      <c r="E381" s="448" t="n">
        <v>0.270967741935484</v>
      </c>
      <c r="F381" s="449" t="n">
        <v>5024.10008313249</v>
      </c>
      <c r="G381" s="890" t="n">
        <v>29216.7</v>
      </c>
      <c r="H381" s="890" t="n">
        <v>0</v>
      </c>
      <c r="I381" s="890" t="n">
        <v>0</v>
      </c>
      <c r="J381" s="890" t="n">
        <v>0</v>
      </c>
      <c r="K381" s="891" t="n">
        <v>29216.7</v>
      </c>
      <c r="L381" s="892" t="n">
        <v>5.81531010858837</v>
      </c>
      <c r="M381" s="893" t="n">
        <v>24192.5999168675</v>
      </c>
      <c r="N381" s="892" t="n">
        <v>5.34213482409719</v>
      </c>
      <c r="O381" s="893" t="n">
        <v>21244.142836878</v>
      </c>
      <c r="P381" s="893" t="n">
        <v>2948.45707998948</v>
      </c>
      <c r="Q381" s="892" t="n">
        <v>4.06005190771583</v>
      </c>
      <c r="R381" s="894" t="n">
        <v>75278.7286832616</v>
      </c>
    </row>
    <row r="382" s="1" customFormat="true" ht="21.95" hidden="false" customHeight="true" outlineLevel="0" collapsed="false">
      <c r="A382" s="415"/>
      <c r="B382" s="906" t="s">
        <v>894</v>
      </c>
      <c r="C382" s="906"/>
      <c r="D382" s="418" t="n">
        <v>6776171.80150979</v>
      </c>
      <c r="E382" s="907" t="n">
        <v>0.594496356976659</v>
      </c>
      <c r="F382" s="908" t="n">
        <v>4028409.45024554</v>
      </c>
      <c r="G382" s="873" t="n">
        <v>3667947.1</v>
      </c>
      <c r="H382" s="873" t="n">
        <v>169574</v>
      </c>
      <c r="I382" s="873" t="n">
        <v>519146.638</v>
      </c>
      <c r="J382" s="873" t="n">
        <v>694266.945633243</v>
      </c>
      <c r="K382" s="873" t="n">
        <v>3662400.79236676</v>
      </c>
      <c r="L382" s="909" t="n">
        <v>0.909143133934295</v>
      </c>
      <c r="M382" s="873" t="n">
        <v>-366008.657878778</v>
      </c>
      <c r="N382" s="909" t="n">
        <v>0.947852795677602</v>
      </c>
      <c r="O382" s="873" t="n">
        <v>-205971.911542738</v>
      </c>
      <c r="P382" s="873" t="n">
        <v>-160036.74633604</v>
      </c>
      <c r="Q382" s="909" t="n">
        <v>0.934986041268986</v>
      </c>
      <c r="R382" s="873" t="n">
        <v>6335626.04765217</v>
      </c>
    </row>
    <row r="383" s="499" customFormat="true" ht="21.95" hidden="false" customHeight="true" outlineLevel="0" collapsed="false">
      <c r="A383" s="415" t="n">
        <v>0</v>
      </c>
      <c r="B383" s="910"/>
      <c r="C383" s="910"/>
      <c r="D383" s="911"/>
      <c r="E383" s="912"/>
      <c r="F383" s="913"/>
      <c r="G383" s="890" t="n">
        <v>0</v>
      </c>
      <c r="H383" s="890" t="n">
        <v>0</v>
      </c>
      <c r="I383" s="890" t="n">
        <v>0</v>
      </c>
      <c r="J383" s="890" t="n">
        <v>0</v>
      </c>
      <c r="K383" s="891" t="n">
        <v>0</v>
      </c>
      <c r="L383" s="892" t="n">
        <v>0</v>
      </c>
      <c r="M383" s="893" t="n">
        <v>0</v>
      </c>
      <c r="N383" s="892" t="n">
        <v>0</v>
      </c>
      <c r="O383" s="893" t="n">
        <v>0</v>
      </c>
      <c r="P383" s="893" t="n">
        <v>0</v>
      </c>
      <c r="Q383" s="892" t="n">
        <v>0</v>
      </c>
      <c r="R383" s="894" t="n">
        <v>0</v>
      </c>
    </row>
    <row r="384" s="421" customFormat="true" ht="21.95" hidden="false" customHeight="true" outlineLevel="0" collapsed="false">
      <c r="A384" s="415" t="s">
        <v>41</v>
      </c>
      <c r="B384" s="416" t="s">
        <v>41</v>
      </c>
      <c r="C384" s="416" t="s">
        <v>2391</v>
      </c>
      <c r="D384" s="418" t="n">
        <v>156335.332821213</v>
      </c>
      <c r="E384" s="888" t="n">
        <v>0.571570465344258</v>
      </c>
      <c r="F384" s="873" t="n">
        <v>89356.6589303703</v>
      </c>
      <c r="G384" s="873" t="n">
        <v>67376.42</v>
      </c>
      <c r="H384" s="873" t="n">
        <v>22.92</v>
      </c>
      <c r="I384" s="873" t="n">
        <v>10285.07</v>
      </c>
      <c r="J384" s="873"/>
      <c r="K384" s="873" t="n">
        <v>77684.41</v>
      </c>
      <c r="L384" s="909" t="n">
        <v>0.869374604309392</v>
      </c>
      <c r="M384" s="873" t="n">
        <v>-11672.2489303703</v>
      </c>
      <c r="N384" s="909" t="n">
        <v>0.921848291653392</v>
      </c>
      <c r="O384" s="873" t="n">
        <v>-6417.42393046919</v>
      </c>
      <c r="P384" s="873" t="n">
        <v>-5254.82499990115</v>
      </c>
      <c r="Q384" s="909" t="n">
        <v>0.897356493054367</v>
      </c>
      <c r="R384" s="873" t="n">
        <v>140288.526000931</v>
      </c>
    </row>
    <row r="385" s="1" customFormat="true" ht="21.95" hidden="false" customHeight="true" outlineLevel="0" collapsed="false">
      <c r="A385" s="415" t="s">
        <v>41</v>
      </c>
      <c r="B385" s="443" t="s">
        <v>45</v>
      </c>
      <c r="C385" s="443" t="s">
        <v>2392</v>
      </c>
      <c r="D385" s="447" t="n">
        <v>927.450027012845</v>
      </c>
      <c r="E385" s="448" t="n">
        <v>0.714</v>
      </c>
      <c r="F385" s="449" t="n">
        <v>662.199319287171</v>
      </c>
      <c r="G385" s="890" t="n">
        <v>260.7</v>
      </c>
      <c r="H385" s="890" t="n">
        <v>0</v>
      </c>
      <c r="I385" s="890" t="n">
        <v>6631.07</v>
      </c>
      <c r="J385" s="890"/>
      <c r="K385" s="891" t="n">
        <v>6891.77</v>
      </c>
      <c r="L385" s="892" t="n">
        <v>10.4073951743392</v>
      </c>
      <c r="M385" s="893" t="n">
        <v>6229.57068071283</v>
      </c>
      <c r="N385" s="892" t="n">
        <v>11.2805511950283</v>
      </c>
      <c r="O385" s="893" t="n">
        <v>6280.82733586516</v>
      </c>
      <c r="P385" s="893" t="n">
        <v>-51.2566551523323</v>
      </c>
      <c r="Q385" s="892" t="n">
        <v>9.06213766440868</v>
      </c>
      <c r="R385" s="894" t="n">
        <v>8404.67982164995</v>
      </c>
    </row>
    <row r="386" s="1" customFormat="true" ht="21.95" hidden="false" customHeight="true" outlineLevel="0" collapsed="false">
      <c r="A386" s="415" t="s">
        <v>41</v>
      </c>
      <c r="B386" s="443" t="s">
        <v>48</v>
      </c>
      <c r="C386" s="443" t="s">
        <v>1265</v>
      </c>
      <c r="D386" s="447" t="n">
        <v>27161.0805492523</v>
      </c>
      <c r="E386" s="448" t="n">
        <v>0</v>
      </c>
      <c r="F386" s="449" t="n">
        <v>0</v>
      </c>
      <c r="G386" s="890" t="n">
        <v>4843</v>
      </c>
      <c r="H386" s="890" t="n">
        <v>0</v>
      </c>
      <c r="I386" s="890" t="n">
        <v>0</v>
      </c>
      <c r="J386" s="890"/>
      <c r="K386" s="891" t="n">
        <v>4843</v>
      </c>
      <c r="L386" s="892" t="n">
        <v>0</v>
      </c>
      <c r="M386" s="893" t="n">
        <v>4843</v>
      </c>
      <c r="N386" s="892" t="n">
        <v>0</v>
      </c>
      <c r="O386" s="893" t="n">
        <v>4597.79</v>
      </c>
      <c r="P386" s="893" t="n">
        <v>245.21</v>
      </c>
      <c r="Q386" s="892" t="n">
        <v>1</v>
      </c>
      <c r="R386" s="894" t="n">
        <v>27161.0805492523</v>
      </c>
    </row>
    <row r="387" s="1" customFormat="true" ht="21.95" hidden="false" customHeight="true" outlineLevel="0" collapsed="false">
      <c r="A387" s="415" t="s">
        <v>41</v>
      </c>
      <c r="B387" s="443" t="s">
        <v>50</v>
      </c>
      <c r="C387" s="443" t="s">
        <v>2393</v>
      </c>
      <c r="D387" s="447" t="n">
        <v>0</v>
      </c>
      <c r="E387" s="448" t="n">
        <v>0</v>
      </c>
      <c r="F387" s="449" t="n">
        <v>0</v>
      </c>
      <c r="G387" s="890" t="n">
        <v>16613</v>
      </c>
      <c r="H387" s="890" t="n">
        <v>0</v>
      </c>
      <c r="I387" s="890" t="n">
        <v>0</v>
      </c>
      <c r="J387" s="890"/>
      <c r="K387" s="891" t="n">
        <v>16613</v>
      </c>
      <c r="L387" s="892" t="n">
        <v>0</v>
      </c>
      <c r="M387" s="893" t="n">
        <v>16613</v>
      </c>
      <c r="N387" s="892" t="n">
        <v>0</v>
      </c>
      <c r="O387" s="893" t="n">
        <v>16613</v>
      </c>
      <c r="P387" s="893" t="n">
        <v>0</v>
      </c>
      <c r="Q387" s="892" t="n">
        <v>0</v>
      </c>
      <c r="R387" s="894" t="n">
        <v>0</v>
      </c>
    </row>
    <row r="388" s="1" customFormat="true" ht="21.95" hidden="false" customHeight="true" outlineLevel="0" collapsed="false">
      <c r="A388" s="415" t="s">
        <v>41</v>
      </c>
      <c r="B388" s="443" t="s">
        <v>52</v>
      </c>
      <c r="C388" s="443" t="s">
        <v>2394</v>
      </c>
      <c r="D388" s="447" t="n">
        <v>25724.425366863</v>
      </c>
      <c r="E388" s="448" t="n">
        <v>0.666666666666667</v>
      </c>
      <c r="F388" s="449" t="n">
        <v>17149.616911242</v>
      </c>
      <c r="G388" s="890" t="n">
        <v>16689.46</v>
      </c>
      <c r="H388" s="890" t="n">
        <v>22.92</v>
      </c>
      <c r="I388" s="890" t="n">
        <v>0</v>
      </c>
      <c r="J388" s="890"/>
      <c r="K388" s="891" t="n">
        <v>16712.38</v>
      </c>
      <c r="L388" s="892" t="n">
        <v>0.974504566865552</v>
      </c>
      <c r="M388" s="893" t="n">
        <v>-437.236911241973</v>
      </c>
      <c r="N388" s="892" t="n">
        <v>0.952661088383156</v>
      </c>
      <c r="O388" s="893" t="n">
        <v>-743.913156707387</v>
      </c>
      <c r="P388" s="893" t="n">
        <v>306.676245465414</v>
      </c>
      <c r="Q388" s="892" t="n">
        <v>0.978753805721293</v>
      </c>
      <c r="R388" s="894" t="n">
        <v>25177.8792278105</v>
      </c>
    </row>
    <row r="389" s="1" customFormat="true" ht="21.95" hidden="false" customHeight="true" outlineLevel="0" collapsed="false">
      <c r="A389" s="415" t="s">
        <v>41</v>
      </c>
      <c r="B389" s="443" t="s">
        <v>54</v>
      </c>
      <c r="C389" s="443" t="s">
        <v>2395</v>
      </c>
      <c r="D389" s="447" t="n">
        <v>51525.0015007136</v>
      </c>
      <c r="E389" s="448" t="n">
        <v>0.714</v>
      </c>
      <c r="F389" s="449" t="n">
        <v>36788.8510715095</v>
      </c>
      <c r="G389" s="890" t="n">
        <v>799</v>
      </c>
      <c r="H389" s="890" t="n">
        <v>0</v>
      </c>
      <c r="I389" s="890" t="n">
        <v>0</v>
      </c>
      <c r="J389" s="890"/>
      <c r="K389" s="891" t="n">
        <v>799</v>
      </c>
      <c r="L389" s="892" t="n">
        <v>0.0217185363698072</v>
      </c>
      <c r="M389" s="893" t="n">
        <v>-35989.8510715095</v>
      </c>
      <c r="N389" s="892" t="n">
        <v>0.023540670580547</v>
      </c>
      <c r="O389" s="893" t="n">
        <v>-33142.2591186021</v>
      </c>
      <c r="P389" s="893" t="n">
        <v>-2847.59195290736</v>
      </c>
      <c r="Q389" s="892" t="n">
        <v>0.161612785668925</v>
      </c>
      <c r="R389" s="894" t="n">
        <v>8327.09902412585</v>
      </c>
    </row>
    <row r="390" s="1" customFormat="true" ht="21.95" hidden="false" customHeight="true" outlineLevel="0" collapsed="false">
      <c r="A390" s="415" t="s">
        <v>41</v>
      </c>
      <c r="B390" s="443" t="s">
        <v>56</v>
      </c>
      <c r="C390" s="443" t="s">
        <v>2396</v>
      </c>
      <c r="D390" s="447" t="n">
        <v>4637.25013506422</v>
      </c>
      <c r="E390" s="448" t="n">
        <v>0.714</v>
      </c>
      <c r="F390" s="449" t="n">
        <v>3310.99659643586</v>
      </c>
      <c r="G390" s="890" t="n">
        <v>0</v>
      </c>
      <c r="H390" s="890" t="n">
        <v>0</v>
      </c>
      <c r="I390" s="890" t="n">
        <v>3654</v>
      </c>
      <c r="J390" s="890"/>
      <c r="K390" s="891" t="n">
        <v>3654</v>
      </c>
      <c r="L390" s="892" t="n">
        <v>1.1035952147862</v>
      </c>
      <c r="M390" s="893" t="n">
        <v>343.003403564143</v>
      </c>
      <c r="N390" s="892" t="n">
        <v>1.19618426229062</v>
      </c>
      <c r="O390" s="893" t="n">
        <v>599.286679325806</v>
      </c>
      <c r="P390" s="893" t="n">
        <v>-256.283275761662</v>
      </c>
      <c r="Q390" s="892" t="n">
        <v>1.08878109907177</v>
      </c>
      <c r="R390" s="894" t="n">
        <v>5048.95029872595</v>
      </c>
    </row>
    <row r="391" s="1" customFormat="true" ht="21.95" hidden="false" customHeight="true" outlineLevel="0" collapsed="false">
      <c r="A391" s="415" t="s">
        <v>41</v>
      </c>
      <c r="B391" s="443" t="s">
        <v>59</v>
      </c>
      <c r="C391" s="443" t="s">
        <v>2397</v>
      </c>
      <c r="D391" s="447" t="n">
        <v>2400</v>
      </c>
      <c r="E391" s="448" t="n">
        <v>1</v>
      </c>
      <c r="F391" s="449" t="n">
        <v>2400</v>
      </c>
      <c r="G391" s="890" t="n">
        <v>0</v>
      </c>
      <c r="H391" s="890" t="n">
        <v>0</v>
      </c>
      <c r="I391" s="890" t="n">
        <v>0</v>
      </c>
      <c r="J391" s="890"/>
      <c r="K391" s="891" t="n">
        <v>0</v>
      </c>
      <c r="L391" s="892" t="n">
        <v>0</v>
      </c>
      <c r="M391" s="893" t="n">
        <v>-2400</v>
      </c>
      <c r="N391" s="892" t="n">
        <v>0</v>
      </c>
      <c r="O391" s="893" t="n">
        <v>-2400</v>
      </c>
      <c r="P391" s="893" t="n">
        <v>0</v>
      </c>
      <c r="Q391" s="892" t="n">
        <v>0</v>
      </c>
      <c r="R391" s="894" t="n">
        <v>0</v>
      </c>
    </row>
    <row r="392" s="1" customFormat="true" ht="21.95" hidden="false" customHeight="true" outlineLevel="0" collapsed="false">
      <c r="A392" s="415" t="s">
        <v>41</v>
      </c>
      <c r="B392" s="443" t="s">
        <v>63</v>
      </c>
      <c r="C392" s="443" t="s">
        <v>2398</v>
      </c>
      <c r="D392" s="447" t="n">
        <v>4285.94622176006</v>
      </c>
      <c r="E392" s="448" t="n">
        <v>0</v>
      </c>
      <c r="F392" s="449" t="n">
        <v>0</v>
      </c>
      <c r="G392" s="890" t="n">
        <v>0</v>
      </c>
      <c r="H392" s="890" t="n">
        <v>0</v>
      </c>
      <c r="I392" s="890" t="n">
        <v>0</v>
      </c>
      <c r="J392" s="890"/>
      <c r="K392" s="891" t="n">
        <v>0</v>
      </c>
      <c r="L392" s="892" t="n">
        <v>0</v>
      </c>
      <c r="M392" s="893" t="n">
        <v>0</v>
      </c>
      <c r="N392" s="892" t="n">
        <v>0</v>
      </c>
      <c r="O392" s="893" t="n">
        <v>0</v>
      </c>
      <c r="P392" s="893" t="n">
        <v>0</v>
      </c>
      <c r="Q392" s="892" t="n">
        <v>1</v>
      </c>
      <c r="R392" s="894" t="n">
        <v>4285.94622176006</v>
      </c>
    </row>
    <row r="393" s="1" customFormat="true" ht="21.95" hidden="false" customHeight="true" outlineLevel="0" collapsed="false">
      <c r="A393" s="415" t="s">
        <v>41</v>
      </c>
      <c r="B393" s="475" t="s">
        <v>65</v>
      </c>
      <c r="C393" s="475" t="s">
        <v>1208</v>
      </c>
      <c r="D393" s="447" t="n">
        <v>39674.1790205474</v>
      </c>
      <c r="E393" s="448" t="n">
        <v>0.714</v>
      </c>
      <c r="F393" s="449" t="n">
        <v>28327.3638206708</v>
      </c>
      <c r="G393" s="890" t="n">
        <v>28171.26</v>
      </c>
      <c r="H393" s="890" t="n">
        <v>0</v>
      </c>
      <c r="I393" s="890" t="n">
        <v>0</v>
      </c>
      <c r="J393" s="890"/>
      <c r="K393" s="891" t="n">
        <v>28171.26</v>
      </c>
      <c r="L393" s="892" t="n">
        <v>0.994489292344354</v>
      </c>
      <c r="M393" s="893" t="n">
        <v>-156.103820670829</v>
      </c>
      <c r="N393" s="892" t="n">
        <v>1.07792460911433</v>
      </c>
      <c r="O393" s="893" t="n">
        <v>2036.5379964391</v>
      </c>
      <c r="P393" s="893" t="n">
        <v>-2192.64181710993</v>
      </c>
      <c r="Q393" s="892" t="n">
        <v>0.995277323539112</v>
      </c>
      <c r="R393" s="894" t="n">
        <v>39486.810709182</v>
      </c>
    </row>
    <row r="394" s="1" customFormat="true" ht="21.95" hidden="false" customHeight="true" outlineLevel="0" collapsed="false">
      <c r="A394" s="415" t="s">
        <v>71</v>
      </c>
      <c r="B394" s="416" t="s">
        <v>71</v>
      </c>
      <c r="C394" s="416" t="s">
        <v>2399</v>
      </c>
      <c r="D394" s="418" t="n">
        <v>77649.6460588488</v>
      </c>
      <c r="E394" s="888" t="n">
        <v>0.933589912902525</v>
      </c>
      <c r="F394" s="873" t="n">
        <v>72492.9263009925</v>
      </c>
      <c r="G394" s="873" t="n">
        <v>67389.19</v>
      </c>
      <c r="H394" s="873" t="n">
        <v>188.5</v>
      </c>
      <c r="I394" s="873" t="n">
        <v>-4125.96</v>
      </c>
      <c r="J394" s="873"/>
      <c r="K394" s="873" t="n">
        <v>63451.73</v>
      </c>
      <c r="L394" s="909" t="n">
        <v>0.875281675574066</v>
      </c>
      <c r="M394" s="873" t="n">
        <v>-9041.19630099249</v>
      </c>
      <c r="N394" s="909" t="n">
        <v>0.877359903396791</v>
      </c>
      <c r="O394" s="873" t="n">
        <v>-8665.90008354789</v>
      </c>
      <c r="P394" s="873" t="n">
        <v>-375.296217444593</v>
      </c>
      <c r="Q394" s="909" t="n">
        <v>0.879422952967955</v>
      </c>
      <c r="R394" s="873" t="n">
        <v>68286.8810339893</v>
      </c>
    </row>
    <row r="395" s="421" customFormat="true" ht="21.95" hidden="false" customHeight="true" outlineLevel="0" collapsed="false">
      <c r="A395" s="415" t="s">
        <v>71</v>
      </c>
      <c r="B395" s="443" t="s">
        <v>75</v>
      </c>
      <c r="C395" s="443" t="s">
        <v>2400</v>
      </c>
      <c r="D395" s="447" t="n">
        <v>3116.384017982</v>
      </c>
      <c r="E395" s="448" t="n">
        <v>1</v>
      </c>
      <c r="F395" s="449" t="n">
        <v>3116.384017982</v>
      </c>
      <c r="G395" s="890" t="n">
        <v>12189.29</v>
      </c>
      <c r="H395" s="890" t="n">
        <v>0</v>
      </c>
      <c r="I395" s="890" t="n">
        <v>0</v>
      </c>
      <c r="J395" s="890"/>
      <c r="K395" s="891" t="n">
        <v>12189.29</v>
      </c>
      <c r="L395" s="892" t="n">
        <v>3.91135685771265</v>
      </c>
      <c r="M395" s="893" t="n">
        <v>9072.905982018</v>
      </c>
      <c r="N395" s="892" t="n">
        <v>3.91135685771265</v>
      </c>
      <c r="O395" s="893" t="n">
        <v>9072.905982018</v>
      </c>
      <c r="P395" s="893" t="n">
        <v>0</v>
      </c>
      <c r="Q395" s="892" t="n">
        <v>3.91135685771265</v>
      </c>
      <c r="R395" s="894" t="n">
        <v>12189.29</v>
      </c>
    </row>
    <row r="396" s="1" customFormat="true" ht="21.95" hidden="false" customHeight="true" outlineLevel="0" collapsed="false">
      <c r="A396" s="415" t="s">
        <v>71</v>
      </c>
      <c r="B396" s="443" t="s">
        <v>78</v>
      </c>
      <c r="C396" s="443" t="s">
        <v>1227</v>
      </c>
      <c r="D396" s="447" t="n">
        <v>5090.1548982555</v>
      </c>
      <c r="E396" s="448" t="n">
        <v>0.714</v>
      </c>
      <c r="F396" s="449" t="n">
        <v>3634.37059735443</v>
      </c>
      <c r="G396" s="890" t="n">
        <v>25467.9</v>
      </c>
      <c r="H396" s="890" t="n">
        <v>188.5</v>
      </c>
      <c r="I396" s="890" t="n">
        <v>0</v>
      </c>
      <c r="J396" s="890"/>
      <c r="K396" s="891" t="n">
        <v>25656.4</v>
      </c>
      <c r="L396" s="892" t="n">
        <v>7.0593791449546</v>
      </c>
      <c r="M396" s="893" t="n">
        <v>22022.0294026456</v>
      </c>
      <c r="N396" s="892" t="n">
        <v>7.41055105430821</v>
      </c>
      <c r="O396" s="893" t="n">
        <v>21494.9430116733</v>
      </c>
      <c r="P396" s="893" t="n">
        <v>527.086390972287</v>
      </c>
      <c r="Q396" s="892" t="n">
        <v>6.19288792722609</v>
      </c>
      <c r="R396" s="894" t="n">
        <v>31522.7588171172</v>
      </c>
    </row>
    <row r="397" s="1" customFormat="true" ht="21.95" hidden="false" customHeight="true" outlineLevel="0" collapsed="false">
      <c r="A397" s="415" t="s">
        <v>71</v>
      </c>
      <c r="B397" s="443" t="s">
        <v>80</v>
      </c>
      <c r="C397" s="443" t="s">
        <v>1279</v>
      </c>
      <c r="D397" s="447" t="n">
        <v>17238.12</v>
      </c>
      <c r="E397" s="448" t="n">
        <v>1</v>
      </c>
      <c r="F397" s="449" t="n">
        <v>17238.12</v>
      </c>
      <c r="G397" s="890" t="n">
        <v>10582.89</v>
      </c>
      <c r="H397" s="890" t="n">
        <v>0</v>
      </c>
      <c r="I397" s="890" t="n">
        <v>0</v>
      </c>
      <c r="J397" s="890"/>
      <c r="K397" s="891" t="n">
        <v>10582.89</v>
      </c>
      <c r="L397" s="892" t="n">
        <v>0.613923676131736</v>
      </c>
      <c r="M397" s="893" t="n">
        <v>-6655.23</v>
      </c>
      <c r="N397" s="892" t="n">
        <v>0.613923676131736</v>
      </c>
      <c r="O397" s="893" t="n">
        <v>-6655.23</v>
      </c>
      <c r="P397" s="893" t="n">
        <v>0</v>
      </c>
      <c r="Q397" s="892" t="n">
        <v>0.613923676131736</v>
      </c>
      <c r="R397" s="894" t="n">
        <v>10582.89</v>
      </c>
    </row>
    <row r="398" s="1" customFormat="true" ht="21.95" hidden="false" customHeight="true" outlineLevel="0" collapsed="false">
      <c r="A398" s="415" t="s">
        <v>71</v>
      </c>
      <c r="B398" s="443" t="s">
        <v>82</v>
      </c>
      <c r="C398" s="443" t="s">
        <v>1219</v>
      </c>
      <c r="D398" s="447" t="n">
        <v>22438.972333209</v>
      </c>
      <c r="E398" s="448" t="n">
        <v>1</v>
      </c>
      <c r="F398" s="449" t="n">
        <v>22438.972333209</v>
      </c>
      <c r="G398" s="890" t="n">
        <v>11408.91</v>
      </c>
      <c r="H398" s="890" t="n">
        <v>0</v>
      </c>
      <c r="I398" s="890" t="n">
        <v>-4125.96</v>
      </c>
      <c r="J398" s="890"/>
      <c r="K398" s="891" t="n">
        <v>7282.95</v>
      </c>
      <c r="L398" s="892" t="n">
        <v>0.324567002973726</v>
      </c>
      <c r="M398" s="893" t="n">
        <v>-15156.022333209</v>
      </c>
      <c r="N398" s="892" t="n">
        <v>0.324567002973726</v>
      </c>
      <c r="O398" s="893" t="n">
        <v>-15156.022333209</v>
      </c>
      <c r="P398" s="893" t="n">
        <v>0</v>
      </c>
      <c r="Q398" s="892" t="n">
        <v>0.324567002973726</v>
      </c>
      <c r="R398" s="894" t="n">
        <v>7282.95</v>
      </c>
    </row>
    <row r="399" s="1" customFormat="true" ht="21.95" hidden="false" customHeight="true" outlineLevel="0" collapsed="false">
      <c r="A399" s="415" t="s">
        <v>71</v>
      </c>
      <c r="B399" s="443" t="s">
        <v>84</v>
      </c>
      <c r="C399" s="443" t="s">
        <v>1149</v>
      </c>
      <c r="D399" s="447" t="n">
        <v>3879.3259312934</v>
      </c>
      <c r="E399" s="448" t="n">
        <v>1</v>
      </c>
      <c r="F399" s="449" t="n">
        <v>3879.3259312934</v>
      </c>
      <c r="G399" s="890" t="n">
        <v>696.3</v>
      </c>
      <c r="H399" s="890" t="n">
        <v>0</v>
      </c>
      <c r="I399" s="890" t="n">
        <v>0</v>
      </c>
      <c r="J399" s="890"/>
      <c r="K399" s="891" t="n">
        <v>696.3</v>
      </c>
      <c r="L399" s="892" t="n">
        <v>0.179489945503973</v>
      </c>
      <c r="M399" s="893" t="n">
        <v>-3183.0259312934</v>
      </c>
      <c r="N399" s="892" t="n">
        <v>0.225210546090809</v>
      </c>
      <c r="O399" s="893" t="n">
        <v>-2395.47350744152</v>
      </c>
      <c r="P399" s="893" t="n">
        <v>-787.552423851878</v>
      </c>
      <c r="Q399" s="892" t="n">
        <v>0.179489945503973</v>
      </c>
      <c r="R399" s="894" t="n">
        <v>696.3</v>
      </c>
    </row>
    <row r="400" s="1" customFormat="true" ht="21.95" hidden="false" customHeight="true" outlineLevel="0" collapsed="false">
      <c r="A400" s="415" t="s">
        <v>71</v>
      </c>
      <c r="B400" s="443" t="s">
        <v>86</v>
      </c>
      <c r="C400" s="443" t="s">
        <v>2401</v>
      </c>
      <c r="D400" s="447" t="n">
        <v>6022.37452513051</v>
      </c>
      <c r="E400" s="448" t="n">
        <v>1</v>
      </c>
      <c r="F400" s="449" t="n">
        <v>6022.37452513051</v>
      </c>
      <c r="G400" s="890" t="n">
        <v>0</v>
      </c>
      <c r="H400" s="890" t="n">
        <v>0</v>
      </c>
      <c r="I400" s="890" t="n">
        <v>0</v>
      </c>
      <c r="J400" s="890"/>
      <c r="K400" s="891" t="n">
        <v>0</v>
      </c>
      <c r="L400" s="892" t="n">
        <v>0</v>
      </c>
      <c r="M400" s="893" t="n">
        <v>-6022.37452513051</v>
      </c>
      <c r="N400" s="892" t="n">
        <v>0</v>
      </c>
      <c r="O400" s="893" t="n">
        <v>-6022.37452513051</v>
      </c>
      <c r="P400" s="893" t="n">
        <v>0</v>
      </c>
      <c r="Q400" s="892" t="n">
        <v>0</v>
      </c>
      <c r="R400" s="894" t="n">
        <v>0</v>
      </c>
    </row>
    <row r="401" s="421" customFormat="true" ht="21.95" hidden="false" customHeight="true" outlineLevel="0" collapsed="false">
      <c r="A401" s="415" t="s">
        <v>71</v>
      </c>
      <c r="B401" s="443" t="s">
        <v>88</v>
      </c>
      <c r="C401" s="443" t="s">
        <v>2402</v>
      </c>
      <c r="D401" s="447" t="n">
        <v>2619.73598344011</v>
      </c>
      <c r="E401" s="448" t="n">
        <v>1</v>
      </c>
      <c r="F401" s="449" t="n">
        <v>2619.73598344011</v>
      </c>
      <c r="G401" s="890" t="n">
        <v>252.93</v>
      </c>
      <c r="H401" s="890" t="n">
        <v>0</v>
      </c>
      <c r="I401" s="890" t="n">
        <v>0</v>
      </c>
      <c r="J401" s="890"/>
      <c r="K401" s="891" t="n">
        <v>252.93</v>
      </c>
      <c r="L401" s="892" t="n">
        <v>0.0965478970395575</v>
      </c>
      <c r="M401" s="893" t="n">
        <v>-2366.80598344011</v>
      </c>
      <c r="N401" s="892" t="n">
        <v>0.0965478970395575</v>
      </c>
      <c r="O401" s="893" t="n">
        <v>-2366.80598344011</v>
      </c>
      <c r="P401" s="893" t="n">
        <v>0</v>
      </c>
      <c r="Q401" s="892" t="n">
        <v>0.0965478970395575</v>
      </c>
      <c r="R401" s="894" t="n">
        <v>252.93</v>
      </c>
    </row>
    <row r="402" s="1" customFormat="true" ht="21.95" hidden="false" customHeight="true" outlineLevel="0" collapsed="false">
      <c r="A402" s="415" t="s">
        <v>71</v>
      </c>
      <c r="B402" s="443" t="s">
        <v>918</v>
      </c>
      <c r="C402" s="443" t="s">
        <v>2403</v>
      </c>
      <c r="D402" s="447" t="n">
        <v>5667.7501650785</v>
      </c>
      <c r="E402" s="448" t="n">
        <v>0.714</v>
      </c>
      <c r="F402" s="449" t="n">
        <v>4046.77361786605</v>
      </c>
      <c r="G402" s="890" t="n">
        <v>4990</v>
      </c>
      <c r="H402" s="890" t="n">
        <v>0</v>
      </c>
      <c r="I402" s="890" t="n">
        <v>0</v>
      </c>
      <c r="J402" s="890"/>
      <c r="K402" s="891" t="n">
        <v>4990</v>
      </c>
      <c r="L402" s="892" t="n">
        <v>1.23308108414311</v>
      </c>
      <c r="M402" s="893" t="n">
        <v>943.226382133953</v>
      </c>
      <c r="N402" s="892" t="n">
        <v>1.33653369208021</v>
      </c>
      <c r="O402" s="893" t="n">
        <v>1256.46149695376</v>
      </c>
      <c r="P402" s="893" t="n">
        <v>-313.23511481981</v>
      </c>
      <c r="Q402" s="892" t="n">
        <v>1.19975048911065</v>
      </c>
      <c r="R402" s="894" t="n">
        <v>6799.88603270987</v>
      </c>
    </row>
    <row r="403" s="1" customFormat="true" ht="21.95" hidden="false" customHeight="true" outlineLevel="0" collapsed="false">
      <c r="A403" s="415" t="s">
        <v>71</v>
      </c>
      <c r="B403" s="443" t="s">
        <v>920</v>
      </c>
      <c r="C403" s="443" t="s">
        <v>2404</v>
      </c>
      <c r="D403" s="447" t="n">
        <v>7529.13206429298</v>
      </c>
      <c r="E403" s="448" t="n">
        <v>0.714</v>
      </c>
      <c r="F403" s="449" t="n">
        <v>5375.80029390518</v>
      </c>
      <c r="G403" s="890" t="n">
        <v>1800.97</v>
      </c>
      <c r="H403" s="890" t="n">
        <v>0</v>
      </c>
      <c r="I403" s="890" t="n">
        <v>0</v>
      </c>
      <c r="J403" s="890"/>
      <c r="K403" s="891" t="n">
        <v>1800.97</v>
      </c>
      <c r="L403" s="892" t="n">
        <v>0.335014305133665</v>
      </c>
      <c r="M403" s="893" t="n">
        <v>-3574.83029390518</v>
      </c>
      <c r="N403" s="892" t="n">
        <v>0.232467987599689</v>
      </c>
      <c r="O403" s="893" t="n">
        <v>-3806.72364171303</v>
      </c>
      <c r="P403" s="893" t="n">
        <v>231.89334780785</v>
      </c>
      <c r="Q403" s="892" t="n">
        <v>0.430107259499551</v>
      </c>
      <c r="R403" s="894" t="n">
        <v>3238.33435858325</v>
      </c>
    </row>
    <row r="404" s="1" customFormat="true" ht="21.95" hidden="false" customHeight="true" outlineLevel="0" collapsed="false">
      <c r="A404" s="415" t="s">
        <v>71</v>
      </c>
      <c r="B404" s="475" t="s">
        <v>922</v>
      </c>
      <c r="C404" s="475" t="s">
        <v>2405</v>
      </c>
      <c r="D404" s="447" t="n">
        <v>4047.69614016684</v>
      </c>
      <c r="E404" s="448" t="n">
        <v>1</v>
      </c>
      <c r="F404" s="449" t="n">
        <v>4047.69614016684</v>
      </c>
      <c r="G404" s="890" t="n">
        <v>0</v>
      </c>
      <c r="H404" s="890" t="n">
        <v>0</v>
      </c>
      <c r="I404" s="890" t="n">
        <v>0</v>
      </c>
      <c r="J404" s="890"/>
      <c r="K404" s="891" t="n">
        <v>0</v>
      </c>
      <c r="L404" s="892" t="n">
        <v>0</v>
      </c>
      <c r="M404" s="893" t="n">
        <v>-4047.69614016684</v>
      </c>
      <c r="N404" s="892" t="n">
        <v>0</v>
      </c>
      <c r="O404" s="893" t="n">
        <v>-4047.69614016684</v>
      </c>
      <c r="P404" s="893" t="n">
        <v>0</v>
      </c>
      <c r="Q404" s="892" t="n">
        <v>0</v>
      </c>
      <c r="R404" s="894" t="n">
        <v>0</v>
      </c>
    </row>
    <row r="405" s="1" customFormat="true" ht="21.95" hidden="false" customHeight="true" outlineLevel="0" collapsed="false">
      <c r="A405" s="415" t="s">
        <v>90</v>
      </c>
      <c r="B405" s="416" t="s">
        <v>90</v>
      </c>
      <c r="C405" s="416" t="s">
        <v>2406</v>
      </c>
      <c r="D405" s="418" t="n">
        <v>1320823.29736924</v>
      </c>
      <c r="E405" s="888" t="n">
        <v>0.707587632826383</v>
      </c>
      <c r="F405" s="873" t="n">
        <v>934598.230367437</v>
      </c>
      <c r="G405" s="873" t="n">
        <v>1111501.09</v>
      </c>
      <c r="H405" s="873" t="n">
        <v>66526.52</v>
      </c>
      <c r="I405" s="873" t="n">
        <v>-282949.218</v>
      </c>
      <c r="J405" s="873"/>
      <c r="K405" s="873" t="n">
        <v>895078.392</v>
      </c>
      <c r="L405" s="909" t="n">
        <v>0.957714623157483</v>
      </c>
      <c r="M405" s="873" t="n">
        <v>-39519.8383674363</v>
      </c>
      <c r="N405" s="909" t="n">
        <v>0.923252834789442</v>
      </c>
      <c r="O405" s="873" t="n">
        <v>-66338.3680806971</v>
      </c>
      <c r="P405" s="873" t="n">
        <v>26818.5297132608</v>
      </c>
      <c r="Q405" s="909" t="n">
        <v>0.963897006727158</v>
      </c>
      <c r="R405" s="873" t="n">
        <v>1273137.6227497</v>
      </c>
    </row>
    <row r="406" s="1" customFormat="true" ht="21.95" hidden="false" customHeight="true" outlineLevel="0" collapsed="false">
      <c r="A406" s="415" t="s">
        <v>90</v>
      </c>
      <c r="B406" s="469" t="s">
        <v>925</v>
      </c>
      <c r="C406" s="469" t="s">
        <v>2407</v>
      </c>
      <c r="D406" s="447" t="n">
        <v>0</v>
      </c>
      <c r="E406" s="448" t="n">
        <v>0</v>
      </c>
      <c r="F406" s="449" t="n">
        <v>0</v>
      </c>
      <c r="G406" s="890" t="n">
        <v>0</v>
      </c>
      <c r="H406" s="890" t="n">
        <v>0</v>
      </c>
      <c r="I406" s="890" t="n">
        <v>0</v>
      </c>
      <c r="J406" s="890"/>
      <c r="K406" s="891" t="n">
        <v>0</v>
      </c>
      <c r="L406" s="892" t="n">
        <v>0</v>
      </c>
      <c r="M406" s="893" t="n">
        <v>0</v>
      </c>
      <c r="N406" s="892" t="n">
        <v>0</v>
      </c>
      <c r="O406" s="893" t="n">
        <v>0</v>
      </c>
      <c r="P406" s="893" t="n">
        <v>0</v>
      </c>
      <c r="Q406" s="892" t="n">
        <v>0</v>
      </c>
      <c r="R406" s="894" t="n">
        <v>0</v>
      </c>
    </row>
    <row r="407" s="1" customFormat="true" ht="21.95" hidden="false" customHeight="true" outlineLevel="0" collapsed="false">
      <c r="A407" s="415" t="s">
        <v>90</v>
      </c>
      <c r="B407" s="443" t="s">
        <v>927</v>
      </c>
      <c r="C407" s="443" t="s">
        <v>2408</v>
      </c>
      <c r="D407" s="447" t="n">
        <v>129843.003781798</v>
      </c>
      <c r="E407" s="448" t="n">
        <v>0.714</v>
      </c>
      <c r="F407" s="449" t="n">
        <v>92707.904700204</v>
      </c>
      <c r="G407" s="890" t="n">
        <v>113234.85</v>
      </c>
      <c r="H407" s="890" t="n">
        <v>638.98</v>
      </c>
      <c r="I407" s="890" t="n">
        <v>0</v>
      </c>
      <c r="J407" s="890"/>
      <c r="K407" s="891" t="n">
        <v>113873.83</v>
      </c>
      <c r="L407" s="892" t="n">
        <v>1.22830766554634</v>
      </c>
      <c r="M407" s="893" t="n">
        <v>21165.925299796</v>
      </c>
      <c r="N407" s="892" t="n">
        <v>1.29858140916999</v>
      </c>
      <c r="O407" s="893" t="n">
        <v>25538.2570211226</v>
      </c>
      <c r="P407" s="893" t="n">
        <v>-4372.33172132656</v>
      </c>
      <c r="Q407" s="892" t="n">
        <v>1.19565966937321</v>
      </c>
      <c r="R407" s="894" t="n">
        <v>155248.04297217</v>
      </c>
    </row>
    <row r="408" s="1" customFormat="true" ht="21.95" hidden="false" customHeight="true" outlineLevel="0" collapsed="false">
      <c r="A408" s="415" t="s">
        <v>90</v>
      </c>
      <c r="B408" s="443" t="s">
        <v>929</v>
      </c>
      <c r="C408" s="443" t="s">
        <v>1232</v>
      </c>
      <c r="D408" s="447" t="n">
        <v>45691.24316166</v>
      </c>
      <c r="E408" s="448" t="n">
        <v>0.666666666666667</v>
      </c>
      <c r="F408" s="449" t="n">
        <v>30460.82877444</v>
      </c>
      <c r="G408" s="890" t="n">
        <v>1040</v>
      </c>
      <c r="H408" s="890" t="n">
        <v>0</v>
      </c>
      <c r="I408" s="890" t="n">
        <v>0</v>
      </c>
      <c r="J408" s="890"/>
      <c r="K408" s="891" t="n">
        <v>1040</v>
      </c>
      <c r="L408" s="892" t="n">
        <v>0.0341422095800846</v>
      </c>
      <c r="M408" s="893" t="n">
        <v>-29420.82877444</v>
      </c>
      <c r="N408" s="892" t="n">
        <v>0.0372599335639728</v>
      </c>
      <c r="O408" s="893" t="n">
        <v>-26872.0197091707</v>
      </c>
      <c r="P408" s="893" t="n">
        <v>-2548.80906526928</v>
      </c>
      <c r="Q408" s="892" t="n">
        <v>0.195118507983404</v>
      </c>
      <c r="R408" s="894" t="n">
        <v>8915.20719360999</v>
      </c>
    </row>
    <row r="409" s="1" customFormat="true" ht="21.95" hidden="false" customHeight="true" outlineLevel="0" collapsed="false">
      <c r="A409" s="415" t="s">
        <v>90</v>
      </c>
      <c r="B409" s="443" t="s">
        <v>932</v>
      </c>
      <c r="C409" s="443" t="s">
        <v>2409</v>
      </c>
      <c r="D409" s="447" t="n">
        <v>54101.2515757493</v>
      </c>
      <c r="E409" s="448" t="n">
        <v>0.714</v>
      </c>
      <c r="F409" s="449" t="n">
        <v>38628.293625085</v>
      </c>
      <c r="G409" s="890" t="n">
        <v>0</v>
      </c>
      <c r="H409" s="890" t="n">
        <v>0</v>
      </c>
      <c r="I409" s="890" t="n">
        <v>0</v>
      </c>
      <c r="J409" s="890"/>
      <c r="K409" s="891" t="n">
        <v>0</v>
      </c>
      <c r="L409" s="892" t="n">
        <v>0</v>
      </c>
      <c r="M409" s="893" t="n">
        <v>-38628.293625085</v>
      </c>
      <c r="N409" s="892" t="n">
        <v>0</v>
      </c>
      <c r="O409" s="893" t="n">
        <v>-35638.3220745323</v>
      </c>
      <c r="P409" s="893" t="n">
        <v>-2989.97155055271</v>
      </c>
      <c r="Q409" s="892" t="n">
        <v>0.143</v>
      </c>
      <c r="R409" s="894" t="n">
        <v>7736.47897533215</v>
      </c>
    </row>
    <row r="410" s="1" customFormat="true" ht="21.95" hidden="false" customHeight="true" outlineLevel="0" collapsed="false">
      <c r="A410" s="415" t="s">
        <v>90</v>
      </c>
      <c r="B410" s="443" t="s">
        <v>934</v>
      </c>
      <c r="C410" s="443" t="s">
        <v>2410</v>
      </c>
      <c r="D410" s="447" t="n">
        <v>43281.0012605994</v>
      </c>
      <c r="E410" s="448" t="n">
        <v>0.714</v>
      </c>
      <c r="F410" s="449" t="n">
        <v>30902.634900068</v>
      </c>
      <c r="G410" s="890" t="n">
        <v>43.4</v>
      </c>
      <c r="H410" s="890" t="n">
        <v>0</v>
      </c>
      <c r="I410" s="890" t="n">
        <v>0</v>
      </c>
      <c r="J410" s="890"/>
      <c r="K410" s="891" t="n">
        <v>43.4</v>
      </c>
      <c r="L410" s="892" t="n">
        <v>0.0014044109876179</v>
      </c>
      <c r="M410" s="893" t="n">
        <v>-30859.234900068</v>
      </c>
      <c r="N410" s="892" t="n">
        <v>0.00152223777220892</v>
      </c>
      <c r="O410" s="893" t="n">
        <v>-28467.2576596258</v>
      </c>
      <c r="P410" s="893" t="n">
        <v>-2391.97724044218</v>
      </c>
      <c r="Q410" s="892" t="n">
        <v>0.144203580216389</v>
      </c>
      <c r="R410" s="894" t="n">
        <v>6241.27533712846</v>
      </c>
    </row>
    <row r="411" s="1" customFormat="true" ht="21.95" hidden="false" customHeight="true" outlineLevel="0" collapsed="false">
      <c r="A411" s="415" t="s">
        <v>90</v>
      </c>
      <c r="B411" s="443" t="s">
        <v>936</v>
      </c>
      <c r="C411" s="443" t="s">
        <v>1244</v>
      </c>
      <c r="D411" s="447" t="n">
        <v>218057.176086118</v>
      </c>
      <c r="E411" s="448" t="n">
        <v>0.714</v>
      </c>
      <c r="F411" s="449" t="n">
        <v>155692.823725488</v>
      </c>
      <c r="G411" s="890" t="n">
        <v>45290.16</v>
      </c>
      <c r="H411" s="890" t="n">
        <v>0</v>
      </c>
      <c r="I411" s="890" t="n">
        <v>0</v>
      </c>
      <c r="J411" s="890"/>
      <c r="K411" s="891" t="n">
        <v>45290.16</v>
      </c>
      <c r="L411" s="892" t="n">
        <v>0.290894332290189</v>
      </c>
      <c r="M411" s="893" t="n">
        <v>-110402.663725488</v>
      </c>
      <c r="N411" s="892" t="n">
        <v>0.315299683808863</v>
      </c>
      <c r="O411" s="893" t="n">
        <v>-98351.4683482707</v>
      </c>
      <c r="P411" s="893" t="n">
        <v>-12051.1953772177</v>
      </c>
      <c r="Q411" s="892" t="n">
        <v>0.392296442772692</v>
      </c>
      <c r="R411" s="894" t="n">
        <v>85543.0544996426</v>
      </c>
    </row>
    <row r="412" s="1" customFormat="true" ht="21.95" hidden="false" customHeight="true" outlineLevel="0" collapsed="false">
      <c r="A412" s="415" t="s">
        <v>90</v>
      </c>
      <c r="B412" s="443" t="s">
        <v>938</v>
      </c>
      <c r="C412" s="443" t="s">
        <v>2411</v>
      </c>
      <c r="D412" s="447" t="n">
        <v>41680.8033481488</v>
      </c>
      <c r="E412" s="448" t="n">
        <v>0.666666666666667</v>
      </c>
      <c r="F412" s="449" t="n">
        <v>27787.2022320992</v>
      </c>
      <c r="G412" s="890" t="n">
        <v>6248</v>
      </c>
      <c r="H412" s="890" t="n">
        <v>0</v>
      </c>
      <c r="I412" s="890" t="n">
        <v>0</v>
      </c>
      <c r="J412" s="890"/>
      <c r="K412" s="891" t="n">
        <v>6248</v>
      </c>
      <c r="L412" s="892" t="n">
        <v>0.224851712231124</v>
      </c>
      <c r="M412" s="893" t="n">
        <v>-21539.2022320992</v>
      </c>
      <c r="N412" s="892" t="n">
        <v>0.245384231498717</v>
      </c>
      <c r="O412" s="893" t="n">
        <v>-19214.1087990842</v>
      </c>
      <c r="P412" s="893" t="n">
        <v>-2325.09343301501</v>
      </c>
      <c r="Q412" s="892" t="n">
        <v>0.354043093525936</v>
      </c>
      <c r="R412" s="894" t="n">
        <v>14756.8005580248</v>
      </c>
    </row>
    <row r="413" s="1" customFormat="true" ht="21.95" hidden="false" customHeight="true" outlineLevel="0" collapsed="false">
      <c r="A413" s="415" t="s">
        <v>90</v>
      </c>
      <c r="B413" s="443" t="s">
        <v>940</v>
      </c>
      <c r="C413" s="443" t="s">
        <v>1196</v>
      </c>
      <c r="D413" s="447" t="n">
        <v>53245.9499370462</v>
      </c>
      <c r="E413" s="448" t="n">
        <v>0.666666666666667</v>
      </c>
      <c r="F413" s="449" t="n">
        <v>35497.2999580308</v>
      </c>
      <c r="G413" s="890" t="n">
        <v>4451</v>
      </c>
      <c r="H413" s="890" t="n">
        <v>0</v>
      </c>
      <c r="I413" s="890" t="n">
        <v>0</v>
      </c>
      <c r="J413" s="890"/>
      <c r="K413" s="891" t="n">
        <v>4451</v>
      </c>
      <c r="L413" s="892" t="n">
        <v>0.125389818528804</v>
      </c>
      <c r="M413" s="893" t="n">
        <v>-31046.2999580308</v>
      </c>
      <c r="N413" s="892" t="n">
        <v>0.136839893066179</v>
      </c>
      <c r="O413" s="893" t="n">
        <v>-28076.0642958439</v>
      </c>
      <c r="P413" s="893" t="n">
        <v>-2970.23566218694</v>
      </c>
      <c r="Q413" s="892" t="n">
        <v>0.271158182107337</v>
      </c>
      <c r="R413" s="894" t="n">
        <v>14438.0749895077</v>
      </c>
    </row>
    <row r="414" s="1" customFormat="true" ht="21.95" hidden="false" customHeight="true" outlineLevel="0" collapsed="false">
      <c r="A414" s="415" t="s">
        <v>90</v>
      </c>
      <c r="B414" s="443" t="s">
        <v>942</v>
      </c>
      <c r="C414" s="443" t="s">
        <v>1276</v>
      </c>
      <c r="D414" s="447" t="n">
        <v>49757.3847992301</v>
      </c>
      <c r="E414" s="448" t="n">
        <v>0.714</v>
      </c>
      <c r="F414" s="449" t="n">
        <v>35526.7727466503</v>
      </c>
      <c r="G414" s="890" t="n">
        <v>348</v>
      </c>
      <c r="H414" s="890" t="n">
        <v>0</v>
      </c>
      <c r="I414" s="890" t="n">
        <v>0</v>
      </c>
      <c r="J414" s="890"/>
      <c r="K414" s="891" t="n">
        <v>348</v>
      </c>
      <c r="L414" s="892" t="n">
        <v>0.00979542956185942</v>
      </c>
      <c r="M414" s="893" t="n">
        <v>-35178.7727466503</v>
      </c>
      <c r="N414" s="892" t="n">
        <v>0.00530862155221584</v>
      </c>
      <c r="O414" s="893" t="n">
        <v>-32602.8702832794</v>
      </c>
      <c r="P414" s="893" t="n">
        <v>-2575.90246337091</v>
      </c>
      <c r="Q414" s="892" t="n">
        <v>0.151394683134513</v>
      </c>
      <c r="R414" s="894" t="n">
        <v>7533.0035052815</v>
      </c>
    </row>
    <row r="415" s="1" customFormat="true" ht="21.95" hidden="false" customHeight="true" outlineLevel="0" collapsed="false">
      <c r="A415" s="415" t="s">
        <v>90</v>
      </c>
      <c r="B415" s="469" t="s">
        <v>944</v>
      </c>
      <c r="C415" s="469" t="s">
        <v>2412</v>
      </c>
      <c r="D415" s="447" t="n">
        <v>0</v>
      </c>
      <c r="E415" s="448" t="n">
        <v>0</v>
      </c>
      <c r="F415" s="449" t="n">
        <v>0</v>
      </c>
      <c r="G415" s="890" t="n">
        <v>0</v>
      </c>
      <c r="H415" s="890" t="n">
        <v>0</v>
      </c>
      <c r="I415" s="890" t="n">
        <v>-283009.218</v>
      </c>
      <c r="J415" s="890"/>
      <c r="K415" s="891" t="n">
        <v>-283009.218</v>
      </c>
      <c r="L415" s="892" t="n">
        <v>0</v>
      </c>
      <c r="M415" s="893" t="n">
        <v>-283009.218</v>
      </c>
      <c r="N415" s="892" t="n">
        <v>0</v>
      </c>
      <c r="O415" s="893" t="n">
        <v>-249142.244</v>
      </c>
      <c r="P415" s="893" t="n">
        <v>-33866.974</v>
      </c>
      <c r="Q415" s="892" t="n">
        <v>0</v>
      </c>
      <c r="R415" s="894" t="n">
        <v>0</v>
      </c>
    </row>
    <row r="416" s="421" customFormat="true" ht="21.95" hidden="false" customHeight="true" outlineLevel="0" collapsed="false">
      <c r="A416" s="415" t="s">
        <v>90</v>
      </c>
      <c r="B416" s="443" t="s">
        <v>946</v>
      </c>
      <c r="C416" s="443" t="s">
        <v>2413</v>
      </c>
      <c r="D416" s="447" t="n">
        <v>116271.950639614</v>
      </c>
      <c r="E416" s="448" t="n">
        <v>0.666666666666667</v>
      </c>
      <c r="F416" s="449" t="n">
        <v>77514.6337597427</v>
      </c>
      <c r="G416" s="890" t="n">
        <v>9420</v>
      </c>
      <c r="H416" s="890" t="n">
        <v>0</v>
      </c>
      <c r="I416" s="890" t="n">
        <v>0</v>
      </c>
      <c r="J416" s="890"/>
      <c r="K416" s="891" t="n">
        <v>9420</v>
      </c>
      <c r="L416" s="892" t="n">
        <v>0.121525440334239</v>
      </c>
      <c r="M416" s="893" t="n">
        <v>-68094.6337597427</v>
      </c>
      <c r="N416" s="892" t="n">
        <v>0.132622635994465</v>
      </c>
      <c r="O416" s="893" t="n">
        <v>-61608.5987709757</v>
      </c>
      <c r="P416" s="893" t="n">
        <v>-6486.03498876706</v>
      </c>
      <c r="Q416" s="892" t="n">
        <v>0.267937866945199</v>
      </c>
      <c r="R416" s="894" t="n">
        <v>31153.6584399357</v>
      </c>
    </row>
    <row r="417" s="1" customFormat="true" ht="21.95" hidden="false" customHeight="true" outlineLevel="0" collapsed="false">
      <c r="A417" s="415" t="s">
        <v>90</v>
      </c>
      <c r="B417" s="443" t="s">
        <v>948</v>
      </c>
      <c r="C417" s="443" t="s">
        <v>2414</v>
      </c>
      <c r="D417" s="447" t="n">
        <v>91076.5168750593</v>
      </c>
      <c r="E417" s="448" t="n">
        <v>0.666666666666667</v>
      </c>
      <c r="F417" s="449" t="n">
        <v>60717.6779167062</v>
      </c>
      <c r="G417" s="890" t="n">
        <v>58799.8</v>
      </c>
      <c r="H417" s="890" t="n">
        <v>0</v>
      </c>
      <c r="I417" s="890" t="n">
        <v>0</v>
      </c>
      <c r="J417" s="890"/>
      <c r="K417" s="891" t="n">
        <v>58799.8</v>
      </c>
      <c r="L417" s="892" t="n">
        <v>0.96841318735316</v>
      </c>
      <c r="M417" s="893" t="n">
        <v>-1917.87791670619</v>
      </c>
      <c r="N417" s="892" t="n">
        <v>1.05540674629583</v>
      </c>
      <c r="O417" s="893" t="n">
        <v>3082.67222334975</v>
      </c>
      <c r="P417" s="893" t="n">
        <v>-5000.55014005594</v>
      </c>
      <c r="Q417" s="892" t="n">
        <v>0.973677656127633</v>
      </c>
      <c r="R417" s="894" t="n">
        <v>88679.1694791766</v>
      </c>
    </row>
    <row r="418" s="1" customFormat="true" ht="21.95" hidden="false" customHeight="true" outlineLevel="0" collapsed="false">
      <c r="A418" s="415" t="s">
        <v>90</v>
      </c>
      <c r="B418" s="443" t="s">
        <v>950</v>
      </c>
      <c r="C418" s="443" t="s">
        <v>2415</v>
      </c>
      <c r="D418" s="447" t="n">
        <v>32703.0076113538</v>
      </c>
      <c r="E418" s="448" t="n">
        <v>0.666666666666667</v>
      </c>
      <c r="F418" s="449" t="n">
        <v>21802.0050742359</v>
      </c>
      <c r="G418" s="890" t="n">
        <v>0</v>
      </c>
      <c r="H418" s="890" t="n">
        <v>0</v>
      </c>
      <c r="I418" s="890" t="n">
        <v>0</v>
      </c>
      <c r="J418" s="890"/>
      <c r="K418" s="891" t="n">
        <v>0</v>
      </c>
      <c r="L418" s="892" t="n">
        <v>0</v>
      </c>
      <c r="M418" s="893" t="n">
        <v>-21802.0050742359</v>
      </c>
      <c r="N418" s="892" t="n">
        <v>0</v>
      </c>
      <c r="O418" s="893" t="n">
        <v>-19977.7228596663</v>
      </c>
      <c r="P418" s="893" t="n">
        <v>-1824.28221456955</v>
      </c>
      <c r="Q418" s="892" t="n">
        <v>0.166666666666667</v>
      </c>
      <c r="R418" s="894" t="n">
        <v>5450.50126855897</v>
      </c>
    </row>
    <row r="419" s="1" customFormat="true" ht="21.95" hidden="false" customHeight="true" outlineLevel="0" collapsed="false">
      <c r="A419" s="415" t="s">
        <v>90</v>
      </c>
      <c r="B419" s="443" t="s">
        <v>953</v>
      </c>
      <c r="C419" s="443" t="s">
        <v>1250</v>
      </c>
      <c r="D419" s="447" t="n">
        <v>43623.9400625388</v>
      </c>
      <c r="E419" s="448" t="n">
        <v>1</v>
      </c>
      <c r="F419" s="449" t="n">
        <v>43623.9400625388</v>
      </c>
      <c r="G419" s="890" t="n">
        <v>6608</v>
      </c>
      <c r="H419" s="890" t="n">
        <v>50.22</v>
      </c>
      <c r="I419" s="890" t="n">
        <v>0</v>
      </c>
      <c r="J419" s="890"/>
      <c r="K419" s="891" t="n">
        <v>6658.22</v>
      </c>
      <c r="L419" s="892" t="n">
        <v>0.152627662481996</v>
      </c>
      <c r="M419" s="893" t="n">
        <v>-36965.7200625388</v>
      </c>
      <c r="N419" s="892" t="n">
        <v>0.152627662481996</v>
      </c>
      <c r="O419" s="893" t="n">
        <v>-36965.7200625388</v>
      </c>
      <c r="P419" s="893" t="n">
        <v>0</v>
      </c>
      <c r="Q419" s="892" t="n">
        <v>0.152627662481996</v>
      </c>
      <c r="R419" s="894" t="n">
        <v>6658.22</v>
      </c>
    </row>
    <row r="420" s="1" customFormat="true" ht="21.95" hidden="false" customHeight="true" outlineLevel="0" collapsed="false">
      <c r="A420" s="415" t="s">
        <v>90</v>
      </c>
      <c r="B420" s="443" t="s">
        <v>955</v>
      </c>
      <c r="C420" s="443" t="s">
        <v>1235</v>
      </c>
      <c r="D420" s="447" t="n">
        <v>15579.9822007956</v>
      </c>
      <c r="E420" s="448" t="n">
        <v>1</v>
      </c>
      <c r="F420" s="449" t="n">
        <v>15579.9822007956</v>
      </c>
      <c r="G420" s="890" t="n">
        <v>21528.5</v>
      </c>
      <c r="H420" s="890" t="n">
        <v>0</v>
      </c>
      <c r="I420" s="890" t="n">
        <v>0</v>
      </c>
      <c r="J420" s="890"/>
      <c r="K420" s="891" t="n">
        <v>21528.5</v>
      </c>
      <c r="L420" s="892" t="n">
        <v>1.38180517298027</v>
      </c>
      <c r="M420" s="893" t="n">
        <v>5948.51779920437</v>
      </c>
      <c r="N420" s="892" t="n">
        <v>1.38180517298027</v>
      </c>
      <c r="O420" s="893" t="n">
        <v>5948.51779920437</v>
      </c>
      <c r="P420" s="893" t="n">
        <v>0</v>
      </c>
      <c r="Q420" s="892" t="n">
        <v>1.38180517298027</v>
      </c>
      <c r="R420" s="894" t="n">
        <v>21528.5</v>
      </c>
    </row>
    <row r="421" s="1" customFormat="true" ht="21.95" hidden="false" customHeight="true" outlineLevel="0" collapsed="false">
      <c r="A421" s="415" t="s">
        <v>90</v>
      </c>
      <c r="B421" s="443" t="s">
        <v>957</v>
      </c>
      <c r="C421" s="443" t="s">
        <v>2416</v>
      </c>
      <c r="D421" s="447" t="n">
        <v>51033.2644001629</v>
      </c>
      <c r="E421" s="448" t="n">
        <v>0.666666666666667</v>
      </c>
      <c r="F421" s="449" t="n">
        <v>34022.1762667752</v>
      </c>
      <c r="G421" s="890" t="n">
        <v>6907</v>
      </c>
      <c r="H421" s="890" t="n">
        <v>0</v>
      </c>
      <c r="I421" s="890" t="n">
        <v>0</v>
      </c>
      <c r="J421" s="890"/>
      <c r="K421" s="891" t="n">
        <v>6907</v>
      </c>
      <c r="L421" s="892" t="n">
        <v>0.203014643914626</v>
      </c>
      <c r="M421" s="893" t="n">
        <v>-27115.1762667752</v>
      </c>
      <c r="N421" s="892" t="n">
        <v>0.22155309330609</v>
      </c>
      <c r="O421" s="893" t="n">
        <v>-24268.3715415634</v>
      </c>
      <c r="P421" s="893" t="n">
        <v>-2846.80472521189</v>
      </c>
      <c r="Q421" s="892" t="n">
        <v>0.335845536595521</v>
      </c>
      <c r="R421" s="894" t="n">
        <v>17139.2940666938</v>
      </c>
    </row>
    <row r="422" s="1" customFormat="true" ht="21.95" hidden="false" customHeight="true" outlineLevel="0" collapsed="false">
      <c r="A422" s="415" t="s">
        <v>90</v>
      </c>
      <c r="B422" s="443" t="s">
        <v>959</v>
      </c>
      <c r="C422" s="443" t="s">
        <v>1155</v>
      </c>
      <c r="D422" s="447" t="n">
        <v>75408.352823061</v>
      </c>
      <c r="E422" s="448" t="n">
        <v>0.666666666666667</v>
      </c>
      <c r="F422" s="449" t="n">
        <v>50272.235215374</v>
      </c>
      <c r="G422" s="890" t="n">
        <v>0</v>
      </c>
      <c r="H422" s="890" t="n">
        <v>0</v>
      </c>
      <c r="I422" s="890" t="n">
        <v>0</v>
      </c>
      <c r="J422" s="890"/>
      <c r="K422" s="891" t="n">
        <v>0</v>
      </c>
      <c r="L422" s="892" t="n">
        <v>0</v>
      </c>
      <c r="M422" s="893" t="n">
        <v>-50272.235215374</v>
      </c>
      <c r="N422" s="892" t="n">
        <v>0</v>
      </c>
      <c r="O422" s="893" t="n">
        <v>-46065.7072250452</v>
      </c>
      <c r="P422" s="893" t="n">
        <v>-4206.52799032881</v>
      </c>
      <c r="Q422" s="892" t="n">
        <v>0.166666666666667</v>
      </c>
      <c r="R422" s="894" t="n">
        <v>12568.0588038435</v>
      </c>
    </row>
    <row r="423" s="1" customFormat="true" ht="21.95" hidden="false" customHeight="true" outlineLevel="0" collapsed="false">
      <c r="A423" s="415" t="s">
        <v>90</v>
      </c>
      <c r="B423" s="443" t="s">
        <v>961</v>
      </c>
      <c r="C423" s="443" t="s">
        <v>2417</v>
      </c>
      <c r="D423" s="447" t="n">
        <v>39281.3212931469</v>
      </c>
      <c r="E423" s="448" t="n">
        <v>0.666666666666667</v>
      </c>
      <c r="F423" s="449" t="n">
        <v>26187.5475287646</v>
      </c>
      <c r="G423" s="890" t="n">
        <v>0</v>
      </c>
      <c r="H423" s="890" t="n">
        <v>0</v>
      </c>
      <c r="I423" s="890" t="n">
        <v>0</v>
      </c>
      <c r="J423" s="890"/>
      <c r="K423" s="891" t="n">
        <v>0</v>
      </c>
      <c r="L423" s="892" t="n">
        <v>0</v>
      </c>
      <c r="M423" s="893" t="n">
        <v>-26187.5475287646</v>
      </c>
      <c r="N423" s="892" t="n">
        <v>0</v>
      </c>
      <c r="O423" s="893" t="n">
        <v>-23996.3051619616</v>
      </c>
      <c r="P423" s="893" t="n">
        <v>-2191.24236680302</v>
      </c>
      <c r="Q423" s="892" t="n">
        <v>0.166666666666667</v>
      </c>
      <c r="R423" s="894" t="n">
        <v>6546.88688219115</v>
      </c>
    </row>
    <row r="424" s="1" customFormat="true" ht="21.95" hidden="false" customHeight="true" outlineLevel="0" collapsed="false">
      <c r="A424" s="415" t="s">
        <v>90</v>
      </c>
      <c r="B424" s="443" t="s">
        <v>963</v>
      </c>
      <c r="C424" s="443" t="s">
        <v>2418</v>
      </c>
      <c r="D424" s="447" t="n">
        <v>36898.290174697</v>
      </c>
      <c r="E424" s="448" t="n">
        <v>0.714</v>
      </c>
      <c r="F424" s="449" t="n">
        <v>26345.3791847337</v>
      </c>
      <c r="G424" s="890" t="n">
        <v>0</v>
      </c>
      <c r="H424" s="890" t="n">
        <v>0</v>
      </c>
      <c r="I424" s="890" t="n">
        <v>0</v>
      </c>
      <c r="J424" s="890"/>
      <c r="K424" s="891" t="n">
        <v>0</v>
      </c>
      <c r="L424" s="892" t="n">
        <v>0</v>
      </c>
      <c r="M424" s="893" t="n">
        <v>-26345.3791847337</v>
      </c>
      <c r="N424" s="892" t="n">
        <v>0</v>
      </c>
      <c r="O424" s="893" t="n">
        <v>-24306.1502450498</v>
      </c>
      <c r="P424" s="893" t="n">
        <v>-2039.22893968382</v>
      </c>
      <c r="Q424" s="892" t="n">
        <v>0.143</v>
      </c>
      <c r="R424" s="894" t="n">
        <v>5276.45549498167</v>
      </c>
    </row>
    <row r="425" s="1" customFormat="true" ht="21.95" hidden="false" customHeight="true" outlineLevel="0" collapsed="false">
      <c r="A425" s="415" t="s">
        <v>90</v>
      </c>
      <c r="B425" s="443" t="s">
        <v>965</v>
      </c>
      <c r="C425" s="443" t="s">
        <v>2419</v>
      </c>
      <c r="D425" s="447" t="n">
        <v>0</v>
      </c>
      <c r="E425" s="448" t="n">
        <v>0.714</v>
      </c>
      <c r="F425" s="449" t="n">
        <v>0</v>
      </c>
      <c r="G425" s="890" t="n">
        <v>221817.36</v>
      </c>
      <c r="H425" s="890" t="n">
        <v>4831.42</v>
      </c>
      <c r="I425" s="890" t="n">
        <v>0</v>
      </c>
      <c r="J425" s="890"/>
      <c r="K425" s="891" t="n">
        <v>226648.78</v>
      </c>
      <c r="L425" s="892" t="n">
        <v>0</v>
      </c>
      <c r="M425" s="893" t="n">
        <v>226648.78</v>
      </c>
      <c r="N425" s="892" t="n">
        <v>0</v>
      </c>
      <c r="O425" s="893" t="n">
        <v>194292.2</v>
      </c>
      <c r="P425" s="893" t="n">
        <v>32356.58</v>
      </c>
      <c r="Q425" s="892" t="n">
        <v>0</v>
      </c>
      <c r="R425" s="894" t="n">
        <v>0</v>
      </c>
    </row>
    <row r="426" s="1" customFormat="true" ht="21.95" hidden="false" customHeight="true" outlineLevel="0" collapsed="false">
      <c r="A426" s="415" t="s">
        <v>90</v>
      </c>
      <c r="B426" s="443" t="s">
        <v>967</v>
      </c>
      <c r="C426" s="443" t="s">
        <v>2420</v>
      </c>
      <c r="D426" s="447" t="n">
        <v>0</v>
      </c>
      <c r="E426" s="448" t="n">
        <v>0.714</v>
      </c>
      <c r="F426" s="449" t="n">
        <v>0</v>
      </c>
      <c r="G426" s="890" t="n">
        <v>521239.47</v>
      </c>
      <c r="H426" s="890" t="n">
        <v>61003.44</v>
      </c>
      <c r="I426" s="890" t="n">
        <v>0</v>
      </c>
      <c r="J426" s="890"/>
      <c r="K426" s="891" t="n">
        <v>582242.91</v>
      </c>
      <c r="L426" s="892" t="n">
        <v>0</v>
      </c>
      <c r="M426" s="893" t="n">
        <v>582242.91</v>
      </c>
      <c r="N426" s="892" t="n">
        <v>0</v>
      </c>
      <c r="O426" s="893" t="n">
        <v>494451.2</v>
      </c>
      <c r="P426" s="893" t="n">
        <v>87791.71</v>
      </c>
      <c r="Q426" s="892" t="n">
        <v>0</v>
      </c>
      <c r="R426" s="894" t="n">
        <v>0</v>
      </c>
    </row>
    <row r="427" s="1" customFormat="true" ht="21.95" hidden="false" customHeight="true" outlineLevel="0" collapsed="false">
      <c r="A427" s="415" t="s">
        <v>90</v>
      </c>
      <c r="B427" s="469" t="s">
        <v>969</v>
      </c>
      <c r="C427" s="469" t="s">
        <v>2421</v>
      </c>
      <c r="D427" s="447" t="n">
        <v>0</v>
      </c>
      <c r="E427" s="448" t="n">
        <v>0</v>
      </c>
      <c r="F427" s="449" t="n">
        <v>0</v>
      </c>
      <c r="G427" s="890" t="n">
        <v>0</v>
      </c>
      <c r="H427" s="890" t="n">
        <v>0</v>
      </c>
      <c r="I427" s="890" t="n">
        <v>0</v>
      </c>
      <c r="J427" s="890"/>
      <c r="K427" s="891" t="n">
        <v>0</v>
      </c>
      <c r="L427" s="892" t="n">
        <v>0</v>
      </c>
      <c r="M427" s="893" t="n">
        <v>0</v>
      </c>
      <c r="N427" s="892" t="n">
        <v>0</v>
      </c>
      <c r="O427" s="893" t="n">
        <v>0</v>
      </c>
      <c r="P427" s="893" t="n">
        <v>0</v>
      </c>
      <c r="Q427" s="892" t="n">
        <v>0</v>
      </c>
      <c r="R427" s="894" t="n">
        <v>0</v>
      </c>
    </row>
    <row r="428" s="1" customFormat="true" ht="21.95" hidden="false" customHeight="true" outlineLevel="0" collapsed="false">
      <c r="A428" s="415" t="s">
        <v>90</v>
      </c>
      <c r="B428" s="443" t="s">
        <v>971</v>
      </c>
      <c r="C428" s="443" t="s">
        <v>2422</v>
      </c>
      <c r="D428" s="447" t="n">
        <v>4250.81262380887</v>
      </c>
      <c r="E428" s="448" t="n">
        <v>0.714</v>
      </c>
      <c r="F428" s="449" t="n">
        <v>3035.08021339953</v>
      </c>
      <c r="G428" s="890" t="n">
        <v>2470.64</v>
      </c>
      <c r="H428" s="890" t="n">
        <v>0</v>
      </c>
      <c r="I428" s="890" t="n">
        <v>0</v>
      </c>
      <c r="J428" s="890"/>
      <c r="K428" s="891" t="n">
        <v>2470.64</v>
      </c>
      <c r="L428" s="892" t="n">
        <v>0.81402790907878</v>
      </c>
      <c r="M428" s="893" t="n">
        <v>-564.440213399534</v>
      </c>
      <c r="N428" s="892" t="n">
        <v>0.724045923492611</v>
      </c>
      <c r="O428" s="893" t="n">
        <v>-772.713877284677</v>
      </c>
      <c r="P428" s="893" t="n">
        <v>208.273663885143</v>
      </c>
      <c r="Q428" s="892" t="n">
        <v>0.840621918080515</v>
      </c>
      <c r="R428" s="894" t="n">
        <v>3573.32626122708</v>
      </c>
    </row>
    <row r="429" s="1" customFormat="true" ht="21.95" hidden="false" customHeight="true" outlineLevel="0" collapsed="false">
      <c r="A429" s="415" t="s">
        <v>90</v>
      </c>
      <c r="B429" s="443" t="s">
        <v>973</v>
      </c>
      <c r="C429" s="443" t="s">
        <v>2423</v>
      </c>
      <c r="D429" s="447" t="n">
        <v>42069.1332253027</v>
      </c>
      <c r="E429" s="448" t="n">
        <v>0.714</v>
      </c>
      <c r="F429" s="449" t="n">
        <v>30037.3611228661</v>
      </c>
      <c r="G429" s="890" t="n">
        <v>25592.4</v>
      </c>
      <c r="H429" s="890" t="n">
        <v>0</v>
      </c>
      <c r="I429" s="890" t="n">
        <v>0</v>
      </c>
      <c r="J429" s="890"/>
      <c r="K429" s="891" t="n">
        <v>25592.4</v>
      </c>
      <c r="L429" s="892" t="n">
        <v>0.852018920547506</v>
      </c>
      <c r="M429" s="893" t="n">
        <v>-4444.96112286609</v>
      </c>
      <c r="N429" s="892" t="n">
        <v>0.923501307615055</v>
      </c>
      <c r="O429" s="893" t="n">
        <v>-2119.95924515629</v>
      </c>
      <c r="P429" s="893" t="n">
        <v>-2325.0018777098</v>
      </c>
      <c r="Q429" s="892" t="n">
        <v>0.873180214909213</v>
      </c>
      <c r="R429" s="894" t="n">
        <v>36733.9347907141</v>
      </c>
    </row>
    <row r="430" s="1" customFormat="true" ht="21.95" hidden="false" customHeight="true" outlineLevel="0" collapsed="false">
      <c r="A430" s="415" t="s">
        <v>90</v>
      </c>
      <c r="B430" s="443" t="s">
        <v>975</v>
      </c>
      <c r="C430" s="443" t="s">
        <v>1202</v>
      </c>
      <c r="D430" s="447" t="n">
        <v>115690.116369582</v>
      </c>
      <c r="E430" s="448" t="n">
        <v>0.714</v>
      </c>
      <c r="F430" s="449" t="n">
        <v>82602.7430878817</v>
      </c>
      <c r="G430" s="890" t="n">
        <v>34168.55</v>
      </c>
      <c r="H430" s="890" t="n">
        <v>2.46</v>
      </c>
      <c r="I430" s="890" t="n">
        <v>0</v>
      </c>
      <c r="J430" s="890"/>
      <c r="K430" s="891" t="n">
        <v>34171.01</v>
      </c>
      <c r="L430" s="892" t="n">
        <v>0.413678877027669</v>
      </c>
      <c r="M430" s="893" t="n">
        <v>-48431.7330878818</v>
      </c>
      <c r="N430" s="892" t="n">
        <v>0.398405107153597</v>
      </c>
      <c r="O430" s="893" t="n">
        <v>-45846.9379241798</v>
      </c>
      <c r="P430" s="893" t="n">
        <v>-2584.79516370196</v>
      </c>
      <c r="Q430" s="892" t="n">
        <v>0.497522797612713</v>
      </c>
      <c r="R430" s="894" t="n">
        <v>57558.4703523348</v>
      </c>
    </row>
    <row r="431" s="421" customFormat="true" ht="21.95" hidden="false" customHeight="true" outlineLevel="0" collapsed="false">
      <c r="A431" s="415" t="s">
        <v>90</v>
      </c>
      <c r="B431" s="443" t="s">
        <v>977</v>
      </c>
      <c r="C431" s="443" t="s">
        <v>2424</v>
      </c>
      <c r="D431" s="447" t="n">
        <v>12854.457374398</v>
      </c>
      <c r="E431" s="448" t="n">
        <v>0.714</v>
      </c>
      <c r="F431" s="449" t="n">
        <v>9178.08256532019</v>
      </c>
      <c r="G431" s="890" t="n">
        <v>12922.8</v>
      </c>
      <c r="H431" s="890" t="n">
        <v>0</v>
      </c>
      <c r="I431" s="890" t="n">
        <v>0</v>
      </c>
      <c r="J431" s="890"/>
      <c r="K431" s="891" t="n">
        <v>12922.8</v>
      </c>
      <c r="L431" s="892" t="n">
        <v>1.40800650985963</v>
      </c>
      <c r="M431" s="893" t="n">
        <v>3744.71743467981</v>
      </c>
      <c r="N431" s="892" t="n">
        <v>1.34013326750395</v>
      </c>
      <c r="O431" s="893" t="n">
        <v>2880.13467509114</v>
      </c>
      <c r="P431" s="893" t="n">
        <v>864.582759588671</v>
      </c>
      <c r="Q431" s="892" t="n">
        <v>1.3496615789497</v>
      </c>
      <c r="R431" s="894" t="n">
        <v>17349.1672364717</v>
      </c>
    </row>
    <row r="432" s="1" customFormat="true" ht="21.95" hidden="false" customHeight="true" outlineLevel="0" collapsed="false">
      <c r="A432" s="415" t="s">
        <v>90</v>
      </c>
      <c r="B432" s="475" t="s">
        <v>979</v>
      </c>
      <c r="C432" s="475" t="s">
        <v>2425</v>
      </c>
      <c r="D432" s="447" t="n">
        <v>8424.33774536667</v>
      </c>
      <c r="E432" s="448" t="n">
        <v>0.714</v>
      </c>
      <c r="F432" s="449" t="n">
        <v>6014.97715019181</v>
      </c>
      <c r="G432" s="890" t="n">
        <v>19371.16</v>
      </c>
      <c r="H432" s="890" t="n">
        <v>0</v>
      </c>
      <c r="I432" s="890" t="n">
        <v>60</v>
      </c>
      <c r="J432" s="890"/>
      <c r="K432" s="891" t="n">
        <v>19431.16</v>
      </c>
      <c r="L432" s="892" t="n">
        <v>3.23046281221208</v>
      </c>
      <c r="M432" s="893" t="n">
        <v>13416.1828498082</v>
      </c>
      <c r="N432" s="892" t="n">
        <v>3.16358040122982</v>
      </c>
      <c r="O432" s="893" t="n">
        <v>12006.5641341086</v>
      </c>
      <c r="P432" s="893" t="n">
        <v>1409.61871569965</v>
      </c>
      <c r="Q432" s="892" t="n">
        <v>2.91150663006575</v>
      </c>
      <c r="R432" s="894" t="n">
        <v>24527.5151995482</v>
      </c>
    </row>
    <row r="433" s="1" customFormat="true" ht="21.95" hidden="false" customHeight="true" outlineLevel="0" collapsed="false">
      <c r="A433" s="415" t="s">
        <v>134</v>
      </c>
      <c r="B433" s="416" t="s">
        <v>134</v>
      </c>
      <c r="C433" s="416" t="s">
        <v>2426</v>
      </c>
      <c r="D433" s="418" t="n">
        <v>226023.168306541</v>
      </c>
      <c r="E433" s="888" t="n">
        <v>0.86922845831534</v>
      </c>
      <c r="F433" s="873" t="n">
        <v>196465.770130643</v>
      </c>
      <c r="G433" s="873" t="n">
        <v>106586.33</v>
      </c>
      <c r="H433" s="873" t="n">
        <v>873.47</v>
      </c>
      <c r="I433" s="873" t="n">
        <v>0</v>
      </c>
      <c r="J433" s="873"/>
      <c r="K433" s="873" t="n">
        <v>107459.8</v>
      </c>
      <c r="L433" s="909" t="n">
        <v>0.546964491211587</v>
      </c>
      <c r="M433" s="873" t="n">
        <v>-89005.9701306433</v>
      </c>
      <c r="N433" s="909" t="n">
        <v>0.54832347119409</v>
      </c>
      <c r="O433" s="873" t="n">
        <v>-72852.5690894631</v>
      </c>
      <c r="P433" s="873" t="n">
        <v>-16153.4010411802</v>
      </c>
      <c r="Q433" s="909" t="n">
        <v>0.576586567172665</v>
      </c>
      <c r="R433" s="873" t="n">
        <v>130321.922715358</v>
      </c>
    </row>
    <row r="434" s="1" customFormat="true" ht="21.95" hidden="false" customHeight="true" outlineLevel="0" collapsed="false">
      <c r="A434" s="415" t="s">
        <v>134</v>
      </c>
      <c r="B434" s="443" t="s">
        <v>137</v>
      </c>
      <c r="C434" s="443" t="s">
        <v>1287</v>
      </c>
      <c r="D434" s="447" t="n">
        <v>4283.39269494</v>
      </c>
      <c r="E434" s="448" t="n">
        <v>1</v>
      </c>
      <c r="F434" s="449" t="n">
        <v>4283.39269494</v>
      </c>
      <c r="G434" s="890" t="n">
        <v>0</v>
      </c>
      <c r="H434" s="890" t="n">
        <v>0</v>
      </c>
      <c r="I434" s="890" t="n">
        <v>0</v>
      </c>
      <c r="J434" s="890"/>
      <c r="K434" s="891" t="n">
        <v>0</v>
      </c>
      <c r="L434" s="892" t="n">
        <v>0</v>
      </c>
      <c r="M434" s="893" t="n">
        <v>-4283.39269494</v>
      </c>
      <c r="N434" s="892" t="n">
        <v>0</v>
      </c>
      <c r="O434" s="893" t="n">
        <v>-4283.39269494</v>
      </c>
      <c r="P434" s="893" t="n">
        <v>0</v>
      </c>
      <c r="Q434" s="892" t="n">
        <v>0</v>
      </c>
      <c r="R434" s="894" t="n">
        <v>0</v>
      </c>
    </row>
    <row r="435" s="1" customFormat="true" ht="21.95" hidden="false" customHeight="true" outlineLevel="0" collapsed="false">
      <c r="A435" s="415" t="s">
        <v>134</v>
      </c>
      <c r="B435" s="443" t="s">
        <v>139</v>
      </c>
      <c r="C435" s="443" t="s">
        <v>1290</v>
      </c>
      <c r="D435" s="447" t="n">
        <v>1946.09762120964</v>
      </c>
      <c r="E435" s="448" t="n">
        <v>1</v>
      </c>
      <c r="F435" s="449" t="n">
        <v>1946.09762120964</v>
      </c>
      <c r="G435" s="890" t="n">
        <v>3640</v>
      </c>
      <c r="H435" s="890" t="n">
        <v>0</v>
      </c>
      <c r="I435" s="890" t="n">
        <v>0</v>
      </c>
      <c r="J435" s="890"/>
      <c r="K435" s="891" t="n">
        <v>3640</v>
      </c>
      <c r="L435" s="892" t="n">
        <v>1.8704097679013</v>
      </c>
      <c r="M435" s="893" t="n">
        <v>1693.90237879036</v>
      </c>
      <c r="N435" s="892" t="n">
        <v>1.8138863957944</v>
      </c>
      <c r="O435" s="893" t="n">
        <v>1583.90237879036</v>
      </c>
      <c r="P435" s="893" t="n">
        <v>110</v>
      </c>
      <c r="Q435" s="892" t="n">
        <v>1.8704097679013</v>
      </c>
      <c r="R435" s="894" t="n">
        <v>3640</v>
      </c>
    </row>
    <row r="436" s="1" customFormat="true" ht="21.95" hidden="false" customHeight="true" outlineLevel="0" collapsed="false">
      <c r="A436" s="415" t="s">
        <v>134</v>
      </c>
      <c r="B436" s="443" t="s">
        <v>984</v>
      </c>
      <c r="C436" s="443" t="s">
        <v>1296</v>
      </c>
      <c r="D436" s="447" t="n">
        <v>1514.95334568419</v>
      </c>
      <c r="E436" s="448" t="n">
        <v>1</v>
      </c>
      <c r="F436" s="449" t="n">
        <v>1514.95334568419</v>
      </c>
      <c r="G436" s="890" t="n">
        <v>1336</v>
      </c>
      <c r="H436" s="890" t="n">
        <v>0</v>
      </c>
      <c r="I436" s="890" t="n">
        <v>0</v>
      </c>
      <c r="J436" s="890"/>
      <c r="K436" s="891" t="n">
        <v>1336</v>
      </c>
      <c r="L436" s="892" t="n">
        <v>0.881875342106083</v>
      </c>
      <c r="M436" s="893" t="n">
        <v>-178.95334568419</v>
      </c>
      <c r="N436" s="892" t="n">
        <v>0.881875342106083</v>
      </c>
      <c r="O436" s="893" t="n">
        <v>-178.95334568419</v>
      </c>
      <c r="P436" s="893" t="n">
        <v>0</v>
      </c>
      <c r="Q436" s="892" t="n">
        <v>0.881875342106083</v>
      </c>
      <c r="R436" s="894" t="n">
        <v>1336</v>
      </c>
    </row>
    <row r="437" s="1" customFormat="true" ht="21.95" hidden="false" customHeight="true" outlineLevel="0" collapsed="false">
      <c r="A437" s="415" t="s">
        <v>134</v>
      </c>
      <c r="B437" s="443" t="s">
        <v>986</v>
      </c>
      <c r="C437" s="443" t="s">
        <v>1299</v>
      </c>
      <c r="D437" s="447" t="n">
        <v>913.884986455492</v>
      </c>
      <c r="E437" s="448" t="n">
        <v>1</v>
      </c>
      <c r="F437" s="449" t="n">
        <v>913.884986455492</v>
      </c>
      <c r="G437" s="890" t="n">
        <v>0</v>
      </c>
      <c r="H437" s="890" t="n">
        <v>0</v>
      </c>
      <c r="I437" s="890" t="n">
        <v>0</v>
      </c>
      <c r="J437" s="890"/>
      <c r="K437" s="891" t="n">
        <v>0</v>
      </c>
      <c r="L437" s="892" t="n">
        <v>0</v>
      </c>
      <c r="M437" s="893" t="n">
        <v>-913.884986455492</v>
      </c>
      <c r="N437" s="892" t="n">
        <v>0</v>
      </c>
      <c r="O437" s="893" t="n">
        <v>-913.884986455492</v>
      </c>
      <c r="P437" s="893" t="n">
        <v>0</v>
      </c>
      <c r="Q437" s="892" t="n">
        <v>0</v>
      </c>
      <c r="R437" s="894" t="n">
        <v>0</v>
      </c>
    </row>
    <row r="438" s="1" customFormat="true" ht="21.95" hidden="false" customHeight="true" outlineLevel="0" collapsed="false">
      <c r="A438" s="415" t="s">
        <v>134</v>
      </c>
      <c r="B438" s="443" t="s">
        <v>988</v>
      </c>
      <c r="C438" s="443" t="s">
        <v>1302</v>
      </c>
      <c r="D438" s="447" t="n">
        <v>915.579715722554</v>
      </c>
      <c r="E438" s="448" t="n">
        <v>1</v>
      </c>
      <c r="F438" s="449" t="n">
        <v>915.579715722554</v>
      </c>
      <c r="G438" s="890" t="n">
        <v>640</v>
      </c>
      <c r="H438" s="890" t="n">
        <v>0</v>
      </c>
      <c r="I438" s="890" t="n">
        <v>0</v>
      </c>
      <c r="J438" s="890"/>
      <c r="K438" s="891" t="n">
        <v>640</v>
      </c>
      <c r="L438" s="892" t="n">
        <v>0.699010680347944</v>
      </c>
      <c r="M438" s="893" t="n">
        <v>-275.579715722554</v>
      </c>
      <c r="N438" s="892" t="n">
        <v>0.699010680347944</v>
      </c>
      <c r="O438" s="893" t="n">
        <v>-275.579715722554</v>
      </c>
      <c r="P438" s="893" t="n">
        <v>0</v>
      </c>
      <c r="Q438" s="892" t="n">
        <v>0.699010680347944</v>
      </c>
      <c r="R438" s="894" t="n">
        <v>640</v>
      </c>
    </row>
    <row r="439" s="1" customFormat="true" ht="21.95" hidden="false" customHeight="true" outlineLevel="0" collapsed="false">
      <c r="A439" s="415" t="s">
        <v>134</v>
      </c>
      <c r="B439" s="443" t="s">
        <v>990</v>
      </c>
      <c r="C439" s="443" t="s">
        <v>1305</v>
      </c>
      <c r="D439" s="447" t="n">
        <v>13094.1465271997</v>
      </c>
      <c r="E439" s="448" t="n">
        <v>0.8</v>
      </c>
      <c r="F439" s="449" t="n">
        <v>10475.3172217597</v>
      </c>
      <c r="G439" s="890" t="n">
        <v>28120.61</v>
      </c>
      <c r="H439" s="890" t="n">
        <v>0</v>
      </c>
      <c r="I439" s="890" t="n">
        <v>0</v>
      </c>
      <c r="J439" s="890"/>
      <c r="K439" s="891" t="n">
        <v>28120.61</v>
      </c>
      <c r="L439" s="892" t="n">
        <v>2.68446381190125</v>
      </c>
      <c r="M439" s="893" t="n">
        <v>17645.2927782403</v>
      </c>
      <c r="N439" s="892" t="n">
        <v>2.15726521909074</v>
      </c>
      <c r="O439" s="893" t="n">
        <v>12035.4250894853</v>
      </c>
      <c r="P439" s="893" t="n">
        <v>5609.86768875495</v>
      </c>
      <c r="Q439" s="892" t="n">
        <v>2.51601743071113</v>
      </c>
      <c r="R439" s="894" t="n">
        <v>32945.10090272</v>
      </c>
    </row>
    <row r="440" s="1" customFormat="true" ht="21.95" hidden="false" customHeight="true" outlineLevel="0" collapsed="false">
      <c r="A440" s="415" t="s">
        <v>134</v>
      </c>
      <c r="B440" s="443" t="s">
        <v>992</v>
      </c>
      <c r="C440" s="443" t="s">
        <v>1308</v>
      </c>
      <c r="D440" s="447" t="n">
        <v>5786.02739937608</v>
      </c>
      <c r="E440" s="448" t="n">
        <v>0</v>
      </c>
      <c r="F440" s="449" t="n">
        <v>0</v>
      </c>
      <c r="G440" s="890" t="n">
        <v>48.89</v>
      </c>
      <c r="H440" s="890" t="n">
        <v>0</v>
      </c>
      <c r="I440" s="890" t="n">
        <v>0</v>
      </c>
      <c r="J440" s="890"/>
      <c r="K440" s="891" t="n">
        <v>48.89</v>
      </c>
      <c r="L440" s="892" t="n">
        <v>0</v>
      </c>
      <c r="M440" s="893" t="n">
        <v>48.89</v>
      </c>
      <c r="N440" s="892" t="n">
        <v>0</v>
      </c>
      <c r="O440" s="893" t="n">
        <v>48.89</v>
      </c>
      <c r="P440" s="893" t="n">
        <v>0</v>
      </c>
      <c r="Q440" s="892" t="n">
        <v>1</v>
      </c>
      <c r="R440" s="894" t="n">
        <v>5786.02739937608</v>
      </c>
    </row>
    <row r="441" s="1" customFormat="true" ht="21.95" hidden="false" customHeight="true" outlineLevel="0" collapsed="false">
      <c r="A441" s="415" t="s">
        <v>134</v>
      </c>
      <c r="B441" s="443" t="s">
        <v>994</v>
      </c>
      <c r="C441" s="443" t="s">
        <v>1293</v>
      </c>
      <c r="D441" s="447" t="n">
        <v>107812.681295687</v>
      </c>
      <c r="E441" s="448" t="n">
        <v>1</v>
      </c>
      <c r="F441" s="449" t="n">
        <v>107812.681295687</v>
      </c>
      <c r="G441" s="890" t="n">
        <v>34484.97</v>
      </c>
      <c r="H441" s="890" t="n">
        <v>0</v>
      </c>
      <c r="I441" s="890" t="n">
        <v>0</v>
      </c>
      <c r="J441" s="890"/>
      <c r="K441" s="891" t="n">
        <v>34484.97</v>
      </c>
      <c r="L441" s="892" t="n">
        <v>0.319860053433061</v>
      </c>
      <c r="M441" s="893" t="n">
        <v>-73327.711295687</v>
      </c>
      <c r="N441" s="892" t="n">
        <v>0.302336010028878</v>
      </c>
      <c r="O441" s="893" t="n">
        <v>-62408.3835631987</v>
      </c>
      <c r="P441" s="893" t="n">
        <v>-10919.3277324883</v>
      </c>
      <c r="Q441" s="892" t="n">
        <v>0.319860053433061</v>
      </c>
      <c r="R441" s="894" t="n">
        <v>34484.97</v>
      </c>
    </row>
    <row r="442" s="1" customFormat="true" ht="21.95" hidden="false" customHeight="true" outlineLevel="0" collapsed="false">
      <c r="A442" s="415" t="s">
        <v>134</v>
      </c>
      <c r="B442" s="443" t="s">
        <v>997</v>
      </c>
      <c r="C442" s="443" t="s">
        <v>1311</v>
      </c>
      <c r="D442" s="447" t="n">
        <v>1809.97500282487</v>
      </c>
      <c r="E442" s="448" t="n">
        <v>1</v>
      </c>
      <c r="F442" s="449" t="n">
        <v>1809.97500282487</v>
      </c>
      <c r="G442" s="890" t="n">
        <v>1535</v>
      </c>
      <c r="H442" s="890" t="n">
        <v>0</v>
      </c>
      <c r="I442" s="890" t="n">
        <v>0</v>
      </c>
      <c r="J442" s="890"/>
      <c r="K442" s="891" t="n">
        <v>1535</v>
      </c>
      <c r="L442" s="892" t="n">
        <v>0.848078010803623</v>
      </c>
      <c r="M442" s="893" t="n">
        <v>-274.975002824873</v>
      </c>
      <c r="N442" s="892" t="n">
        <v>0.78177875263005</v>
      </c>
      <c r="O442" s="893" t="n">
        <v>-394.975002824873</v>
      </c>
      <c r="P442" s="893" t="n">
        <v>120</v>
      </c>
      <c r="Q442" s="892" t="n">
        <v>0.848078010803623</v>
      </c>
      <c r="R442" s="894" t="n">
        <v>1535</v>
      </c>
    </row>
    <row r="443" s="1" customFormat="true" ht="21.95" hidden="false" customHeight="true" outlineLevel="0" collapsed="false">
      <c r="A443" s="415" t="s">
        <v>134</v>
      </c>
      <c r="B443" s="443" t="s">
        <v>1000</v>
      </c>
      <c r="C443" s="443" t="s">
        <v>1314</v>
      </c>
      <c r="D443" s="447" t="n">
        <v>1344.94680917283</v>
      </c>
      <c r="E443" s="448" t="n">
        <v>0.714</v>
      </c>
      <c r="F443" s="449" t="n">
        <v>960.292021749399</v>
      </c>
      <c r="G443" s="890" t="n">
        <v>360</v>
      </c>
      <c r="H443" s="890" t="n">
        <v>0</v>
      </c>
      <c r="I443" s="890" t="n">
        <v>0</v>
      </c>
      <c r="J443" s="890"/>
      <c r="K443" s="891" t="n">
        <v>360</v>
      </c>
      <c r="L443" s="892" t="n">
        <v>0.374885963692768</v>
      </c>
      <c r="M443" s="893" t="n">
        <v>-600.292021749399</v>
      </c>
      <c r="N443" s="892" t="n">
        <v>0.406338015890925</v>
      </c>
      <c r="O443" s="893" t="n">
        <v>-525.961898521049</v>
      </c>
      <c r="P443" s="893" t="n">
        <v>-74.3301232283502</v>
      </c>
      <c r="Q443" s="892" t="n">
        <v>0.464277270884702</v>
      </c>
      <c r="R443" s="894" t="n">
        <v>624.428234047849</v>
      </c>
    </row>
    <row r="444" s="1" customFormat="true" ht="21.95" hidden="false" customHeight="true" outlineLevel="0" collapsed="false">
      <c r="A444" s="415" t="s">
        <v>134</v>
      </c>
      <c r="B444" s="443" t="s">
        <v>1002</v>
      </c>
      <c r="C444" s="443" t="s">
        <v>1158</v>
      </c>
      <c r="D444" s="447" t="n">
        <v>25358.3489435855</v>
      </c>
      <c r="E444" s="448" t="n">
        <v>0.714</v>
      </c>
      <c r="F444" s="449" t="n">
        <v>18105.8611457201</v>
      </c>
      <c r="G444" s="890" t="n">
        <v>19826.13</v>
      </c>
      <c r="H444" s="890" t="n">
        <v>805.97</v>
      </c>
      <c r="I444" s="890" t="n">
        <v>0</v>
      </c>
      <c r="J444" s="890"/>
      <c r="K444" s="891" t="n">
        <v>20632.1</v>
      </c>
      <c r="L444" s="892" t="n">
        <v>1.13952602607234</v>
      </c>
      <c r="M444" s="893" t="n">
        <v>2526.23885427995</v>
      </c>
      <c r="N444" s="892" t="n">
        <v>1.03108814769963</v>
      </c>
      <c r="O444" s="893" t="n">
        <v>519.308888973414</v>
      </c>
      <c r="P444" s="893" t="n">
        <v>2006.92996530654</v>
      </c>
      <c r="Q444" s="892" t="n">
        <v>1.119573804344</v>
      </c>
      <c r="R444" s="894" t="n">
        <v>28390.5431986526</v>
      </c>
    </row>
    <row r="445" s="1" customFormat="true" ht="21.95" hidden="false" customHeight="true" outlineLevel="0" collapsed="false">
      <c r="A445" s="415" t="s">
        <v>134</v>
      </c>
      <c r="B445" s="443" t="s">
        <v>1004</v>
      </c>
      <c r="C445" s="443" t="s">
        <v>1317</v>
      </c>
      <c r="D445" s="447" t="n">
        <v>3338.82009724624</v>
      </c>
      <c r="E445" s="448" t="n">
        <v>0.714</v>
      </c>
      <c r="F445" s="449" t="n">
        <v>2383.91754943382</v>
      </c>
      <c r="G445" s="890" t="n">
        <v>6852</v>
      </c>
      <c r="H445" s="890" t="n">
        <v>0</v>
      </c>
      <c r="I445" s="890" t="n">
        <v>0</v>
      </c>
      <c r="J445" s="890"/>
      <c r="K445" s="891" t="n">
        <v>6852</v>
      </c>
      <c r="L445" s="892" t="n">
        <v>2.87426048003521</v>
      </c>
      <c r="M445" s="893" t="n">
        <v>4468.08245056618</v>
      </c>
      <c r="N445" s="892" t="n">
        <v>2.86988196480965</v>
      </c>
      <c r="O445" s="893" t="n">
        <v>4112.60640911458</v>
      </c>
      <c r="P445" s="893" t="n">
        <v>355.476041451604</v>
      </c>
      <c r="Q445" s="892" t="n">
        <v>2.60624123139017</v>
      </c>
      <c r="R445" s="894" t="n">
        <v>8701.77060163731</v>
      </c>
    </row>
    <row r="446" s="1" customFormat="true" ht="21.95" hidden="false" customHeight="true" outlineLevel="0" collapsed="false">
      <c r="A446" s="415" t="s">
        <v>134</v>
      </c>
      <c r="B446" s="443" t="s">
        <v>1006</v>
      </c>
      <c r="C446" s="443" t="s">
        <v>1320</v>
      </c>
      <c r="D446" s="447" t="n">
        <v>450</v>
      </c>
      <c r="E446" s="448" t="n">
        <v>1</v>
      </c>
      <c r="F446" s="449" t="n">
        <v>450</v>
      </c>
      <c r="G446" s="890" t="n">
        <v>180</v>
      </c>
      <c r="H446" s="890" t="n">
        <v>0</v>
      </c>
      <c r="I446" s="890" t="n">
        <v>0</v>
      </c>
      <c r="J446" s="890"/>
      <c r="K446" s="891" t="n">
        <v>180</v>
      </c>
      <c r="L446" s="892" t="n">
        <v>0.4</v>
      </c>
      <c r="M446" s="893" t="n">
        <v>-270</v>
      </c>
      <c r="N446" s="892" t="n">
        <v>0</v>
      </c>
      <c r="O446" s="893" t="n">
        <v>-450</v>
      </c>
      <c r="P446" s="893" t="n">
        <v>180</v>
      </c>
      <c r="Q446" s="892" t="n">
        <v>0.4</v>
      </c>
      <c r="R446" s="894" t="n">
        <v>180</v>
      </c>
    </row>
    <row r="447" s="1" customFormat="true" ht="21.95" hidden="false" customHeight="true" outlineLevel="0" collapsed="false">
      <c r="A447" s="415" t="s">
        <v>134</v>
      </c>
      <c r="B447" s="443" t="s">
        <v>1009</v>
      </c>
      <c r="C447" s="443" t="s">
        <v>1323</v>
      </c>
      <c r="D447" s="447" t="n">
        <v>764.535385923572</v>
      </c>
      <c r="E447" s="448" t="n">
        <v>0.3333</v>
      </c>
      <c r="F447" s="449" t="n">
        <v>254.819644128327</v>
      </c>
      <c r="G447" s="890" t="n">
        <v>0</v>
      </c>
      <c r="H447" s="890" t="n">
        <v>0</v>
      </c>
      <c r="I447" s="890" t="n">
        <v>0</v>
      </c>
      <c r="J447" s="890"/>
      <c r="K447" s="891" t="n">
        <v>0</v>
      </c>
      <c r="L447" s="892" t="n">
        <v>0</v>
      </c>
      <c r="M447" s="893" t="n">
        <v>-254.819644128327</v>
      </c>
      <c r="N447" s="892" t="n">
        <v>0</v>
      </c>
      <c r="O447" s="893" t="n">
        <v>-165.370275993076</v>
      </c>
      <c r="P447" s="893" t="n">
        <v>-89.4493681352506</v>
      </c>
      <c r="Q447" s="892" t="n">
        <v>0.33335</v>
      </c>
      <c r="R447" s="894" t="n">
        <v>254.857870897623</v>
      </c>
    </row>
    <row r="448" s="1" customFormat="true" ht="21.95" hidden="false" customHeight="true" outlineLevel="0" collapsed="false">
      <c r="A448" s="415" t="s">
        <v>134</v>
      </c>
      <c r="B448" s="443" t="s">
        <v>1011</v>
      </c>
      <c r="C448" s="443" t="s">
        <v>1326</v>
      </c>
      <c r="D448" s="447" t="n">
        <v>504.945014706993</v>
      </c>
      <c r="E448" s="448" t="n">
        <v>0.714</v>
      </c>
      <c r="F448" s="449" t="n">
        <v>360.530740500793</v>
      </c>
      <c r="G448" s="890" t="n">
        <v>0</v>
      </c>
      <c r="H448" s="890" t="n">
        <v>0</v>
      </c>
      <c r="I448" s="890" t="n">
        <v>0</v>
      </c>
      <c r="J448" s="890"/>
      <c r="K448" s="891" t="n">
        <v>0</v>
      </c>
      <c r="L448" s="892" t="n">
        <v>0</v>
      </c>
      <c r="M448" s="893" t="n">
        <v>-360.530740500793</v>
      </c>
      <c r="N448" s="892" t="n">
        <v>0</v>
      </c>
      <c r="O448" s="893" t="n">
        <v>-332.624339362301</v>
      </c>
      <c r="P448" s="893" t="n">
        <v>-27.9064011384921</v>
      </c>
      <c r="Q448" s="892" t="n">
        <v>0.143</v>
      </c>
      <c r="R448" s="894" t="n">
        <v>72.2071371031</v>
      </c>
    </row>
    <row r="449" s="1" customFormat="true" ht="21.95" hidden="false" customHeight="true" outlineLevel="0" collapsed="false">
      <c r="A449" s="415" t="s">
        <v>134</v>
      </c>
      <c r="B449" s="443" t="s">
        <v>1013</v>
      </c>
      <c r="C449" s="443" t="s">
        <v>1329</v>
      </c>
      <c r="D449" s="447" t="n">
        <v>10302.6502574806</v>
      </c>
      <c r="E449" s="448" t="n">
        <v>0.5912</v>
      </c>
      <c r="F449" s="449" t="n">
        <v>6090.92683222256</v>
      </c>
      <c r="G449" s="890" t="n">
        <v>1975.2</v>
      </c>
      <c r="H449" s="890" t="n">
        <v>0</v>
      </c>
      <c r="I449" s="890" t="n">
        <v>0</v>
      </c>
      <c r="J449" s="890"/>
      <c r="K449" s="891" t="n">
        <v>1975.2</v>
      </c>
      <c r="L449" s="892" t="n">
        <v>0.324285622600273</v>
      </c>
      <c r="M449" s="893" t="n">
        <v>-4115.72683222256</v>
      </c>
      <c r="N449" s="892" t="n">
        <v>0.399241017264682</v>
      </c>
      <c r="O449" s="893" t="n">
        <v>-2693.80821204492</v>
      </c>
      <c r="P449" s="893" t="n">
        <v>-1421.91862017764</v>
      </c>
      <c r="Q449" s="892" t="n">
        <v>0.462401641340777</v>
      </c>
      <c r="R449" s="894" t="n">
        <v>4763.96238921903</v>
      </c>
    </row>
    <row r="450" s="1" customFormat="true" ht="21.95" hidden="false" customHeight="true" outlineLevel="0" collapsed="false">
      <c r="A450" s="415" t="s">
        <v>134</v>
      </c>
      <c r="B450" s="443" t="s">
        <v>1015</v>
      </c>
      <c r="C450" s="443" t="s">
        <v>2427</v>
      </c>
      <c r="D450" s="447" t="n">
        <v>8168.9718102149</v>
      </c>
      <c r="E450" s="448" t="n">
        <v>1</v>
      </c>
      <c r="F450" s="449" t="n">
        <v>8168.9718102149</v>
      </c>
      <c r="G450" s="890" t="n">
        <v>0</v>
      </c>
      <c r="H450" s="890" t="n">
        <v>0</v>
      </c>
      <c r="I450" s="890" t="n">
        <v>0</v>
      </c>
      <c r="J450" s="890"/>
      <c r="K450" s="891" t="n">
        <v>0</v>
      </c>
      <c r="L450" s="892" t="n">
        <v>0</v>
      </c>
      <c r="M450" s="893" t="n">
        <v>-8168.9718102149</v>
      </c>
      <c r="N450" s="892" t="n">
        <v>0</v>
      </c>
      <c r="O450" s="893" t="n">
        <v>-4857.51674998809</v>
      </c>
      <c r="P450" s="893" t="n">
        <v>-3311.45506022682</v>
      </c>
      <c r="Q450" s="892" t="n">
        <v>0</v>
      </c>
      <c r="R450" s="894" t="n">
        <v>0</v>
      </c>
    </row>
    <row r="451" s="1" customFormat="true" ht="21.95" hidden="false" customHeight="true" outlineLevel="0" collapsed="false">
      <c r="A451" s="415" t="s">
        <v>134</v>
      </c>
      <c r="B451" s="443" t="s">
        <v>1017</v>
      </c>
      <c r="C451" s="443" t="s">
        <v>1332</v>
      </c>
      <c r="D451" s="447" t="n">
        <v>321.445966632005</v>
      </c>
      <c r="E451" s="448" t="n">
        <v>0</v>
      </c>
      <c r="F451" s="449" t="n">
        <v>0</v>
      </c>
      <c r="G451" s="890" t="n">
        <v>0</v>
      </c>
      <c r="H451" s="890" t="n">
        <v>0</v>
      </c>
      <c r="I451" s="890" t="n">
        <v>0</v>
      </c>
      <c r="J451" s="890"/>
      <c r="K451" s="891" t="n">
        <v>0</v>
      </c>
      <c r="L451" s="892" t="n">
        <v>0</v>
      </c>
      <c r="M451" s="893" t="n">
        <v>0</v>
      </c>
      <c r="N451" s="892" t="n">
        <v>0</v>
      </c>
      <c r="O451" s="893" t="n">
        <v>0</v>
      </c>
      <c r="P451" s="893" t="n">
        <v>0</v>
      </c>
      <c r="Q451" s="892" t="n">
        <v>1</v>
      </c>
      <c r="R451" s="894" t="n">
        <v>321.445966632005</v>
      </c>
    </row>
    <row r="452" s="1" customFormat="true" ht="21.95" hidden="false" customHeight="true" outlineLevel="0" collapsed="false">
      <c r="A452" s="415" t="s">
        <v>134</v>
      </c>
      <c r="B452" s="469" t="s">
        <v>1019</v>
      </c>
      <c r="C452" s="469" t="s">
        <v>2428</v>
      </c>
      <c r="D452" s="447" t="n">
        <v>0</v>
      </c>
      <c r="E452" s="448" t="n">
        <v>0</v>
      </c>
      <c r="F452" s="449" t="n">
        <v>0</v>
      </c>
      <c r="G452" s="890" t="n">
        <v>0</v>
      </c>
      <c r="H452" s="890" t="n">
        <v>0</v>
      </c>
      <c r="I452" s="890" t="n">
        <v>0</v>
      </c>
      <c r="J452" s="890"/>
      <c r="K452" s="891" t="n">
        <v>0</v>
      </c>
      <c r="L452" s="892" t="n">
        <v>0</v>
      </c>
      <c r="M452" s="893" t="n">
        <v>0</v>
      </c>
      <c r="N452" s="892" t="n">
        <v>0</v>
      </c>
      <c r="O452" s="893" t="n">
        <v>0</v>
      </c>
      <c r="P452" s="893" t="n">
        <v>0</v>
      </c>
      <c r="Q452" s="892" t="n">
        <v>0</v>
      </c>
      <c r="R452" s="894" t="n">
        <v>0</v>
      </c>
    </row>
    <row r="453" s="1" customFormat="true" ht="21.95" hidden="false" customHeight="true" outlineLevel="0" collapsed="false">
      <c r="A453" s="415" t="s">
        <v>134</v>
      </c>
      <c r="B453" s="443" t="s">
        <v>1021</v>
      </c>
      <c r="C453" s="443" t="s">
        <v>1222</v>
      </c>
      <c r="D453" s="447" t="n">
        <v>2532.12</v>
      </c>
      <c r="E453" s="448" t="n">
        <v>1</v>
      </c>
      <c r="F453" s="449" t="n">
        <v>2532.12</v>
      </c>
      <c r="G453" s="890" t="n">
        <v>658.65</v>
      </c>
      <c r="H453" s="890" t="n">
        <v>0</v>
      </c>
      <c r="I453" s="890" t="n">
        <v>0</v>
      </c>
      <c r="J453" s="890"/>
      <c r="K453" s="891" t="n">
        <v>658.65</v>
      </c>
      <c r="L453" s="892" t="n">
        <v>0.260118003886072</v>
      </c>
      <c r="M453" s="893" t="n">
        <v>-1873.47</v>
      </c>
      <c r="N453" s="892" t="n">
        <v>0.260118003886072</v>
      </c>
      <c r="O453" s="893" t="n">
        <v>-1873.47</v>
      </c>
      <c r="P453" s="893" t="n">
        <v>0</v>
      </c>
      <c r="Q453" s="892" t="n">
        <v>0.260118003886072</v>
      </c>
      <c r="R453" s="894" t="n">
        <v>658.65</v>
      </c>
    </row>
    <row r="454" s="1" customFormat="true" ht="21.95" hidden="false" customHeight="true" outlineLevel="0" collapsed="false">
      <c r="A454" s="415" t="s">
        <v>134</v>
      </c>
      <c r="B454" s="443" t="s">
        <v>1023</v>
      </c>
      <c r="C454" s="443" t="s">
        <v>2429</v>
      </c>
      <c r="D454" s="447" t="n">
        <v>15535.3747569936</v>
      </c>
      <c r="E454" s="448" t="n">
        <v>1</v>
      </c>
      <c r="F454" s="449" t="n">
        <v>15535.3747569936</v>
      </c>
      <c r="G454" s="890" t="n">
        <v>2422.31</v>
      </c>
      <c r="H454" s="890" t="n">
        <v>0</v>
      </c>
      <c r="I454" s="890" t="n">
        <v>0</v>
      </c>
      <c r="J454" s="890"/>
      <c r="K454" s="891" t="n">
        <v>2422.31</v>
      </c>
      <c r="L454" s="892" t="n">
        <v>0.155922212234342</v>
      </c>
      <c r="M454" s="893" t="n">
        <v>-13113.0647569936</v>
      </c>
      <c r="N454" s="892" t="n">
        <v>0.314795419226979</v>
      </c>
      <c r="O454" s="893" t="n">
        <v>-5272.5605478253</v>
      </c>
      <c r="P454" s="893" t="n">
        <v>-7840.50420916835</v>
      </c>
      <c r="Q454" s="892" t="n">
        <v>0.155922212234342</v>
      </c>
      <c r="R454" s="894" t="n">
        <v>2422.31</v>
      </c>
    </row>
    <row r="455" s="1" customFormat="true" ht="21.95" hidden="false" customHeight="true" outlineLevel="0" collapsed="false">
      <c r="A455" s="415" t="s">
        <v>134</v>
      </c>
      <c r="B455" s="443" t="s">
        <v>1025</v>
      </c>
      <c r="C455" s="443" t="s">
        <v>1152</v>
      </c>
      <c r="D455" s="447" t="n">
        <v>1525.69</v>
      </c>
      <c r="E455" s="448" t="n">
        <v>1</v>
      </c>
      <c r="F455" s="449" t="n">
        <v>1525.69</v>
      </c>
      <c r="G455" s="890" t="n">
        <v>0</v>
      </c>
      <c r="H455" s="890" t="n">
        <v>0</v>
      </c>
      <c r="I455" s="890" t="n">
        <v>0</v>
      </c>
      <c r="J455" s="890"/>
      <c r="K455" s="891" t="n">
        <v>0</v>
      </c>
      <c r="L455" s="892" t="n">
        <v>0</v>
      </c>
      <c r="M455" s="893" t="n">
        <v>-1525.69</v>
      </c>
      <c r="N455" s="892" t="n">
        <v>0</v>
      </c>
      <c r="O455" s="893" t="n">
        <v>-1525.69</v>
      </c>
      <c r="P455" s="893" t="n">
        <v>0</v>
      </c>
      <c r="Q455" s="892" t="n">
        <v>0</v>
      </c>
      <c r="R455" s="894" t="n">
        <v>0</v>
      </c>
    </row>
    <row r="456" s="1" customFormat="true" ht="21.95" hidden="false" customHeight="true" outlineLevel="0" collapsed="false">
      <c r="A456" s="415" t="s">
        <v>134</v>
      </c>
      <c r="B456" s="443" t="s">
        <v>1027</v>
      </c>
      <c r="C456" s="443" t="s">
        <v>2430</v>
      </c>
      <c r="D456" s="447" t="n">
        <v>3750.20294404005</v>
      </c>
      <c r="E456" s="448" t="n">
        <v>0</v>
      </c>
      <c r="F456" s="449" t="n">
        <v>0</v>
      </c>
      <c r="G456" s="890" t="n">
        <v>0</v>
      </c>
      <c r="H456" s="890" t="n">
        <v>0</v>
      </c>
      <c r="I456" s="890" t="n">
        <v>0</v>
      </c>
      <c r="J456" s="890"/>
      <c r="K456" s="891" t="n">
        <v>0</v>
      </c>
      <c r="L456" s="892" t="n">
        <v>0</v>
      </c>
      <c r="M456" s="893" t="n">
        <v>0</v>
      </c>
      <c r="N456" s="892" t="n">
        <v>0</v>
      </c>
      <c r="O456" s="893" t="n">
        <v>0</v>
      </c>
      <c r="P456" s="893" t="n">
        <v>0</v>
      </c>
      <c r="Q456" s="892" t="n">
        <v>1</v>
      </c>
      <c r="R456" s="894" t="n">
        <v>3750.20294404005</v>
      </c>
    </row>
    <row r="457" s="1" customFormat="true" ht="21.95" hidden="false" customHeight="true" outlineLevel="0" collapsed="false">
      <c r="A457" s="415" t="s">
        <v>134</v>
      </c>
      <c r="B457" s="443" t="s">
        <v>1029</v>
      </c>
      <c r="C457" s="443" t="s">
        <v>1199</v>
      </c>
      <c r="D457" s="447" t="n">
        <v>6852.82519959491</v>
      </c>
      <c r="E457" s="448" t="n">
        <v>0.714</v>
      </c>
      <c r="F457" s="449" t="n">
        <v>4892.91719251076</v>
      </c>
      <c r="G457" s="890" t="n">
        <v>291.57</v>
      </c>
      <c r="H457" s="890" t="n">
        <v>0</v>
      </c>
      <c r="I457" s="890" t="n">
        <v>0</v>
      </c>
      <c r="J457" s="890"/>
      <c r="K457" s="891" t="n">
        <v>291.57</v>
      </c>
      <c r="L457" s="892" t="n">
        <v>0.0595902175590229</v>
      </c>
      <c r="M457" s="893" t="n">
        <v>-4601.34719251077</v>
      </c>
      <c r="N457" s="892" t="n">
        <v>0.0645896969065664</v>
      </c>
      <c r="O457" s="893" t="n">
        <v>-4222.61746277409</v>
      </c>
      <c r="P457" s="893" t="n">
        <v>-378.729729736679</v>
      </c>
      <c r="Q457" s="892" t="n">
        <v>0.194068816448083</v>
      </c>
      <c r="R457" s="894" t="n">
        <v>1329.91967581098</v>
      </c>
    </row>
    <row r="458" s="1" customFormat="true" ht="21.95" hidden="false" customHeight="true" outlineLevel="0" collapsed="false">
      <c r="A458" s="415" t="s">
        <v>134</v>
      </c>
      <c r="B458" s="475" t="s">
        <v>1031</v>
      </c>
      <c r="C458" s="475" t="s">
        <v>2431</v>
      </c>
      <c r="D458" s="447" t="n">
        <v>7195.55253185028</v>
      </c>
      <c r="E458" s="448" t="n">
        <v>0.7</v>
      </c>
      <c r="F458" s="449" t="n">
        <v>5036.8867722952</v>
      </c>
      <c r="G458" s="890" t="n">
        <v>4215</v>
      </c>
      <c r="H458" s="890" t="n">
        <v>67.5</v>
      </c>
      <c r="I458" s="890" t="n">
        <v>0</v>
      </c>
      <c r="J458" s="890"/>
      <c r="K458" s="891" t="n">
        <v>4282.5</v>
      </c>
      <c r="L458" s="892" t="n">
        <v>0.850227569846396</v>
      </c>
      <c r="M458" s="893" t="n">
        <v>-754.386772295196</v>
      </c>
      <c r="N458" s="892" t="n">
        <v>0.82707034291066</v>
      </c>
      <c r="O458" s="893" t="n">
        <v>-613.147628567873</v>
      </c>
      <c r="P458" s="893" t="n">
        <v>-141.239143727324</v>
      </c>
      <c r="Q458" s="892" t="n">
        <v>0.872693434369436</v>
      </c>
      <c r="R458" s="894" t="n">
        <v>6279.51145120611</v>
      </c>
    </row>
    <row r="459" s="1" customFormat="true" ht="21.95" hidden="false" customHeight="true" outlineLevel="0" collapsed="false">
      <c r="A459" s="415" t="s">
        <v>141</v>
      </c>
      <c r="B459" s="416" t="s">
        <v>141</v>
      </c>
      <c r="C459" s="416" t="s">
        <v>2432</v>
      </c>
      <c r="D459" s="418" t="n">
        <v>297137.471657416</v>
      </c>
      <c r="E459" s="888" t="n">
        <v>0.5680413048293</v>
      </c>
      <c r="F459" s="873" t="n">
        <v>168786.357113958</v>
      </c>
      <c r="G459" s="873" t="n">
        <v>139835.47</v>
      </c>
      <c r="H459" s="873" t="n">
        <v>362.07</v>
      </c>
      <c r="I459" s="873" t="n">
        <v>0</v>
      </c>
      <c r="J459" s="873"/>
      <c r="K459" s="873" t="n">
        <v>140197.54</v>
      </c>
      <c r="L459" s="909" t="n">
        <v>0.830621280044242</v>
      </c>
      <c r="M459" s="873" t="n">
        <v>-28588.8171139576</v>
      </c>
      <c r="N459" s="909" t="n">
        <v>0.763037884115095</v>
      </c>
      <c r="O459" s="873" t="n">
        <v>-40954.5141836975</v>
      </c>
      <c r="P459" s="873" t="n">
        <v>12365.6970697399</v>
      </c>
      <c r="Q459" s="909" t="n">
        <v>0.867203585475128</v>
      </c>
      <c r="R459" s="873" t="n">
        <v>257678.680800325</v>
      </c>
    </row>
    <row r="460" s="1" customFormat="true" ht="21.95" hidden="false" customHeight="true" outlineLevel="0" collapsed="false">
      <c r="A460" s="415" t="s">
        <v>141</v>
      </c>
      <c r="B460" s="469" t="s">
        <v>1034</v>
      </c>
      <c r="C460" s="469" t="s">
        <v>2433</v>
      </c>
      <c r="D460" s="447" t="n">
        <v>0</v>
      </c>
      <c r="E460" s="448" t="n">
        <v>0</v>
      </c>
      <c r="F460" s="449" t="n">
        <v>0</v>
      </c>
      <c r="G460" s="890" t="n">
        <v>0</v>
      </c>
      <c r="H460" s="890" t="n">
        <v>0</v>
      </c>
      <c r="I460" s="890" t="n">
        <v>0</v>
      </c>
      <c r="J460" s="890"/>
      <c r="K460" s="891" t="n">
        <v>0</v>
      </c>
      <c r="L460" s="892" t="n">
        <v>0</v>
      </c>
      <c r="M460" s="893" t="n">
        <v>0</v>
      </c>
      <c r="N460" s="892" t="n">
        <v>0</v>
      </c>
      <c r="O460" s="893" t="n">
        <v>0</v>
      </c>
      <c r="P460" s="893" t="n">
        <v>0</v>
      </c>
      <c r="Q460" s="892" t="n">
        <v>0</v>
      </c>
      <c r="R460" s="894" t="n">
        <v>0</v>
      </c>
    </row>
    <row r="461" s="1" customFormat="true" ht="21.95" hidden="false" customHeight="true" outlineLevel="0" collapsed="false">
      <c r="A461" s="415" t="s">
        <v>141</v>
      </c>
      <c r="B461" s="443" t="s">
        <v>1036</v>
      </c>
      <c r="C461" s="443" t="s">
        <v>1180</v>
      </c>
      <c r="D461" s="447" t="n">
        <v>47403.0013806565</v>
      </c>
      <c r="E461" s="448" t="n">
        <v>0.714</v>
      </c>
      <c r="F461" s="449" t="n">
        <v>33845.7429857887</v>
      </c>
      <c r="G461" s="890" t="n">
        <v>8818.46</v>
      </c>
      <c r="H461" s="890" t="n">
        <v>0</v>
      </c>
      <c r="I461" s="890" t="n">
        <v>0</v>
      </c>
      <c r="J461" s="890"/>
      <c r="K461" s="891" t="n">
        <v>8818.46</v>
      </c>
      <c r="L461" s="892" t="n">
        <v>0.260548571904677</v>
      </c>
      <c r="M461" s="893" t="n">
        <v>-25027.2829857887</v>
      </c>
      <c r="N461" s="892" t="n">
        <v>0.231992879441147</v>
      </c>
      <c r="O461" s="893" t="n">
        <v>-23981.758389114</v>
      </c>
      <c r="P461" s="893" t="n">
        <v>-1045.52459667476</v>
      </c>
      <c r="Q461" s="892" t="n">
        <v>0.366290126122308</v>
      </c>
      <c r="R461" s="894" t="n">
        <v>17363.2513542966</v>
      </c>
    </row>
    <row r="462" s="1" customFormat="true" ht="21.95" hidden="false" customHeight="true" outlineLevel="0" collapsed="false">
      <c r="A462" s="415" t="s">
        <v>141</v>
      </c>
      <c r="B462" s="443" t="s">
        <v>1038</v>
      </c>
      <c r="C462" s="443" t="s">
        <v>1161</v>
      </c>
      <c r="D462" s="447" t="n">
        <v>26793.0007803711</v>
      </c>
      <c r="E462" s="448" t="n">
        <v>0.714</v>
      </c>
      <c r="F462" s="449" t="n">
        <v>19130.2025571849</v>
      </c>
      <c r="G462" s="890" t="n">
        <v>21448.09</v>
      </c>
      <c r="H462" s="890" t="n">
        <v>0</v>
      </c>
      <c r="I462" s="890" t="n">
        <v>0</v>
      </c>
      <c r="J462" s="890"/>
      <c r="K462" s="891" t="n">
        <v>21448.09</v>
      </c>
      <c r="L462" s="892" t="n">
        <v>1.12116376896096</v>
      </c>
      <c r="M462" s="893" t="n">
        <v>2317.88744281506</v>
      </c>
      <c r="N462" s="892" t="n">
        <v>1.0691860046783</v>
      </c>
      <c r="O462" s="893" t="n">
        <v>1221.09525832688</v>
      </c>
      <c r="P462" s="893" t="n">
        <v>1096.79218448818</v>
      </c>
      <c r="Q462" s="892" t="n">
        <v>1.10383734999954</v>
      </c>
      <c r="R462" s="894" t="n">
        <v>29575.1149799404</v>
      </c>
    </row>
    <row r="463" s="1" customFormat="true" ht="21.95" hidden="false" customHeight="true" outlineLevel="0" collapsed="false">
      <c r="A463" s="415" t="s">
        <v>141</v>
      </c>
      <c r="B463" s="443" t="s">
        <v>1040</v>
      </c>
      <c r="C463" s="443" t="s">
        <v>2434</v>
      </c>
      <c r="D463" s="447" t="n">
        <v>2679.30007803711</v>
      </c>
      <c r="E463" s="448" t="n">
        <v>0.714</v>
      </c>
      <c r="F463" s="449" t="n">
        <v>1913.02025571849</v>
      </c>
      <c r="G463" s="890" t="n">
        <v>7896.11</v>
      </c>
      <c r="H463" s="890" t="n">
        <v>13.25</v>
      </c>
      <c r="I463" s="890" t="n">
        <v>0</v>
      </c>
      <c r="J463" s="890"/>
      <c r="K463" s="891" t="n">
        <v>7909.36</v>
      </c>
      <c r="L463" s="892" t="n">
        <v>4.13448837060504</v>
      </c>
      <c r="M463" s="893" t="n">
        <v>5996.33974428151</v>
      </c>
      <c r="N463" s="892" t="n">
        <v>4.17523946652045</v>
      </c>
      <c r="O463" s="893" t="n">
        <v>5604.12452583269</v>
      </c>
      <c r="P463" s="893" t="n">
        <v>392.215218448817</v>
      </c>
      <c r="Q463" s="892" t="n">
        <v>3.68625653360852</v>
      </c>
      <c r="R463" s="894" t="n">
        <v>9876.58741816211</v>
      </c>
    </row>
    <row r="464" s="1" customFormat="true" ht="21.95" hidden="false" customHeight="true" outlineLevel="0" collapsed="false">
      <c r="A464" s="415" t="s">
        <v>141</v>
      </c>
      <c r="B464" s="443" t="s">
        <v>1042</v>
      </c>
      <c r="C464" s="443" t="s">
        <v>1164</v>
      </c>
      <c r="D464" s="447" t="n">
        <v>5152.50015007136</v>
      </c>
      <c r="E464" s="448" t="n">
        <v>0.714</v>
      </c>
      <c r="F464" s="449" t="n">
        <v>3678.88510715095</v>
      </c>
      <c r="G464" s="890" t="n">
        <v>89.81</v>
      </c>
      <c r="H464" s="890" t="n">
        <v>0</v>
      </c>
      <c r="I464" s="890" t="n">
        <v>0</v>
      </c>
      <c r="J464" s="890"/>
      <c r="K464" s="891" t="n">
        <v>89.81</v>
      </c>
      <c r="L464" s="892" t="n">
        <v>0.0244122872512188</v>
      </c>
      <c r="M464" s="893" t="n">
        <v>-3589.07510715095</v>
      </c>
      <c r="N464" s="892" t="n">
        <v>0.0264604208365322</v>
      </c>
      <c r="O464" s="893" t="n">
        <v>-3304.31591186022</v>
      </c>
      <c r="P464" s="893" t="n">
        <v>-284.759195290736</v>
      </c>
      <c r="Q464" s="892" t="n">
        <v>0.163921330174294</v>
      </c>
      <c r="R464" s="894" t="n">
        <v>844.604678322949</v>
      </c>
    </row>
    <row r="465" s="1" customFormat="true" ht="21.95" hidden="false" customHeight="true" outlineLevel="0" collapsed="false">
      <c r="A465" s="415" t="s">
        <v>141</v>
      </c>
      <c r="B465" s="443" t="s">
        <v>1044</v>
      </c>
      <c r="C465" s="443" t="s">
        <v>2435</v>
      </c>
      <c r="D465" s="447" t="n">
        <v>4893.11298751647</v>
      </c>
      <c r="E465" s="448" t="n">
        <v>0.714</v>
      </c>
      <c r="F465" s="449" t="n">
        <v>3493.68267308676</v>
      </c>
      <c r="G465" s="890" t="n">
        <v>18138.8</v>
      </c>
      <c r="H465" s="890" t="n">
        <v>0</v>
      </c>
      <c r="I465" s="890" t="n">
        <v>0</v>
      </c>
      <c r="J465" s="890"/>
      <c r="K465" s="891" t="n">
        <v>18138.8</v>
      </c>
      <c r="L465" s="892" t="n">
        <v>5.19188538207275</v>
      </c>
      <c r="M465" s="893" t="n">
        <v>14645.1173269132</v>
      </c>
      <c r="N465" s="892" t="n">
        <v>5.59500523475681</v>
      </c>
      <c r="O465" s="893" t="n">
        <v>14810.8911747947</v>
      </c>
      <c r="P465" s="893" t="n">
        <v>-165.773847881408</v>
      </c>
      <c r="Q465" s="892" t="n">
        <v>4.59244577243635</v>
      </c>
      <c r="R465" s="894" t="n">
        <v>22471.3560535734</v>
      </c>
    </row>
    <row r="466" s="1" customFormat="true" ht="21.95" hidden="false" customHeight="true" outlineLevel="0" collapsed="false">
      <c r="A466" s="415" t="s">
        <v>141</v>
      </c>
      <c r="B466" s="443" t="s">
        <v>1046</v>
      </c>
      <c r="C466" s="443" t="s">
        <v>1205</v>
      </c>
      <c r="D466" s="447" t="n">
        <v>2679.30007803711</v>
      </c>
      <c r="E466" s="448" t="n">
        <v>0.714</v>
      </c>
      <c r="F466" s="449" t="n">
        <v>1913.02025571849</v>
      </c>
      <c r="G466" s="890" t="n">
        <v>2313.7</v>
      </c>
      <c r="H466" s="890" t="n">
        <v>0</v>
      </c>
      <c r="I466" s="890" t="n">
        <v>0</v>
      </c>
      <c r="J466" s="890"/>
      <c r="K466" s="891" t="n">
        <v>2313.7</v>
      </c>
      <c r="L466" s="892" t="n">
        <v>1.20944877247576</v>
      </c>
      <c r="M466" s="893" t="n">
        <v>400.679744281506</v>
      </c>
      <c r="N466" s="892" t="n">
        <v>1.13238625739581</v>
      </c>
      <c r="O466" s="893" t="n">
        <v>233.654525832688</v>
      </c>
      <c r="P466" s="893" t="n">
        <v>167.025218448818</v>
      </c>
      <c r="Q466" s="892" t="n">
        <v>1.17949759801173</v>
      </c>
      <c r="R466" s="894" t="n">
        <v>3160.2280063974</v>
      </c>
    </row>
    <row r="467" s="1" customFormat="true" ht="21.95" hidden="false" customHeight="true" outlineLevel="0" collapsed="false">
      <c r="A467" s="415" t="s">
        <v>141</v>
      </c>
      <c r="B467" s="443" t="s">
        <v>1048</v>
      </c>
      <c r="C467" s="443" t="s">
        <v>2436</v>
      </c>
      <c r="D467" s="447" t="n">
        <v>7048.62020529762</v>
      </c>
      <c r="E467" s="448" t="n">
        <v>0.714</v>
      </c>
      <c r="F467" s="449" t="n">
        <v>5032.7148265825</v>
      </c>
      <c r="G467" s="890" t="n">
        <v>1914.25</v>
      </c>
      <c r="H467" s="890" t="n">
        <v>0</v>
      </c>
      <c r="I467" s="890" t="n">
        <v>0</v>
      </c>
      <c r="J467" s="890"/>
      <c r="K467" s="891" t="n">
        <v>1914.25</v>
      </c>
      <c r="L467" s="892" t="n">
        <v>0.380361309146516</v>
      </c>
      <c r="M467" s="893" t="n">
        <v>-3118.4648265825</v>
      </c>
      <c r="N467" s="892" t="n">
        <v>0.412272729973249</v>
      </c>
      <c r="O467" s="893" t="n">
        <v>-2728.91424742478</v>
      </c>
      <c r="P467" s="893" t="n">
        <v>-389.550579157726</v>
      </c>
      <c r="Q467" s="892" t="n">
        <v>0.468969641938564</v>
      </c>
      <c r="R467" s="894" t="n">
        <v>3305.58889383935</v>
      </c>
    </row>
    <row r="468" s="1" customFormat="true" ht="21.95" hidden="false" customHeight="true" outlineLevel="0" collapsed="false">
      <c r="A468" s="415" t="s">
        <v>141</v>
      </c>
      <c r="B468" s="443" t="s">
        <v>1050</v>
      </c>
      <c r="C468" s="443" t="s">
        <v>2437</v>
      </c>
      <c r="D468" s="447" t="n">
        <v>5547.48050657553</v>
      </c>
      <c r="E468" s="448" t="n">
        <v>0.714</v>
      </c>
      <c r="F468" s="449" t="n">
        <v>3960.90108169493</v>
      </c>
      <c r="G468" s="890" t="n">
        <v>6004.32</v>
      </c>
      <c r="H468" s="890" t="n">
        <v>0</v>
      </c>
      <c r="I468" s="890" t="n">
        <v>0</v>
      </c>
      <c r="J468" s="890"/>
      <c r="K468" s="891" t="n">
        <v>6004.32</v>
      </c>
      <c r="L468" s="892" t="n">
        <v>1.51589748801065</v>
      </c>
      <c r="M468" s="893" t="n">
        <v>2043.41891830507</v>
      </c>
      <c r="N468" s="892" t="n">
        <v>1.31423888479304</v>
      </c>
      <c r="O468" s="893" t="n">
        <v>1148.32718398841</v>
      </c>
      <c r="P468" s="893" t="n">
        <v>895.091734316667</v>
      </c>
      <c r="Q468" s="892" t="n">
        <v>1.44212414722513</v>
      </c>
      <c r="R468" s="894" t="n">
        <v>8000.15559479324</v>
      </c>
    </row>
    <row r="469" s="1" customFormat="true" ht="21.95" hidden="false" customHeight="true" outlineLevel="0" collapsed="false">
      <c r="A469" s="415" t="s">
        <v>141</v>
      </c>
      <c r="B469" s="443" t="s">
        <v>1052</v>
      </c>
      <c r="C469" s="443" t="s">
        <v>1211</v>
      </c>
      <c r="D469" s="447" t="n">
        <v>82368.3209923182</v>
      </c>
      <c r="E469" s="448" t="n">
        <v>0.619047619047619</v>
      </c>
      <c r="F469" s="449" t="n">
        <v>50989.9129952446</v>
      </c>
      <c r="G469" s="890" t="n">
        <v>36692</v>
      </c>
      <c r="H469" s="890" t="n">
        <v>0</v>
      </c>
      <c r="I469" s="890" t="n">
        <v>0</v>
      </c>
      <c r="J469" s="890"/>
      <c r="K469" s="891" t="n">
        <v>36692</v>
      </c>
      <c r="L469" s="892" t="n">
        <v>0.719593304727191</v>
      </c>
      <c r="M469" s="893" t="n">
        <v>-14297.9129952446</v>
      </c>
      <c r="N469" s="892" t="n">
        <v>0</v>
      </c>
      <c r="O469" s="893" t="n">
        <v>-54170.249553289</v>
      </c>
      <c r="P469" s="893" t="n">
        <v>39872.3365580444</v>
      </c>
      <c r="Q469" s="892" t="n">
        <v>0.773004103826774</v>
      </c>
      <c r="R469" s="894" t="n">
        <v>63671.0501523829</v>
      </c>
    </row>
    <row r="470" s="1" customFormat="true" ht="21.95" hidden="false" customHeight="true" outlineLevel="0" collapsed="false">
      <c r="A470" s="415" t="s">
        <v>141</v>
      </c>
      <c r="B470" s="443" t="s">
        <v>1054</v>
      </c>
      <c r="C470" s="443" t="s">
        <v>1247</v>
      </c>
      <c r="D470" s="447" t="n">
        <v>27872.964811826</v>
      </c>
      <c r="E470" s="448" t="n">
        <v>0.714</v>
      </c>
      <c r="F470" s="449" t="n">
        <v>19901.2968756438</v>
      </c>
      <c r="G470" s="890" t="n">
        <v>12959.65</v>
      </c>
      <c r="H470" s="890" t="n">
        <v>0</v>
      </c>
      <c r="I470" s="890" t="n">
        <v>0</v>
      </c>
      <c r="J470" s="890"/>
      <c r="K470" s="891" t="n">
        <v>12959.65</v>
      </c>
      <c r="L470" s="892" t="n">
        <v>0.651196255248103</v>
      </c>
      <c r="M470" s="893" t="n">
        <v>-6941.64687564379</v>
      </c>
      <c r="N470" s="892" t="n">
        <v>0.642924554115481</v>
      </c>
      <c r="O470" s="893" t="n">
        <v>-6556.21353279903</v>
      </c>
      <c r="P470" s="893" t="n">
        <v>-385.433342844761</v>
      </c>
      <c r="Q470" s="892" t="n">
        <v>0.701075190747624</v>
      </c>
      <c r="R470" s="894" t="n">
        <v>19541.0441221527</v>
      </c>
    </row>
    <row r="471" s="1" customFormat="true" ht="21.95" hidden="false" customHeight="true" outlineLevel="0" collapsed="false">
      <c r="A471" s="415" t="s">
        <v>141</v>
      </c>
      <c r="B471" s="469" t="s">
        <v>1056</v>
      </c>
      <c r="C471" s="469" t="s">
        <v>2224</v>
      </c>
      <c r="D471" s="447" t="n">
        <v>0</v>
      </c>
      <c r="E471" s="448" t="n">
        <v>0</v>
      </c>
      <c r="F471" s="449" t="n">
        <v>0</v>
      </c>
      <c r="G471" s="890" t="n">
        <v>0</v>
      </c>
      <c r="H471" s="890" t="n">
        <v>0</v>
      </c>
      <c r="I471" s="890" t="n">
        <v>0</v>
      </c>
      <c r="J471" s="890"/>
      <c r="K471" s="891" t="n">
        <v>0</v>
      </c>
      <c r="L471" s="892" t="n">
        <v>0</v>
      </c>
      <c r="M471" s="893" t="n">
        <v>0</v>
      </c>
      <c r="N471" s="892" t="n">
        <v>0</v>
      </c>
      <c r="O471" s="893" t="n">
        <v>0</v>
      </c>
      <c r="P471" s="893" t="n">
        <v>0</v>
      </c>
      <c r="Q471" s="892" t="n">
        <v>0</v>
      </c>
      <c r="R471" s="894" t="n">
        <v>0</v>
      </c>
    </row>
    <row r="472" s="1" customFormat="true" ht="21.95" hidden="false" customHeight="true" outlineLevel="0" collapsed="false">
      <c r="A472" s="415" t="s">
        <v>141</v>
      </c>
      <c r="B472" s="443" t="s">
        <v>1057</v>
      </c>
      <c r="C472" s="443" t="s">
        <v>2438</v>
      </c>
      <c r="D472" s="447" t="n">
        <v>1442.70004201998</v>
      </c>
      <c r="E472" s="448" t="n">
        <v>0.714</v>
      </c>
      <c r="F472" s="449" t="n">
        <v>1030.08783000227</v>
      </c>
      <c r="G472" s="890" t="n">
        <v>0</v>
      </c>
      <c r="H472" s="890" t="n">
        <v>0</v>
      </c>
      <c r="I472" s="890" t="n">
        <v>0</v>
      </c>
      <c r="J472" s="890"/>
      <c r="K472" s="891" t="n">
        <v>0</v>
      </c>
      <c r="L472" s="892" t="n">
        <v>0</v>
      </c>
      <c r="M472" s="893" t="n">
        <v>-1030.08783000227</v>
      </c>
      <c r="N472" s="892" t="n">
        <v>0</v>
      </c>
      <c r="O472" s="893" t="n">
        <v>-950.355255320861</v>
      </c>
      <c r="P472" s="893" t="n">
        <v>-79.7325746814056</v>
      </c>
      <c r="Q472" s="892" t="n">
        <v>0.143</v>
      </c>
      <c r="R472" s="894" t="n">
        <v>206.306106008857</v>
      </c>
    </row>
    <row r="473" s="1" customFormat="true" ht="21.95" hidden="false" customHeight="true" outlineLevel="0" collapsed="false">
      <c r="A473" s="415" t="s">
        <v>141</v>
      </c>
      <c r="B473" s="443" t="s">
        <v>1059</v>
      </c>
      <c r="C473" s="443" t="s">
        <v>1183</v>
      </c>
      <c r="D473" s="447" t="n">
        <v>1241.9586361732</v>
      </c>
      <c r="E473" s="448" t="n">
        <v>0.714</v>
      </c>
      <c r="F473" s="449" t="n">
        <v>886.758466227665</v>
      </c>
      <c r="G473" s="890" t="n">
        <v>5939.02</v>
      </c>
      <c r="H473" s="890" t="n">
        <v>10.27</v>
      </c>
      <c r="I473" s="890" t="n">
        <v>0</v>
      </c>
      <c r="J473" s="890"/>
      <c r="K473" s="891" t="n">
        <v>5949.29</v>
      </c>
      <c r="L473" s="892" t="n">
        <v>6.70903095553033</v>
      </c>
      <c r="M473" s="893" t="n">
        <v>5062.53153377234</v>
      </c>
      <c r="N473" s="892" t="n">
        <v>0.205348821021085</v>
      </c>
      <c r="O473" s="893" t="n">
        <v>-650.120109794786</v>
      </c>
      <c r="P473" s="893" t="n">
        <v>5712.65164356712</v>
      </c>
      <c r="Q473" s="892" t="n">
        <v>5.89263952888949</v>
      </c>
      <c r="R473" s="894" t="n">
        <v>7318.41455275988</v>
      </c>
    </row>
    <row r="474" s="1" customFormat="true" ht="21.95" hidden="false" customHeight="true" outlineLevel="0" collapsed="false">
      <c r="A474" s="415" t="s">
        <v>141</v>
      </c>
      <c r="B474" s="443" t="s">
        <v>1061</v>
      </c>
      <c r="C474" s="443" t="s">
        <v>2439</v>
      </c>
      <c r="D474" s="447" t="n">
        <v>6183.00018008563</v>
      </c>
      <c r="E474" s="448" t="n">
        <v>0.714</v>
      </c>
      <c r="F474" s="449" t="n">
        <v>4414.66212858114</v>
      </c>
      <c r="G474" s="890" t="n">
        <v>4519.07</v>
      </c>
      <c r="H474" s="890" t="n">
        <v>0</v>
      </c>
      <c r="I474" s="890" t="n">
        <v>0</v>
      </c>
      <c r="J474" s="890"/>
      <c r="K474" s="891" t="n">
        <v>4519.07</v>
      </c>
      <c r="L474" s="892" t="n">
        <v>1.02365025190556</v>
      </c>
      <c r="M474" s="893" t="n">
        <v>104.40787141886</v>
      </c>
      <c r="N474" s="892" t="n">
        <v>1.10953210471874</v>
      </c>
      <c r="O474" s="893" t="n">
        <v>446.118905767743</v>
      </c>
      <c r="P474" s="893" t="n">
        <v>-341.711034348883</v>
      </c>
      <c r="Q474" s="892" t="n">
        <v>1.02026826588306</v>
      </c>
      <c r="R474" s="894" t="n">
        <v>6308.31887169062</v>
      </c>
    </row>
    <row r="475" s="1" customFormat="true" ht="21.95" hidden="false" customHeight="true" outlineLevel="0" collapsed="false">
      <c r="A475" s="415" t="s">
        <v>141</v>
      </c>
      <c r="B475" s="443" t="s">
        <v>1063</v>
      </c>
      <c r="C475" s="443" t="s">
        <v>1190</v>
      </c>
      <c r="D475" s="447" t="n">
        <v>257.625007503568</v>
      </c>
      <c r="E475" s="448" t="n">
        <v>0.714</v>
      </c>
      <c r="F475" s="449" t="n">
        <v>183.944255357547</v>
      </c>
      <c r="G475" s="890" t="n">
        <v>183.79</v>
      </c>
      <c r="H475" s="890" t="n">
        <v>0</v>
      </c>
      <c r="I475" s="890" t="n">
        <v>0</v>
      </c>
      <c r="J475" s="890"/>
      <c r="K475" s="891" t="n">
        <v>183.79</v>
      </c>
      <c r="L475" s="892" t="n">
        <v>0.999161401603722</v>
      </c>
      <c r="M475" s="893" t="n">
        <v>-0.15425535754747</v>
      </c>
      <c r="N475" s="892" t="n">
        <v>32.1236167518144</v>
      </c>
      <c r="O475" s="893" t="n">
        <v>5281.87370440699</v>
      </c>
      <c r="P475" s="893" t="n">
        <v>-5282.02795976454</v>
      </c>
      <c r="Q475" s="892" t="n">
        <v>0.999281321174389</v>
      </c>
      <c r="R475" s="894" t="n">
        <v>257.439857865727</v>
      </c>
    </row>
    <row r="476" s="1" customFormat="true" ht="21.95" hidden="false" customHeight="true" outlineLevel="0" collapsed="false">
      <c r="A476" s="415" t="s">
        <v>141</v>
      </c>
      <c r="B476" s="443" t="s">
        <v>1065</v>
      </c>
      <c r="C476" s="443" t="s">
        <v>1193</v>
      </c>
      <c r="D476" s="447" t="n">
        <v>360.675010504995</v>
      </c>
      <c r="E476" s="448" t="n">
        <v>0.714</v>
      </c>
      <c r="F476" s="449" t="n">
        <v>257.521957500567</v>
      </c>
      <c r="G476" s="890" t="n">
        <v>34.7</v>
      </c>
      <c r="H476" s="890" t="n">
        <v>0</v>
      </c>
      <c r="I476" s="890" t="n">
        <v>0</v>
      </c>
      <c r="J476" s="890"/>
      <c r="K476" s="891" t="n">
        <v>34.7</v>
      </c>
      <c r="L476" s="892" t="n">
        <v>0.134745791530898</v>
      </c>
      <c r="M476" s="893" t="n">
        <v>-222.821957500567</v>
      </c>
      <c r="N476" s="892" t="n">
        <v>0.146050647084745</v>
      </c>
      <c r="O476" s="893" t="n">
        <v>-202.888813830215</v>
      </c>
      <c r="P476" s="893" t="n">
        <v>-19.9331436703514</v>
      </c>
      <c r="Q476" s="892" t="n">
        <v>0.258477143341979</v>
      </c>
      <c r="R476" s="894" t="n">
        <v>93.2262463901695</v>
      </c>
    </row>
    <row r="477" s="1" customFormat="true" ht="21.95" hidden="false" customHeight="true" outlineLevel="0" collapsed="false">
      <c r="A477" s="415" t="s">
        <v>141</v>
      </c>
      <c r="B477" s="443" t="s">
        <v>1067</v>
      </c>
      <c r="C477" s="443" t="s">
        <v>2440</v>
      </c>
      <c r="D477" s="447" t="n">
        <v>8000</v>
      </c>
      <c r="E477" s="448" t="n">
        <v>1</v>
      </c>
      <c r="F477" s="449" t="n">
        <v>8000</v>
      </c>
      <c r="G477" s="890" t="n">
        <v>7998</v>
      </c>
      <c r="H477" s="890" t="n">
        <v>0</v>
      </c>
      <c r="I477" s="890" t="n">
        <v>0</v>
      </c>
      <c r="J477" s="890"/>
      <c r="K477" s="891" t="n">
        <v>7998</v>
      </c>
      <c r="L477" s="892" t="n">
        <v>0.99975</v>
      </c>
      <c r="M477" s="893" t="n">
        <v>-2</v>
      </c>
      <c r="N477" s="892" t="n">
        <v>0.375125</v>
      </c>
      <c r="O477" s="893" t="n">
        <v>-4999</v>
      </c>
      <c r="P477" s="893" t="n">
        <v>4997</v>
      </c>
      <c r="Q477" s="892" t="n">
        <v>0.99975</v>
      </c>
      <c r="R477" s="894" t="n">
        <v>7998</v>
      </c>
    </row>
    <row r="478" s="1" customFormat="true" ht="21.95" hidden="false" customHeight="true" outlineLevel="0" collapsed="false">
      <c r="A478" s="415" t="s">
        <v>141</v>
      </c>
      <c r="B478" s="443" t="s">
        <v>1069</v>
      </c>
      <c r="C478" s="443" t="s">
        <v>1177</v>
      </c>
      <c r="D478" s="447" t="n">
        <v>5000</v>
      </c>
      <c r="E478" s="448" t="n">
        <v>1</v>
      </c>
      <c r="F478" s="449" t="n">
        <v>5000</v>
      </c>
      <c r="G478" s="890" t="n">
        <v>4685.7</v>
      </c>
      <c r="H478" s="890" t="n">
        <v>338.55</v>
      </c>
      <c r="I478" s="890" t="n">
        <v>0</v>
      </c>
      <c r="J478" s="890"/>
      <c r="K478" s="891" t="n">
        <v>5024.25</v>
      </c>
      <c r="L478" s="892" t="n">
        <v>1.00485</v>
      </c>
      <c r="M478" s="893" t="n">
        <v>24.25</v>
      </c>
      <c r="N478" s="892" t="n">
        <v>9.27494</v>
      </c>
      <c r="O478" s="893" t="n">
        <v>41374.7</v>
      </c>
      <c r="P478" s="893" t="n">
        <v>-41350.45</v>
      </c>
      <c r="Q478" s="892" t="n">
        <v>1.00485</v>
      </c>
      <c r="R478" s="894" t="n">
        <v>5024.25</v>
      </c>
    </row>
    <row r="479" s="1" customFormat="true" ht="21.95" hidden="false" customHeight="true" outlineLevel="0" collapsed="false">
      <c r="A479" s="415" t="s">
        <v>141</v>
      </c>
      <c r="B479" s="443" t="s">
        <v>1071</v>
      </c>
      <c r="C479" s="443" t="s">
        <v>2441</v>
      </c>
      <c r="D479" s="447" t="n">
        <v>6428.91933264009</v>
      </c>
      <c r="E479" s="448" t="n">
        <v>0</v>
      </c>
      <c r="F479" s="449" t="n">
        <v>0</v>
      </c>
      <c r="G479" s="890" t="n">
        <v>0</v>
      </c>
      <c r="H479" s="890" t="n">
        <v>0</v>
      </c>
      <c r="I479" s="890" t="n">
        <v>0</v>
      </c>
      <c r="J479" s="890"/>
      <c r="K479" s="891" t="n">
        <v>0</v>
      </c>
      <c r="L479" s="892" t="n">
        <v>0</v>
      </c>
      <c r="M479" s="893" t="n">
        <v>0</v>
      </c>
      <c r="N479" s="892" t="n">
        <v>0</v>
      </c>
      <c r="O479" s="893" t="n">
        <v>0</v>
      </c>
      <c r="P479" s="893" t="n">
        <v>0</v>
      </c>
      <c r="Q479" s="892" t="n">
        <v>1</v>
      </c>
      <c r="R479" s="894" t="n">
        <v>6428.91933264009</v>
      </c>
    </row>
    <row r="480" s="1" customFormat="true" ht="21.95" hidden="false" customHeight="true" outlineLevel="0" collapsed="false">
      <c r="A480" s="415" t="s">
        <v>141</v>
      </c>
      <c r="B480" s="443" t="s">
        <v>1073</v>
      </c>
      <c r="C480" s="443" t="s">
        <v>1238</v>
      </c>
      <c r="D480" s="447" t="n">
        <v>12196.2814362204</v>
      </c>
      <c r="E480" s="448" t="n">
        <v>0</v>
      </c>
      <c r="F480" s="449" t="n">
        <v>0</v>
      </c>
      <c r="G480" s="890" t="n">
        <v>0</v>
      </c>
      <c r="H480" s="890" t="n">
        <v>0</v>
      </c>
      <c r="I480" s="890" t="n">
        <v>0</v>
      </c>
      <c r="J480" s="890"/>
      <c r="K480" s="891" t="n">
        <v>0</v>
      </c>
      <c r="L480" s="892" t="n">
        <v>0</v>
      </c>
      <c r="M480" s="893" t="n">
        <v>0</v>
      </c>
      <c r="N480" s="892" t="n">
        <v>0</v>
      </c>
      <c r="O480" s="893" t="n">
        <v>0</v>
      </c>
      <c r="P480" s="893" t="n">
        <v>0</v>
      </c>
      <c r="Q480" s="892" t="n">
        <v>1</v>
      </c>
      <c r="R480" s="894" t="n">
        <v>12196.2814362204</v>
      </c>
    </row>
    <row r="481" s="1" customFormat="true" ht="21.95" hidden="false" customHeight="true" outlineLevel="0" collapsed="false">
      <c r="A481" s="415" t="s">
        <v>141</v>
      </c>
      <c r="B481" s="443" t="s">
        <v>1075</v>
      </c>
      <c r="C481" s="443" t="s">
        <v>1282</v>
      </c>
      <c r="D481" s="447" t="n">
        <v>10714.8655544002</v>
      </c>
      <c r="E481" s="448" t="n">
        <v>0</v>
      </c>
      <c r="F481" s="449" t="n">
        <v>0</v>
      </c>
      <c r="G481" s="890" t="n">
        <v>0</v>
      </c>
      <c r="H481" s="890" t="n">
        <v>0</v>
      </c>
      <c r="I481" s="890" t="n">
        <v>0</v>
      </c>
      <c r="J481" s="890"/>
      <c r="K481" s="891" t="n">
        <v>0</v>
      </c>
      <c r="L481" s="892" t="n">
        <v>0</v>
      </c>
      <c r="M481" s="893" t="n">
        <v>0</v>
      </c>
      <c r="N481" s="892" t="n">
        <v>0</v>
      </c>
      <c r="O481" s="893" t="n">
        <v>0</v>
      </c>
      <c r="P481" s="893" t="n">
        <v>0</v>
      </c>
      <c r="Q481" s="892" t="n">
        <v>1</v>
      </c>
      <c r="R481" s="894" t="n">
        <v>10714.8655544002</v>
      </c>
    </row>
    <row r="482" s="1" customFormat="true" ht="21.95" hidden="false" customHeight="true" outlineLevel="0" collapsed="false">
      <c r="A482" s="415" t="s">
        <v>141</v>
      </c>
      <c r="B482" s="443" t="s">
        <v>1077</v>
      </c>
      <c r="C482" s="443" t="s">
        <v>2442</v>
      </c>
      <c r="D482" s="447" t="n">
        <v>5152.50015007136</v>
      </c>
      <c r="E482" s="448" t="n">
        <v>0.714</v>
      </c>
      <c r="F482" s="449" t="n">
        <v>3678.88510715095</v>
      </c>
      <c r="G482" s="890" t="n">
        <v>0</v>
      </c>
      <c r="H482" s="890" t="n">
        <v>0</v>
      </c>
      <c r="I482" s="890" t="n">
        <v>0</v>
      </c>
      <c r="J482" s="890"/>
      <c r="K482" s="891" t="n">
        <v>0</v>
      </c>
      <c r="L482" s="892" t="n">
        <v>0</v>
      </c>
      <c r="M482" s="893" t="n">
        <v>-3678.88510715095</v>
      </c>
      <c r="N482" s="892" t="n">
        <v>0</v>
      </c>
      <c r="O482" s="893" t="n">
        <v>-3394.12591186022</v>
      </c>
      <c r="P482" s="893" t="n">
        <v>-284.759195290736</v>
      </c>
      <c r="Q482" s="892" t="n">
        <v>0.143</v>
      </c>
      <c r="R482" s="894" t="n">
        <v>736.807521460204</v>
      </c>
    </row>
    <row r="483" s="1" customFormat="true" ht="21.95" hidden="false" customHeight="true" outlineLevel="0" collapsed="false">
      <c r="A483" s="415" t="s">
        <v>141</v>
      </c>
      <c r="B483" s="475" t="s">
        <v>1079</v>
      </c>
      <c r="C483" s="475" t="s">
        <v>2443</v>
      </c>
      <c r="D483" s="447" t="n">
        <v>27721.3443370895</v>
      </c>
      <c r="E483" s="448" t="n">
        <v>0.00766197217631424</v>
      </c>
      <c r="F483" s="449" t="n">
        <v>212.400169000806</v>
      </c>
      <c r="G483" s="890" t="n">
        <v>200</v>
      </c>
      <c r="H483" s="890" t="n">
        <v>0</v>
      </c>
      <c r="I483" s="890" t="n">
        <v>0</v>
      </c>
      <c r="J483" s="890"/>
      <c r="K483" s="891" t="n">
        <v>200</v>
      </c>
      <c r="L483" s="892" t="n">
        <v>0.941618836467314</v>
      </c>
      <c r="M483" s="893" t="n">
        <v>-12.4001690008063</v>
      </c>
      <c r="N483" s="892" t="n">
        <v>0.0201547045666532</v>
      </c>
      <c r="O483" s="893" t="n">
        <v>-9723.2414614952</v>
      </c>
      <c r="P483" s="893" t="n">
        <v>9710.8412924944</v>
      </c>
      <c r="Q483" s="892" t="n">
        <v>1</v>
      </c>
      <c r="R483" s="894" t="n">
        <v>27721.3443370895</v>
      </c>
    </row>
    <row r="484" s="1" customFormat="true" ht="21.95" hidden="false" customHeight="true" outlineLevel="0" collapsed="false">
      <c r="A484" s="415" t="s">
        <v>212</v>
      </c>
      <c r="B484" s="416" t="s">
        <v>212</v>
      </c>
      <c r="C484" s="416" t="s">
        <v>2444</v>
      </c>
      <c r="D484" s="418" t="n">
        <v>1327846.15008352</v>
      </c>
      <c r="E484" s="888" t="n">
        <v>0.629423059799072</v>
      </c>
      <c r="F484" s="873" t="n">
        <v>835776.986727989</v>
      </c>
      <c r="G484" s="873" t="n">
        <v>374564.31</v>
      </c>
      <c r="H484" s="873" t="n">
        <v>0</v>
      </c>
      <c r="I484" s="873" t="n">
        <v>457034.3</v>
      </c>
      <c r="J484" s="873"/>
      <c r="K484" s="873" t="n">
        <v>831598.61</v>
      </c>
      <c r="L484" s="909" t="n">
        <v>0.995000608063705</v>
      </c>
      <c r="M484" s="873" t="n">
        <v>-4178.37672798894</v>
      </c>
      <c r="N484" s="909" t="n">
        <v>0.968900591753523</v>
      </c>
      <c r="O484" s="873" t="n">
        <v>-23995.9257231588</v>
      </c>
      <c r="P484" s="873" t="n">
        <v>19817.5489951698</v>
      </c>
      <c r="Q484" s="909" t="n">
        <v>0.995926937747014</v>
      </c>
      <c r="R484" s="873" t="n">
        <v>1322437.75005184</v>
      </c>
    </row>
    <row r="485" s="1" customFormat="true" ht="21.95" hidden="false" customHeight="true" outlineLevel="0" collapsed="false">
      <c r="A485" s="415" t="s">
        <v>212</v>
      </c>
      <c r="B485" s="443" t="s">
        <v>215</v>
      </c>
      <c r="C485" s="443" t="s">
        <v>2445</v>
      </c>
      <c r="D485" s="447" t="n">
        <v>1327846.15008352</v>
      </c>
      <c r="E485" s="448" t="n">
        <v>0.629423059799072</v>
      </c>
      <c r="F485" s="449" t="n">
        <v>835776.986727989</v>
      </c>
      <c r="G485" s="890" t="n">
        <v>374564.31</v>
      </c>
      <c r="H485" s="890" t="n">
        <v>0</v>
      </c>
      <c r="I485" s="890" t="n">
        <v>457034.3</v>
      </c>
      <c r="J485" s="890"/>
      <c r="K485" s="891" t="n">
        <v>831598.61</v>
      </c>
      <c r="L485" s="892" t="n">
        <v>0.995000608063705</v>
      </c>
      <c r="M485" s="893" t="n">
        <v>-4178.37672798894</v>
      </c>
      <c r="N485" s="892" t="n">
        <v>0.968900591753523</v>
      </c>
      <c r="O485" s="893" t="n">
        <v>-23995.9257231588</v>
      </c>
      <c r="P485" s="893" t="n">
        <v>19817.5489951698</v>
      </c>
      <c r="Q485" s="892" t="n">
        <v>0.995926937747014</v>
      </c>
      <c r="R485" s="894" t="n">
        <v>1322437.75005184</v>
      </c>
    </row>
    <row r="486" s="1" customFormat="true" ht="30.75" hidden="false" customHeight="true" outlineLevel="0" collapsed="false">
      <c r="A486" s="415"/>
      <c r="B486" s="416" t="s">
        <v>894</v>
      </c>
      <c r="C486" s="416"/>
      <c r="D486" s="418" t="n">
        <v>3405815.06629678</v>
      </c>
      <c r="E486" s="419" t="n">
        <v>0.674574774275542</v>
      </c>
      <c r="F486" s="914" t="n">
        <v>2297476.92957139</v>
      </c>
      <c r="G486" s="873" t="n">
        <v>1867252.81</v>
      </c>
      <c r="H486" s="873" t="n">
        <v>67973.48</v>
      </c>
      <c r="I486" s="873" t="n">
        <v>180244.192</v>
      </c>
      <c r="J486" s="873" t="n">
        <v>0</v>
      </c>
      <c r="K486" s="873" t="n">
        <v>2115470.482</v>
      </c>
      <c r="L486" s="909" t="n">
        <v>0.920779858448745</v>
      </c>
      <c r="M486" s="873" t="n">
        <v>-182006.447571389</v>
      </c>
      <c r="N486" s="909" t="n">
        <v>0.896731665270933</v>
      </c>
      <c r="O486" s="873" t="n">
        <v>-219224.701091034</v>
      </c>
      <c r="P486" s="873" t="n">
        <v>37218.253519645</v>
      </c>
      <c r="Q486" s="909" t="n">
        <v>0.937265036772255</v>
      </c>
      <c r="R486" s="873" t="n">
        <v>3192151.38335215</v>
      </c>
    </row>
    <row r="487" s="1" customFormat="true" ht="30.75" hidden="false" customHeight="true" outlineLevel="0" collapsed="false">
      <c r="A487" s="415"/>
      <c r="B487" s="518" t="s">
        <v>1083</v>
      </c>
      <c r="C487" s="518"/>
      <c r="D487" s="520" t="n">
        <v>10181986.8678066</v>
      </c>
      <c r="E487" s="419" t="n">
        <v>0.621282119290306</v>
      </c>
      <c r="F487" s="914" t="n">
        <v>6325886.37981693</v>
      </c>
      <c r="G487" s="873" t="n">
        <v>5535199.91</v>
      </c>
      <c r="H487" s="873" t="n">
        <v>237547.48</v>
      </c>
      <c r="I487" s="873" t="n">
        <v>699390.83</v>
      </c>
      <c r="J487" s="873" t="n">
        <v>694266.945633243</v>
      </c>
      <c r="K487" s="873" t="n">
        <v>5777871.27436676</v>
      </c>
      <c r="L487" s="909" t="n">
        <v>0.913369435910414</v>
      </c>
      <c r="M487" s="873" t="n">
        <v>-548015.105450167</v>
      </c>
      <c r="N487" s="909" t="n">
        <v>0.929982067557013</v>
      </c>
      <c r="O487" s="873" t="n">
        <v>-425196.612633772</v>
      </c>
      <c r="P487" s="873" t="n">
        <v>-122818.492816395</v>
      </c>
      <c r="Q487" s="909" t="n">
        <v>0.935748351937997</v>
      </c>
      <c r="R487" s="873" t="n">
        <v>9527777.43100432</v>
      </c>
    </row>
    <row r="488" customFormat="false" ht="15.75" hidden="false" customHeight="false" outlineLevel="0" collapsed="false">
      <c r="K488" s="370"/>
      <c r="P488" s="915"/>
    </row>
    <row r="489" customFormat="false" ht="24" hidden="false" customHeight="true" outlineLevel="0" collapsed="false"/>
  </sheetData>
  <autoFilter ref="A8:F487"/>
  <mergeCells count="12">
    <mergeCell ref="C2:R2"/>
    <mergeCell ref="B4:C4"/>
    <mergeCell ref="G4:O4"/>
    <mergeCell ref="B6:B7"/>
    <mergeCell ref="C6:C7"/>
    <mergeCell ref="D6:D7"/>
    <mergeCell ref="E6:F7"/>
    <mergeCell ref="G6:K6"/>
    <mergeCell ref="L6:M6"/>
    <mergeCell ref="N6:O6"/>
    <mergeCell ref="P6:P7"/>
    <mergeCell ref="Q6:R6"/>
  </mergeCells>
  <conditionalFormatting sqref="L9">
    <cfRule type="cellIs" priority="2" operator="greaterThan" aboveAverage="0" equalAverage="0" bottom="0" percent="0" rank="0" text="" dxfId="166">
      <formula>1</formula>
    </cfRule>
  </conditionalFormatting>
  <conditionalFormatting sqref="M9">
    <cfRule type="expression" priority="3" aboveAverage="0" equalAverage="0" bottom="0" percent="0" rank="0" text="" dxfId="167">
      <formula>L9&gt;1</formula>
    </cfRule>
    <cfRule type="expression" priority="4" aboveAverage="0" equalAverage="0" bottom="0" percent="0" rank="0" text="" dxfId="168">
      <formula>L9&lt;1</formula>
    </cfRule>
  </conditionalFormatting>
  <conditionalFormatting sqref="P9">
    <cfRule type="expression" priority="5" aboveAverage="0" equalAverage="0" bottom="0" percent="0" rank="0" text="" dxfId="169">
      <formula>(N9&gt;SUM(G9:G9))</formula>
    </cfRule>
    <cfRule type="expression" priority="6" aboveAverage="0" equalAverage="0" bottom="0" percent="0" rank="0" text="" dxfId="170">
      <formula>(N9&lt;SUM(G9:G9))</formula>
    </cfRule>
  </conditionalFormatting>
  <conditionalFormatting sqref="N9">
    <cfRule type="cellIs" priority="7" operator="greaterThan" aboveAverage="0" equalAverage="0" bottom="0" percent="0" rank="0" text="" dxfId="171">
      <formula>1</formula>
    </cfRule>
  </conditionalFormatting>
  <conditionalFormatting sqref="O9">
    <cfRule type="expression" priority="8" aboveAverage="0" equalAverage="0" bottom="0" percent="0" rank="0" text="" dxfId="172">
      <formula>N9&gt;1</formula>
    </cfRule>
    <cfRule type="expression" priority="9" aboveAverage="0" equalAverage="0" bottom="0" percent="0" rank="0" text="" dxfId="173">
      <formula>N9&lt;1</formula>
    </cfRule>
  </conditionalFormatting>
  <conditionalFormatting sqref="Q9">
    <cfRule type="cellIs" priority="10" operator="greaterThan" aboveAverage="0" equalAverage="0" bottom="0" percent="0" rank="0" text="" dxfId="174">
      <formula>1</formula>
    </cfRule>
  </conditionalFormatting>
  <conditionalFormatting sqref="R9">
    <cfRule type="expression" priority="11" aboveAverage="0" equalAverage="0" bottom="0" percent="0" rank="0" text="" dxfId="175">
      <formula>Q9&gt;1</formula>
    </cfRule>
    <cfRule type="expression" priority="12" aboveAverage="0" equalAverage="0" bottom="0" percent="0" rank="0" text="" dxfId="176">
      <formula>Q9&lt;1</formula>
    </cfRule>
  </conditionalFormatting>
  <conditionalFormatting sqref="M394 M405 M433 M459">
    <cfRule type="expression" priority="13" aboveAverage="0" equalAverage="0" bottom="0" percent="0" rank="0" text="" dxfId="177">
      <formula>L394&gt;1</formula>
    </cfRule>
    <cfRule type="expression" priority="14" aboveAverage="0" equalAverage="0" bottom="0" percent="0" rank="0" text="" dxfId="178">
      <formula>L394&lt;1</formula>
    </cfRule>
  </conditionalFormatting>
  <conditionalFormatting sqref="M484">
    <cfRule type="expression" priority="15" aboveAverage="0" equalAverage="0" bottom="0" percent="0" rank="0" text="" dxfId="179">
      <formula>L484&gt;1</formula>
    </cfRule>
    <cfRule type="expression" priority="16" aboveAverage="0" equalAverage="0" bottom="0" percent="0" rank="0" text="" dxfId="180">
      <formula>L484&lt;1</formula>
    </cfRule>
  </conditionalFormatting>
  <conditionalFormatting sqref="L485 L460:L483 L434:L458 L406:L432 L395:L404 L385:L393 L383 L362:L381 L333:L360 L308:L331 L303:L306 L285:L301 L272:L283 L264:L270 L261:L262 L227:L259 L219:L225 L184:L217 L117:L182 L109:L115 L91:L107 L85:L89 L51:L83 L48:L49 L29:L46 L21:L27 L10:L19">
    <cfRule type="cellIs" priority="17" operator="greaterThan" aboveAverage="0" equalAverage="0" bottom="0" percent="0" rank="0" text="" dxfId="181">
      <formula>1</formula>
    </cfRule>
  </conditionalFormatting>
  <conditionalFormatting sqref="M485 M460:M483 M434:M458 M406:M432 M395:M404 M385:M393 M383 M362:M381 M333:M360 M308:M331 M303:M306 M285:M301 M272:M283 M264:M270 M261:M262 M227:M259 M219:M225 M184:M217 M117:M182 M109:M115 M91:M107 M85:M89 M51:M83 M48:M49 M29:M46 M21:M27 M10:M19">
    <cfRule type="expression" priority="18" aboveAverage="0" equalAverage="0" bottom="0" percent="0" rank="0" text="" dxfId="182">
      <formula>L10&gt;1</formula>
    </cfRule>
    <cfRule type="expression" priority="19" aboveAverage="0" equalAverage="0" bottom="0" percent="0" rank="0" text="" dxfId="183">
      <formula>L10&lt;1</formula>
    </cfRule>
  </conditionalFormatting>
  <conditionalFormatting sqref="P485 P460:P483 P434:P458 P406:P432 P395:P404 P385:P393 P383 P362:P381 P333:P360 P308:P331 P303:P306 P285:P301 P272:P283 P264:P270 P261:P262 P227:P259 P219:P225 P184:P217 P117:P182 P109:P115 P91:P107 P85:P89 P51:P83 P48:P49 P29:P46 P21:P27 P10:P19">
    <cfRule type="expression" priority="20" aboveAverage="0" equalAverage="0" bottom="0" percent="0" rank="0" text="" dxfId="184">
      <formula>(N10&gt;SUM(G10:G10))</formula>
    </cfRule>
    <cfRule type="expression" priority="21" aboveAverage="0" equalAverage="0" bottom="0" percent="0" rank="0" text="" dxfId="185">
      <formula>(N10&lt;SUM(G10:G10))</formula>
    </cfRule>
  </conditionalFormatting>
  <conditionalFormatting sqref="N485 N460:N483 N434:N458 N406:N432 N395:N404 N385:N393 N383 N362:N381 N333:N360 N308:N331 N303:N306 N285:N301 N272:N283 N264:N270 N261:N262 N227:N259 N219:N225 N184:N217 N117:N182 N109:N115 N91:N107 N85:N89 N51:N83 N48:N49 N29:N46 N21:N27 N10:N19">
    <cfRule type="cellIs" priority="22" operator="greaterThan" aboveAverage="0" equalAverage="0" bottom="0" percent="0" rank="0" text="" dxfId="186">
      <formula>1</formula>
    </cfRule>
  </conditionalFormatting>
  <conditionalFormatting sqref="O485 O460:O483 O434:O458 O406:O432 O395:O404 O385:O393 O383 O362:O381 O333:O360 O308:O331 O303:O306 O285:O301 O272:O283 O264:O270 O261:O262 O227:O259 O219:O225 O184:O217 O117:O182 O109:O115 O91:O107 O85:O89 O51:O83 O48:O49 O29:O46 O21:O27 O10:O19">
    <cfRule type="expression" priority="23" aboveAverage="0" equalAverage="0" bottom="0" percent="0" rank="0" text="" dxfId="187">
      <formula>N10&gt;1</formula>
    </cfRule>
    <cfRule type="expression" priority="24" aboveAverage="0" equalAverage="0" bottom="0" percent="0" rank="0" text="" dxfId="188">
      <formula>N10&lt;1</formula>
    </cfRule>
  </conditionalFormatting>
  <conditionalFormatting sqref="Q485 Q460:Q483 Q434:Q458 Q406:Q432 Q395:Q404 Q385:Q393 Q383 Q362:Q381 Q333:Q360 Q308:Q331 Q303:Q306 Q285:Q301 Q272:Q283 Q264:Q270 Q261:Q262 Q227:Q259 Q219:Q225 Q184:Q217 Q117:Q182 Q109:Q115 Q91:Q107 Q85:Q89 Q51:Q83 Q48:Q49 Q29:Q46 Q21:Q27 Q10:Q19">
    <cfRule type="cellIs" priority="25" operator="greaterThan" aboveAverage="0" equalAverage="0" bottom="0" percent="0" rank="0" text="" dxfId="189">
      <formula>1</formula>
    </cfRule>
  </conditionalFormatting>
  <conditionalFormatting sqref="R485 R460:R483 R434:R458 R406:R432 R395:R404 R385:R393 R383 R362:R381 R333:R360 R308:R331 R303:R306 R285:R301 R272:R283 R264:R270 R261:R262 R227:R259 R219:R225 R184:R217 R117:R182 R109:R115 R91:R107 R85:R89 R51:R83 R48:R49 R29:R46 R21:R27 R10:R19">
    <cfRule type="expression" priority="26" aboveAverage="0" equalAverage="0" bottom="0" percent="0" rank="0" text="" dxfId="190">
      <formula>Q10&gt;1</formula>
    </cfRule>
    <cfRule type="expression" priority="27" aboveAverage="0" equalAverage="0" bottom="0" percent="0" rank="0" text="" dxfId="191">
      <formula>Q10&lt;1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S5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pane xSplit="6" ySplit="15" topLeftCell="J43" activePane="bottomRight" state="frozen"/>
      <selection pane="topLeft" activeCell="A1" activeCellId="0" sqref="A1"/>
      <selection pane="topRight" activeCell="J1" activeCellId="0" sqref="J1"/>
      <selection pane="bottomLeft" activeCell="A43" activeCellId="0" sqref="A43"/>
      <selection pane="bottomRight" activeCell="B486" activeCellId="0" sqref="B486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601" width="4.29"/>
    <col collapsed="false" customWidth="true" hidden="false" outlineLevel="0" max="2" min="2" style="600" width="12.42"/>
    <col collapsed="false" customWidth="true" hidden="false" outlineLevel="0" max="3" min="3" style="601" width="40.71"/>
    <col collapsed="false" customWidth="true" hidden="false" outlineLevel="0" max="4" min="4" style="601" width="21.43"/>
    <col collapsed="false" customWidth="true" hidden="false" outlineLevel="0" max="5" min="5" style="601" width="15.71"/>
    <col collapsed="false" customWidth="true" hidden="false" outlineLevel="0" max="6" min="6" style="601" width="28.99"/>
    <col collapsed="false" customWidth="true" hidden="false" outlineLevel="0" max="7" min="7" style="601" width="24.42"/>
    <col collapsed="false" customWidth="true" hidden="false" outlineLevel="0" max="8" min="8" style="601" width="27.29"/>
    <col collapsed="false" customWidth="true" hidden="false" outlineLevel="0" max="9" min="9" style="601" width="18.42"/>
    <col collapsed="false" customWidth="true" hidden="false" outlineLevel="0" max="10" min="10" style="601" width="17.29"/>
    <col collapsed="false" customWidth="true" hidden="false" outlineLevel="0" max="11" min="11" style="601" width="21.86"/>
    <col collapsed="false" customWidth="true" hidden="false" outlineLevel="0" max="12" min="12" style="601" width="15.71"/>
    <col collapsed="false" customWidth="true" hidden="false" outlineLevel="0" max="13" min="13" style="601" width="18.29"/>
    <col collapsed="false" customWidth="true" hidden="false" outlineLevel="0" max="14" min="14" style="916" width="15.71"/>
    <col collapsed="false" customWidth="true" hidden="false" outlineLevel="0" max="15" min="15" style="601" width="18.29"/>
    <col collapsed="false" customWidth="true" hidden="false" outlineLevel="0" max="16" min="16" style="601" width="17"/>
    <col collapsed="false" customWidth="true" hidden="false" outlineLevel="0" max="17" min="17" style="601" width="15.71"/>
    <col collapsed="false" customWidth="true" hidden="false" outlineLevel="0" max="18" min="18" style="601" width="23.42"/>
    <col collapsed="false" customWidth="false" hidden="false" outlineLevel="0" max="19" min="19" style="917" width="11.42"/>
    <col collapsed="false" customWidth="false" hidden="false" outlineLevel="0" max="1024" min="20" style="601" width="11.42"/>
  </cols>
  <sheetData>
    <row r="2" customFormat="false" ht="50.1" hidden="false" customHeight="true" outlineLevel="0" collapsed="false">
      <c r="B2" s="607"/>
      <c r="C2" s="918"/>
      <c r="D2" s="919" t="s">
        <v>2758</v>
      </c>
      <c r="E2" s="919"/>
      <c r="F2" s="919"/>
      <c r="G2" s="919"/>
      <c r="H2" s="919"/>
      <c r="I2" s="919"/>
      <c r="J2" s="919"/>
      <c r="K2" s="919"/>
      <c r="L2" s="919"/>
      <c r="M2" s="919"/>
    </row>
    <row r="3" s="608" customFormat="true" ht="9.95" hidden="false" customHeight="true" outlineLevel="0" collapsed="false"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920"/>
      <c r="Q3" s="607"/>
      <c r="S3" s="921"/>
    </row>
    <row r="4" s="611" customFormat="true" ht="21" hidden="false" customHeight="true" outlineLevel="0" collapsed="false">
      <c r="B4" s="922" t="s">
        <v>2759</v>
      </c>
      <c r="C4" s="923" t="s">
        <v>2479</v>
      </c>
      <c r="D4" s="924"/>
      <c r="E4" s="924"/>
      <c r="F4" s="924"/>
      <c r="G4" s="925"/>
      <c r="H4" s="926"/>
      <c r="I4" s="927"/>
      <c r="J4" s="927"/>
      <c r="K4" s="927"/>
      <c r="L4" s="927"/>
      <c r="M4" s="927"/>
      <c r="N4" s="927"/>
      <c r="O4" s="927"/>
      <c r="P4" s="927"/>
      <c r="Q4" s="925"/>
      <c r="R4" s="925"/>
      <c r="S4" s="928"/>
    </row>
    <row r="5" s="613" customFormat="true" ht="16.5" hidden="false" customHeight="true" outlineLevel="0" collapsed="false">
      <c r="B5" s="922"/>
      <c r="C5" s="923"/>
      <c r="D5" s="924"/>
      <c r="E5" s="924"/>
      <c r="F5" s="924"/>
      <c r="G5" s="925"/>
      <c r="H5" s="926"/>
      <c r="I5" s="927"/>
      <c r="J5" s="927"/>
      <c r="K5" s="927"/>
      <c r="L5" s="927"/>
      <c r="M5" s="927"/>
      <c r="N5" s="927"/>
      <c r="O5" s="927"/>
      <c r="P5" s="927"/>
      <c r="Q5" s="925"/>
      <c r="R5" s="925"/>
      <c r="S5" s="929"/>
    </row>
    <row r="6" s="608" customFormat="true" ht="9.95" hidden="false" customHeight="true" outlineLevel="0" collapsed="false">
      <c r="B6" s="614"/>
      <c r="C6" s="614"/>
      <c r="D6" s="614"/>
      <c r="E6" s="614"/>
      <c r="F6" s="614"/>
      <c r="G6" s="615"/>
      <c r="H6" s="615"/>
      <c r="I6" s="615"/>
      <c r="J6" s="615"/>
      <c r="K6" s="616"/>
      <c r="L6" s="616"/>
      <c r="M6" s="930"/>
      <c r="N6" s="920"/>
      <c r="Q6" s="616"/>
      <c r="S6" s="921"/>
    </row>
    <row r="7" s="608" customFormat="true" ht="23.25" hidden="false" customHeight="true" outlineLevel="0" collapsed="false">
      <c r="B7" s="931" t="s">
        <v>2760</v>
      </c>
      <c r="C7" s="931"/>
      <c r="D7" s="931"/>
      <c r="E7" s="931"/>
      <c r="F7" s="931"/>
      <c r="G7" s="932" t="s">
        <v>2761</v>
      </c>
      <c r="H7" s="932"/>
      <c r="I7" s="932"/>
      <c r="J7" s="932"/>
      <c r="K7" s="932"/>
      <c r="L7" s="932"/>
      <c r="M7" s="932"/>
      <c r="N7" s="932"/>
      <c r="O7" s="932"/>
      <c r="P7" s="932"/>
      <c r="Q7" s="933" t="s">
        <v>2478</v>
      </c>
      <c r="R7" s="933"/>
      <c r="S7" s="921"/>
    </row>
    <row r="8" s="608" customFormat="true" ht="20.1" hidden="false" customHeight="true" outlineLevel="0" collapsed="false">
      <c r="B8" s="934" t="s">
        <v>2762</v>
      </c>
      <c r="C8" s="934"/>
      <c r="D8" s="934"/>
      <c r="E8" s="934"/>
      <c r="F8" s="935" t="n">
        <v>9819757.51</v>
      </c>
      <c r="G8" s="936" t="s">
        <v>2763</v>
      </c>
      <c r="H8" s="936"/>
      <c r="I8" s="936"/>
      <c r="J8" s="936"/>
      <c r="K8" s="936"/>
      <c r="L8" s="937"/>
      <c r="M8" s="937"/>
      <c r="N8" s="938"/>
      <c r="O8" s="938"/>
      <c r="P8" s="939"/>
      <c r="Q8" s="939"/>
      <c r="R8" s="938" t="n">
        <v>9819757.51</v>
      </c>
      <c r="S8" s="921"/>
    </row>
    <row r="9" s="608" customFormat="true" ht="20.1" hidden="false" customHeight="true" outlineLevel="0" collapsed="false">
      <c r="B9" s="940" t="s">
        <v>2764</v>
      </c>
      <c r="C9" s="940"/>
      <c r="D9" s="940"/>
      <c r="E9" s="941"/>
      <c r="F9" s="942" t="n">
        <v>43739</v>
      </c>
      <c r="G9" s="943" t="s">
        <v>2765</v>
      </c>
      <c r="H9" s="944"/>
      <c r="I9" s="945"/>
      <c r="J9" s="944"/>
      <c r="K9" s="944"/>
      <c r="L9" s="944"/>
      <c r="M9" s="944"/>
      <c r="N9" s="946"/>
      <c r="O9" s="946"/>
      <c r="P9" s="947"/>
      <c r="Q9" s="947"/>
      <c r="R9" s="946" t="n">
        <v>10181986.8678066</v>
      </c>
      <c r="S9" s="921"/>
    </row>
    <row r="10" s="608" customFormat="true" ht="20.1" hidden="false" customHeight="true" outlineLevel="0" collapsed="false">
      <c r="B10" s="940" t="s">
        <v>2766</v>
      </c>
      <c r="C10" s="940"/>
      <c r="D10" s="948"/>
      <c r="E10" s="941"/>
      <c r="F10" s="949" t="n">
        <v>7.7352</v>
      </c>
      <c r="G10" s="936" t="s">
        <v>2767</v>
      </c>
      <c r="H10" s="936"/>
      <c r="I10" s="936"/>
      <c r="J10" s="936"/>
      <c r="K10" s="936"/>
      <c r="L10" s="950"/>
      <c r="M10" s="950"/>
      <c r="N10" s="950"/>
      <c r="O10" s="950"/>
      <c r="P10" s="939"/>
      <c r="Q10" s="939"/>
      <c r="R10" s="951" t="n">
        <v>44135</v>
      </c>
      <c r="S10" s="921"/>
    </row>
    <row r="11" s="608" customFormat="true" ht="20.1" hidden="false" customHeight="true" outlineLevel="0" collapsed="false">
      <c r="B11" s="948" t="s">
        <v>2768</v>
      </c>
      <c r="C11" s="948"/>
      <c r="D11" s="948"/>
      <c r="E11" s="948"/>
      <c r="F11" s="952" t="n">
        <v>7.7352</v>
      </c>
      <c r="G11" s="953" t="s">
        <v>2769</v>
      </c>
      <c r="H11" s="953"/>
      <c r="I11" s="953"/>
      <c r="J11" s="953"/>
      <c r="K11" s="953"/>
      <c r="L11" s="954"/>
      <c r="M11" s="954"/>
      <c r="N11" s="954"/>
      <c r="O11" s="954"/>
      <c r="P11" s="947"/>
      <c r="Q11" s="947"/>
      <c r="R11" s="954" t="n">
        <v>8.28778</v>
      </c>
      <c r="S11" s="921"/>
    </row>
    <row r="12" s="608" customFormat="true" ht="20.1" hidden="false" customHeight="true" outlineLevel="0" collapsed="false">
      <c r="B12" s="948"/>
      <c r="C12" s="940"/>
      <c r="D12" s="948"/>
      <c r="E12" s="955"/>
      <c r="F12" s="956"/>
      <c r="G12" s="957" t="s">
        <v>2770</v>
      </c>
      <c r="H12" s="957"/>
      <c r="I12" s="957"/>
      <c r="J12" s="957"/>
      <c r="K12" s="957"/>
      <c r="L12" s="957"/>
      <c r="M12" s="957"/>
      <c r="N12" s="958"/>
      <c r="O12" s="958"/>
      <c r="P12" s="939"/>
      <c r="Q12" s="939"/>
      <c r="R12" s="959" t="n">
        <v>1.73</v>
      </c>
      <c r="S12" s="921"/>
    </row>
    <row r="13" s="608" customFormat="true" ht="9.95" hidden="false" customHeight="true" outlineLevel="0" collapsed="false">
      <c r="B13" s="614"/>
      <c r="C13" s="614"/>
      <c r="D13" s="614"/>
      <c r="E13" s="614"/>
      <c r="F13" s="614"/>
      <c r="G13" s="615"/>
      <c r="H13" s="615"/>
      <c r="I13" s="615"/>
      <c r="J13" s="615"/>
      <c r="K13" s="616"/>
      <c r="L13" s="616"/>
      <c r="M13" s="930"/>
      <c r="N13" s="920"/>
      <c r="Q13" s="616"/>
      <c r="S13" s="921"/>
    </row>
    <row r="14" s="619" customFormat="true" ht="15.75" hidden="false" customHeight="true" outlineLevel="0" collapsed="false">
      <c r="B14" s="960" t="s">
        <v>2485</v>
      </c>
      <c r="C14" s="961" t="s">
        <v>33</v>
      </c>
      <c r="D14" s="962" t="s">
        <v>2771</v>
      </c>
      <c r="E14" s="963" t="s">
        <v>2772</v>
      </c>
      <c r="F14" s="963"/>
      <c r="G14" s="964" t="s">
        <v>2773</v>
      </c>
      <c r="H14" s="964"/>
      <c r="I14" s="965" t="s">
        <v>2751</v>
      </c>
      <c r="J14" s="966" t="s">
        <v>2752</v>
      </c>
      <c r="K14" s="967" t="s">
        <v>2753</v>
      </c>
      <c r="L14" s="968" t="s">
        <v>2745</v>
      </c>
      <c r="M14" s="968"/>
      <c r="N14" s="969" t="s">
        <v>2746</v>
      </c>
      <c r="O14" s="969"/>
      <c r="P14" s="970" t="s">
        <v>2747</v>
      </c>
      <c r="Q14" s="971" t="s">
        <v>2748</v>
      </c>
      <c r="R14" s="971"/>
      <c r="S14" s="972"/>
    </row>
    <row r="15" s="619" customFormat="true" ht="52.5" hidden="false" customHeight="true" outlineLevel="0" collapsed="false">
      <c r="B15" s="960"/>
      <c r="C15" s="961"/>
      <c r="D15" s="973" t="s">
        <v>2774</v>
      </c>
      <c r="E15" s="974" t="s">
        <v>38</v>
      </c>
      <c r="F15" s="975" t="n">
        <v>44135</v>
      </c>
      <c r="G15" s="976" t="s">
        <v>2749</v>
      </c>
      <c r="H15" s="977" t="s">
        <v>2750</v>
      </c>
      <c r="I15" s="965"/>
      <c r="J15" s="966"/>
      <c r="K15" s="967"/>
      <c r="L15" s="978" t="s">
        <v>2754</v>
      </c>
      <c r="M15" s="979" t="s">
        <v>2755</v>
      </c>
      <c r="N15" s="978" t="s">
        <v>2754</v>
      </c>
      <c r="O15" s="979" t="s">
        <v>2755</v>
      </c>
      <c r="P15" s="970"/>
      <c r="Q15" s="980" t="s">
        <v>2756</v>
      </c>
      <c r="R15" s="981" t="s">
        <v>2757</v>
      </c>
      <c r="S15" s="972"/>
    </row>
    <row r="16" s="619" customFormat="true" ht="9.95" hidden="false" customHeight="true" outlineLevel="0" collapsed="false">
      <c r="B16" s="982"/>
      <c r="C16" s="982"/>
      <c r="D16" s="982"/>
      <c r="E16" s="982"/>
      <c r="F16" s="982"/>
      <c r="G16" s="983"/>
      <c r="H16" s="983"/>
      <c r="I16" s="983"/>
      <c r="J16" s="983"/>
      <c r="K16" s="983"/>
      <c r="L16" s="983"/>
      <c r="M16" s="983"/>
      <c r="N16" s="916"/>
      <c r="Q16" s="983"/>
      <c r="S16" s="972"/>
    </row>
    <row r="17" s="984" customFormat="true" ht="24.95" hidden="false" customHeight="true" outlineLevel="0" collapsed="false">
      <c r="B17" s="985"/>
      <c r="C17" s="985"/>
      <c r="D17" s="985"/>
      <c r="E17" s="985"/>
      <c r="F17" s="985"/>
      <c r="G17" s="985"/>
      <c r="H17" s="985"/>
      <c r="I17" s="985"/>
      <c r="J17" s="985"/>
      <c r="K17" s="985"/>
      <c r="L17" s="985"/>
      <c r="M17" s="985"/>
      <c r="N17" s="985"/>
      <c r="O17" s="985"/>
      <c r="P17" s="985"/>
      <c r="Q17" s="985"/>
      <c r="R17" s="985"/>
      <c r="S17" s="986"/>
    </row>
    <row r="18" s="1001" customFormat="true" ht="30" hidden="false" customHeight="true" outlineLevel="0" collapsed="false">
      <c r="A18" s="987"/>
      <c r="B18" s="988" t="s">
        <v>41</v>
      </c>
      <c r="C18" s="989" t="s">
        <v>2207</v>
      </c>
      <c r="D18" s="990" t="n">
        <v>292658.265714362</v>
      </c>
      <c r="E18" s="991" t="n">
        <v>0.995536785476536</v>
      </c>
      <c r="F18" s="992" t="n">
        <v>291352.069092414</v>
      </c>
      <c r="G18" s="993" t="n">
        <v>137760.84</v>
      </c>
      <c r="H18" s="993" t="n">
        <v>0</v>
      </c>
      <c r="I18" s="994" t="n">
        <v>173657.76</v>
      </c>
      <c r="J18" s="995" t="n">
        <v>1763.94</v>
      </c>
      <c r="K18" s="996" t="n">
        <v>309654.66</v>
      </c>
      <c r="L18" s="997" t="n">
        <v>1.06281949863819</v>
      </c>
      <c r="M18" s="998" t="n">
        <v>18302.5909075855</v>
      </c>
      <c r="N18" s="997" t="n">
        <v>1.05900908155107</v>
      </c>
      <c r="O18" s="998" t="n">
        <v>17189.5162153988</v>
      </c>
      <c r="P18" s="998" t="n">
        <v>1113.07469218673</v>
      </c>
      <c r="Q18" s="997" t="n">
        <v>1.06267931018885</v>
      </c>
      <c r="R18" s="999" t="n">
        <v>311001.883930405</v>
      </c>
      <c r="S18" s="1000"/>
    </row>
    <row r="19" s="1001" customFormat="true" ht="30" hidden="false" customHeight="true" outlineLevel="0" collapsed="false">
      <c r="A19" s="987"/>
      <c r="B19" s="988" t="s">
        <v>71</v>
      </c>
      <c r="C19" s="989" t="s">
        <v>2212</v>
      </c>
      <c r="D19" s="990" t="n">
        <v>55821.9801030016</v>
      </c>
      <c r="E19" s="991" t="n">
        <v>1</v>
      </c>
      <c r="F19" s="992" t="n">
        <v>55821.9801030016</v>
      </c>
      <c r="G19" s="993" t="n">
        <v>36454.18</v>
      </c>
      <c r="H19" s="1002" t="n">
        <v>0</v>
      </c>
      <c r="I19" s="994" t="n">
        <v>5590</v>
      </c>
      <c r="J19" s="995" t="n">
        <v>0</v>
      </c>
      <c r="K19" s="996" t="n">
        <v>42044.18</v>
      </c>
      <c r="L19" s="997" t="n">
        <v>0.753183242916516</v>
      </c>
      <c r="M19" s="998" t="n">
        <v>-13777.8001030016</v>
      </c>
      <c r="N19" s="997" t="n">
        <v>0.753183242916516</v>
      </c>
      <c r="O19" s="998" t="n">
        <v>-13777.8001030016</v>
      </c>
      <c r="P19" s="998" t="n">
        <v>0</v>
      </c>
      <c r="Q19" s="997" t="n">
        <v>0.753183242916516</v>
      </c>
      <c r="R19" s="999" t="n">
        <v>42044.18</v>
      </c>
      <c r="S19" s="1000"/>
    </row>
    <row r="20" s="1001" customFormat="true" ht="30" hidden="false" customHeight="true" outlineLevel="0" collapsed="false">
      <c r="A20" s="987"/>
      <c r="B20" s="988" t="s">
        <v>90</v>
      </c>
      <c r="C20" s="989" t="s">
        <v>2217</v>
      </c>
      <c r="D20" s="990" t="n">
        <v>65086.7977630106</v>
      </c>
      <c r="E20" s="991" t="n">
        <v>1</v>
      </c>
      <c r="F20" s="992" t="n">
        <v>65086.7977630106</v>
      </c>
      <c r="G20" s="993" t="n">
        <v>48136.79</v>
      </c>
      <c r="H20" s="1002" t="n">
        <v>0</v>
      </c>
      <c r="I20" s="994" t="n">
        <v>0</v>
      </c>
      <c r="J20" s="995" t="n">
        <v>1823.9</v>
      </c>
      <c r="K20" s="996" t="n">
        <v>46312.89</v>
      </c>
      <c r="L20" s="997" t="n">
        <v>0.711555823788277</v>
      </c>
      <c r="M20" s="998" t="n">
        <v>-18773.9077630106</v>
      </c>
      <c r="N20" s="997" t="n">
        <v>0.700236477541092</v>
      </c>
      <c r="O20" s="998" t="n">
        <v>-19510.6477630106</v>
      </c>
      <c r="P20" s="998" t="n">
        <v>736.739999999998</v>
      </c>
      <c r="Q20" s="997" t="n">
        <v>0.711555823788277</v>
      </c>
      <c r="R20" s="999" t="n">
        <v>46312.89</v>
      </c>
      <c r="S20" s="1000"/>
    </row>
    <row r="21" s="1001" customFormat="true" ht="30" hidden="false" customHeight="true" outlineLevel="0" collapsed="false">
      <c r="A21" s="987"/>
      <c r="B21" s="988" t="s">
        <v>134</v>
      </c>
      <c r="C21" s="989" t="s">
        <v>2226</v>
      </c>
      <c r="D21" s="990" t="n">
        <v>143143.612082918</v>
      </c>
      <c r="E21" s="991" t="n">
        <v>1</v>
      </c>
      <c r="F21" s="992" t="n">
        <v>143143.612082918</v>
      </c>
      <c r="G21" s="993" t="n">
        <v>130233.43</v>
      </c>
      <c r="H21" s="1002" t="n">
        <v>1983.59</v>
      </c>
      <c r="I21" s="994" t="n">
        <v>2781.66</v>
      </c>
      <c r="J21" s="995" t="n">
        <v>0</v>
      </c>
      <c r="K21" s="996" t="n">
        <v>134998.68</v>
      </c>
      <c r="L21" s="997" t="n">
        <v>0.943099576960516</v>
      </c>
      <c r="M21" s="998" t="n">
        <v>-8144.93208291789</v>
      </c>
      <c r="N21" s="997" t="n">
        <v>0.918607181184103</v>
      </c>
      <c r="O21" s="998" t="n">
        <v>-11650.8620829179</v>
      </c>
      <c r="P21" s="998" t="n">
        <v>3505.93000000002</v>
      </c>
      <c r="Q21" s="997" t="n">
        <v>0.943099576960516</v>
      </c>
      <c r="R21" s="999" t="n">
        <v>134998.68</v>
      </c>
      <c r="S21" s="1000"/>
    </row>
    <row r="22" s="1001" customFormat="true" ht="30" hidden="false" customHeight="true" outlineLevel="0" collapsed="false">
      <c r="A22" s="987"/>
      <c r="B22" s="988" t="s">
        <v>141</v>
      </c>
      <c r="C22" s="989" t="s">
        <v>2229</v>
      </c>
      <c r="D22" s="990" t="n">
        <v>531854.807380663</v>
      </c>
      <c r="E22" s="991" t="n">
        <v>1</v>
      </c>
      <c r="F22" s="992" t="n">
        <v>531854.807380663</v>
      </c>
      <c r="G22" s="993" t="n">
        <v>507332.46</v>
      </c>
      <c r="H22" s="1002" t="n">
        <v>10497.58</v>
      </c>
      <c r="I22" s="994" t="n">
        <v>69.56</v>
      </c>
      <c r="J22" s="995" t="n">
        <v>188.62</v>
      </c>
      <c r="K22" s="996" t="n">
        <v>517710.98</v>
      </c>
      <c r="L22" s="997" t="n">
        <v>0.97340660047745</v>
      </c>
      <c r="M22" s="998" t="n">
        <v>-14143.8273806629</v>
      </c>
      <c r="N22" s="997" t="n">
        <v>0.966983776141569</v>
      </c>
      <c r="O22" s="998" t="n">
        <v>-17559.8373806629</v>
      </c>
      <c r="P22" s="998" t="n">
        <v>3416.01000000001</v>
      </c>
      <c r="Q22" s="997" t="n">
        <v>0.97340660047745</v>
      </c>
      <c r="R22" s="999" t="n">
        <v>517710.98</v>
      </c>
      <c r="S22" s="1000"/>
    </row>
    <row r="23" s="1001" customFormat="true" ht="30" hidden="false" customHeight="true" outlineLevel="0" collapsed="false">
      <c r="A23" s="987"/>
      <c r="B23" s="988" t="s">
        <v>212</v>
      </c>
      <c r="C23" s="989" t="s">
        <v>2239</v>
      </c>
      <c r="D23" s="990" t="n">
        <v>1072268.56236388</v>
      </c>
      <c r="E23" s="991" t="n">
        <v>1</v>
      </c>
      <c r="F23" s="992" t="n">
        <v>1072268.56236388</v>
      </c>
      <c r="G23" s="993" t="n">
        <v>1114026.7</v>
      </c>
      <c r="H23" s="1002" t="n">
        <v>9116.46</v>
      </c>
      <c r="I23" s="994" t="n">
        <v>0</v>
      </c>
      <c r="J23" s="995" t="n">
        <v>4015.31</v>
      </c>
      <c r="K23" s="996" t="n">
        <v>1119127.85</v>
      </c>
      <c r="L23" s="997" t="n">
        <v>1.04370107385487</v>
      </c>
      <c r="M23" s="998" t="n">
        <v>46859.2876361231</v>
      </c>
      <c r="N23" s="997" t="n">
        <v>1.03684221380979</v>
      </c>
      <c r="O23" s="998" t="n">
        <v>39504.7476361233</v>
      </c>
      <c r="P23" s="998" t="n">
        <v>7354.53999999981</v>
      </c>
      <c r="Q23" s="997" t="n">
        <v>1.04370107385487</v>
      </c>
      <c r="R23" s="999" t="n">
        <v>1119127.85</v>
      </c>
      <c r="S23" s="1000"/>
    </row>
    <row r="24" s="1001" customFormat="true" ht="30" hidden="false" customHeight="true" outlineLevel="0" collapsed="false">
      <c r="A24" s="987"/>
      <c r="B24" s="988" t="s">
        <v>225</v>
      </c>
      <c r="C24" s="989" t="s">
        <v>2240</v>
      </c>
      <c r="D24" s="990" t="n">
        <v>259147.735520857</v>
      </c>
      <c r="E24" s="991" t="n">
        <v>0.866185295758258</v>
      </c>
      <c r="F24" s="992" t="n">
        <v>224469.957937216</v>
      </c>
      <c r="G24" s="993" t="n">
        <v>117756.2</v>
      </c>
      <c r="H24" s="1002" t="n">
        <v>11640</v>
      </c>
      <c r="I24" s="994" t="n">
        <v>78490.698</v>
      </c>
      <c r="J24" s="995" t="n">
        <v>1902.99</v>
      </c>
      <c r="K24" s="996" t="n">
        <v>205983.908</v>
      </c>
      <c r="L24" s="997" t="n">
        <v>0.917645772703415</v>
      </c>
      <c r="M24" s="998" t="n">
        <v>-18486.0499372164</v>
      </c>
      <c r="N24" s="997" t="n">
        <v>0.89801610375141</v>
      </c>
      <c r="O24" s="998" t="n">
        <v>-20860.3964569202</v>
      </c>
      <c r="P24" s="998" t="n">
        <v>2374.34651970383</v>
      </c>
      <c r="Q24" s="997" t="n">
        <v>0.92315587598779</v>
      </c>
      <c r="R24" s="999" t="n">
        <v>239233.754795009</v>
      </c>
      <c r="S24" s="1000"/>
    </row>
    <row r="25" s="1001" customFormat="true" ht="30" hidden="false" customHeight="true" outlineLevel="0" collapsed="false">
      <c r="A25" s="987"/>
      <c r="B25" s="988" t="s">
        <v>275</v>
      </c>
      <c r="C25" s="989" t="s">
        <v>2246</v>
      </c>
      <c r="D25" s="990" t="n">
        <v>88216.6034359971</v>
      </c>
      <c r="E25" s="991" t="n">
        <v>0.58307385482704</v>
      </c>
      <c r="F25" s="992" t="n">
        <v>51436.7950251751</v>
      </c>
      <c r="G25" s="993" t="n">
        <v>38185.1</v>
      </c>
      <c r="H25" s="1002" t="n">
        <v>5484.46</v>
      </c>
      <c r="I25" s="994" t="n">
        <v>7759.08</v>
      </c>
      <c r="J25" s="995" t="n">
        <v>22060.36</v>
      </c>
      <c r="K25" s="996" t="n">
        <v>29368.28</v>
      </c>
      <c r="L25" s="997" t="n">
        <v>0.570958590744739</v>
      </c>
      <c r="M25" s="998" t="n">
        <v>-22068.5150251751</v>
      </c>
      <c r="N25" s="997" t="n">
        <v>0.855128497523425</v>
      </c>
      <c r="O25" s="998" t="n">
        <v>-3937.37863188092</v>
      </c>
      <c r="P25" s="998" t="n">
        <v>-18131.1363932942</v>
      </c>
      <c r="Q25" s="997" t="n">
        <v>0.660397881184924</v>
      </c>
      <c r="R25" s="999" t="n">
        <v>58258.0579944632</v>
      </c>
      <c r="S25" s="1000"/>
    </row>
    <row r="26" s="1001" customFormat="true" ht="30" hidden="false" customHeight="true" outlineLevel="0" collapsed="false">
      <c r="A26" s="987"/>
      <c r="B26" s="988" t="s">
        <v>298</v>
      </c>
      <c r="C26" s="989" t="s">
        <v>2249</v>
      </c>
      <c r="D26" s="990" t="n">
        <v>495621.214489158</v>
      </c>
      <c r="E26" s="991" t="n">
        <v>0.208592910955033</v>
      </c>
      <c r="F26" s="992" t="n">
        <v>103383.071861362</v>
      </c>
      <c r="G26" s="993" t="n">
        <v>159175.09</v>
      </c>
      <c r="H26" s="1002" t="n">
        <v>18332.23</v>
      </c>
      <c r="I26" s="994" t="n">
        <v>10560.47</v>
      </c>
      <c r="J26" s="995" t="n">
        <v>95135.0073971436</v>
      </c>
      <c r="K26" s="996" t="n">
        <v>92932.7826028564</v>
      </c>
      <c r="L26" s="997" t="n">
        <v>0.898916823902083</v>
      </c>
      <c r="M26" s="998" t="n">
        <v>-10450.2892585057</v>
      </c>
      <c r="N26" s="997" t="n">
        <v>1.07607896969565</v>
      </c>
      <c r="O26" s="998" t="n">
        <v>6328.90488885378</v>
      </c>
      <c r="P26" s="998" t="n">
        <v>-16779.1941473595</v>
      </c>
      <c r="Q26" s="997" t="n">
        <v>0.938915794975619</v>
      </c>
      <c r="R26" s="999" t="n">
        <v>465346.58660887</v>
      </c>
      <c r="S26" s="1000"/>
    </row>
    <row r="27" s="1001" customFormat="true" ht="30" hidden="false" customHeight="true" outlineLevel="0" collapsed="false">
      <c r="A27" s="987"/>
      <c r="B27" s="988" t="s">
        <v>459</v>
      </c>
      <c r="C27" s="989" t="s">
        <v>2295</v>
      </c>
      <c r="D27" s="990" t="n">
        <v>391290.107596948</v>
      </c>
      <c r="E27" s="991" t="n">
        <v>0.4789076025618</v>
      </c>
      <c r="F27" s="992" t="n">
        <v>187391.807335403</v>
      </c>
      <c r="G27" s="993" t="n">
        <v>225545.09</v>
      </c>
      <c r="H27" s="1002" t="n">
        <v>8924.58</v>
      </c>
      <c r="I27" s="994" t="n">
        <v>98160.674</v>
      </c>
      <c r="J27" s="995" t="n">
        <v>40302.98</v>
      </c>
      <c r="K27" s="996" t="n">
        <v>292327.364</v>
      </c>
      <c r="L27" s="997" t="n">
        <v>1.55997942576421</v>
      </c>
      <c r="M27" s="998" t="n">
        <v>104935.556664597</v>
      </c>
      <c r="N27" s="997" t="n">
        <v>1.5800713454331</v>
      </c>
      <c r="O27" s="998" t="n">
        <v>90045.6684673263</v>
      </c>
      <c r="P27" s="998" t="n">
        <v>14889.8881972706</v>
      </c>
      <c r="Q27" s="997" t="n">
        <v>1.41407891502044</v>
      </c>
      <c r="R27" s="999" t="n">
        <v>553315.090808925</v>
      </c>
      <c r="S27" s="1000"/>
    </row>
    <row r="28" s="1001" customFormat="true" ht="30" hidden="false" customHeight="true" outlineLevel="0" collapsed="false">
      <c r="A28" s="987"/>
      <c r="B28" s="988" t="s">
        <v>538</v>
      </c>
      <c r="C28" s="989" t="s">
        <v>2322</v>
      </c>
      <c r="D28" s="990" t="n">
        <v>120691.141308942</v>
      </c>
      <c r="E28" s="991" t="n">
        <v>0.122908886679575</v>
      </c>
      <c r="F28" s="992" t="n">
        <v>14834.0138103694</v>
      </c>
      <c r="G28" s="993" t="n">
        <v>15212.19</v>
      </c>
      <c r="H28" s="1002" t="n">
        <v>5462.71</v>
      </c>
      <c r="I28" s="994" t="n">
        <v>0</v>
      </c>
      <c r="J28" s="995" t="n">
        <v>165</v>
      </c>
      <c r="K28" s="996" t="n">
        <v>20509.9</v>
      </c>
      <c r="L28" s="997" t="n">
        <v>1.3826264598502</v>
      </c>
      <c r="M28" s="998" t="n">
        <v>5675.88618963058</v>
      </c>
      <c r="N28" s="997" t="n">
        <v>1.00003261014143</v>
      </c>
      <c r="O28" s="998" t="n">
        <v>0.00144051251095334</v>
      </c>
      <c r="P28" s="998" t="n">
        <v>5675.88474911807</v>
      </c>
      <c r="Q28" s="997" t="n">
        <v>1</v>
      </c>
      <c r="R28" s="999" t="n">
        <v>120691.141308942</v>
      </c>
      <c r="S28" s="1000"/>
    </row>
    <row r="29" s="1001" customFormat="true" ht="30" hidden="false" customHeight="true" outlineLevel="0" collapsed="false">
      <c r="A29" s="987"/>
      <c r="B29" s="988" t="s">
        <v>557</v>
      </c>
      <c r="C29" s="989" t="s">
        <v>2325</v>
      </c>
      <c r="D29" s="990" t="n">
        <v>356856.052181655</v>
      </c>
      <c r="E29" s="991" t="n">
        <v>0.848429818549355</v>
      </c>
      <c r="F29" s="992" t="n">
        <v>302767.31560072</v>
      </c>
      <c r="G29" s="993" t="n">
        <v>222913.29</v>
      </c>
      <c r="H29" s="1002" t="n">
        <v>14903.98</v>
      </c>
      <c r="I29" s="994" t="n">
        <v>55538.496</v>
      </c>
      <c r="J29" s="995" t="n">
        <v>57679.15</v>
      </c>
      <c r="K29" s="996" t="n">
        <v>235676.616</v>
      </c>
      <c r="L29" s="997" t="n">
        <v>0.778408381143765</v>
      </c>
      <c r="M29" s="998" t="n">
        <v>-67090.6996007203</v>
      </c>
      <c r="N29" s="997" t="n">
        <v>0.816490211055233</v>
      </c>
      <c r="O29" s="998" t="n">
        <v>-55400.9118765138</v>
      </c>
      <c r="P29" s="998" t="n">
        <v>-11689.7877242065</v>
      </c>
      <c r="Q29" s="997" t="n">
        <v>0.795201722082756</v>
      </c>
      <c r="R29" s="999" t="n">
        <v>283772.547230506</v>
      </c>
      <c r="S29" s="1000"/>
    </row>
    <row r="30" s="1001" customFormat="true" ht="30" hidden="false" customHeight="true" outlineLevel="0" collapsed="false">
      <c r="A30" s="987"/>
      <c r="B30" s="988" t="s">
        <v>626</v>
      </c>
      <c r="C30" s="989" t="s">
        <v>2350</v>
      </c>
      <c r="D30" s="990" t="n">
        <v>786539.597648663</v>
      </c>
      <c r="E30" s="991" t="n">
        <v>0.0199233722981416</v>
      </c>
      <c r="F30" s="992" t="n">
        <v>15670.5212311848</v>
      </c>
      <c r="G30" s="993" t="n">
        <v>226913.37</v>
      </c>
      <c r="H30" s="1002" t="n">
        <v>19478.47</v>
      </c>
      <c r="I30" s="994" t="n">
        <v>10644.48</v>
      </c>
      <c r="J30" s="995" t="n">
        <v>239920.208236099</v>
      </c>
      <c r="K30" s="996" t="n">
        <v>17116.1117639009</v>
      </c>
      <c r="L30" s="997" t="n">
        <v>1.09224903954307</v>
      </c>
      <c r="M30" s="998" t="n">
        <v>1445.5905327161</v>
      </c>
      <c r="N30" s="997" t="n">
        <v>0.987831701532442</v>
      </c>
      <c r="O30" s="998" t="n">
        <v>-2427.06908860544</v>
      </c>
      <c r="P30" s="998" t="n">
        <v>3872.65962132153</v>
      </c>
      <c r="Q30" s="997" t="n">
        <v>1</v>
      </c>
      <c r="R30" s="999" t="n">
        <v>786539.597648663</v>
      </c>
      <c r="S30" s="1000"/>
    </row>
    <row r="31" s="1001" customFormat="true" ht="30" hidden="false" customHeight="true" outlineLevel="0" collapsed="false">
      <c r="A31" s="987"/>
      <c r="B31" s="988" t="s">
        <v>634</v>
      </c>
      <c r="C31" s="989" t="s">
        <v>2351</v>
      </c>
      <c r="D31" s="990" t="n">
        <v>69389.2242168177</v>
      </c>
      <c r="E31" s="991" t="n">
        <v>0.0515137263585779</v>
      </c>
      <c r="F31" s="992" t="n">
        <v>3574.49750853915</v>
      </c>
      <c r="G31" s="993" t="n">
        <v>0</v>
      </c>
      <c r="H31" s="1002" t="n">
        <v>0</v>
      </c>
      <c r="I31" s="994" t="n">
        <v>0</v>
      </c>
      <c r="J31" s="995" t="n">
        <v>0</v>
      </c>
      <c r="K31" s="996" t="n">
        <v>0</v>
      </c>
      <c r="L31" s="997" t="n">
        <v>0</v>
      </c>
      <c r="M31" s="998" t="n">
        <v>0</v>
      </c>
      <c r="N31" s="997" t="n">
        <v>0</v>
      </c>
      <c r="O31" s="998" t="n">
        <v>0</v>
      </c>
      <c r="P31" s="998" t="n">
        <v>0</v>
      </c>
      <c r="Q31" s="997" t="n">
        <v>1</v>
      </c>
      <c r="R31" s="999" t="n">
        <v>69389.2242168177</v>
      </c>
      <c r="S31" s="1000"/>
    </row>
    <row r="32" s="1001" customFormat="true" ht="30" hidden="false" customHeight="true" outlineLevel="0" collapsed="false">
      <c r="A32" s="987"/>
      <c r="B32" s="988" t="s">
        <v>654</v>
      </c>
      <c r="C32" s="989" t="s">
        <v>2352</v>
      </c>
      <c r="D32" s="990" t="n">
        <v>107615.577240266</v>
      </c>
      <c r="E32" s="991" t="n">
        <v>0</v>
      </c>
      <c r="F32" s="992" t="n">
        <v>0</v>
      </c>
      <c r="G32" s="993" t="n">
        <v>21740.9</v>
      </c>
      <c r="H32" s="1002" t="n">
        <v>41553.8</v>
      </c>
      <c r="I32" s="994" t="n">
        <v>0</v>
      </c>
      <c r="J32" s="995" t="n">
        <v>63294.7</v>
      </c>
      <c r="K32" s="996" t="n">
        <v>0</v>
      </c>
      <c r="L32" s="997" t="n">
        <v>0</v>
      </c>
      <c r="M32" s="998" t="n">
        <v>0</v>
      </c>
      <c r="N32" s="997" t="n">
        <v>0</v>
      </c>
      <c r="O32" s="998" t="n">
        <v>0</v>
      </c>
      <c r="P32" s="998" t="n">
        <v>0</v>
      </c>
      <c r="Q32" s="997" t="n">
        <v>1</v>
      </c>
      <c r="R32" s="999" t="n">
        <v>107615.577240266</v>
      </c>
      <c r="S32" s="1000"/>
    </row>
    <row r="33" s="1001" customFormat="true" ht="30" hidden="false" customHeight="true" outlineLevel="0" collapsed="false">
      <c r="A33" s="987"/>
      <c r="B33" s="988" t="s">
        <v>682</v>
      </c>
      <c r="C33" s="1003" t="s">
        <v>2355</v>
      </c>
      <c r="D33" s="990" t="n">
        <v>1307180.66822157</v>
      </c>
      <c r="E33" s="991" t="n">
        <v>0.732434024587534</v>
      </c>
      <c r="F33" s="992" t="n">
        <v>957423.597688549</v>
      </c>
      <c r="G33" s="993" t="n">
        <v>625544.31</v>
      </c>
      <c r="H33" s="1002" t="n">
        <v>22019.14</v>
      </c>
      <c r="I33" s="994" t="n">
        <v>75893.76</v>
      </c>
      <c r="J33" s="995" t="n">
        <v>154737.32</v>
      </c>
      <c r="K33" s="996" t="n">
        <v>568719.89</v>
      </c>
      <c r="L33" s="997" t="n">
        <v>0.594010729809696</v>
      </c>
      <c r="M33" s="998" t="n">
        <v>-388703.707688549</v>
      </c>
      <c r="N33" s="997" t="n">
        <v>0.71329620213601</v>
      </c>
      <c r="O33" s="998" t="n">
        <v>-231858.197103996</v>
      </c>
      <c r="P33" s="998" t="n">
        <v>-156845.510584553</v>
      </c>
      <c r="Q33" s="997" t="n">
        <v>0.648325187352428</v>
      </c>
      <c r="R33" s="999" t="n">
        <v>847478.151628224</v>
      </c>
      <c r="S33" s="1000"/>
    </row>
    <row r="34" s="1001" customFormat="true" ht="30" hidden="false" customHeight="true" outlineLevel="0" collapsed="false">
      <c r="A34" s="987"/>
      <c r="B34" s="988" t="s">
        <v>728</v>
      </c>
      <c r="C34" s="989" t="s">
        <v>2358</v>
      </c>
      <c r="D34" s="990" t="n">
        <v>105419.297673252</v>
      </c>
      <c r="E34" s="991" t="n">
        <v>0</v>
      </c>
      <c r="F34" s="992" t="n">
        <v>0</v>
      </c>
      <c r="G34" s="993" t="n">
        <v>0</v>
      </c>
      <c r="H34" s="1002" t="n">
        <v>0</v>
      </c>
      <c r="I34" s="994" t="n">
        <v>0</v>
      </c>
      <c r="J34" s="995" t="n">
        <v>0</v>
      </c>
      <c r="K34" s="996" t="n">
        <v>0</v>
      </c>
      <c r="L34" s="997" t="n">
        <v>0</v>
      </c>
      <c r="M34" s="998" t="n">
        <v>0</v>
      </c>
      <c r="N34" s="997" t="n">
        <v>0</v>
      </c>
      <c r="O34" s="998" t="n">
        <v>0</v>
      </c>
      <c r="P34" s="998" t="n">
        <v>0</v>
      </c>
      <c r="Q34" s="997" t="n">
        <v>1</v>
      </c>
      <c r="R34" s="999" t="n">
        <v>105419.297673252</v>
      </c>
      <c r="S34" s="1000"/>
    </row>
    <row r="35" s="1001" customFormat="true" ht="30" hidden="false" customHeight="true" outlineLevel="0" collapsed="false">
      <c r="A35" s="987"/>
      <c r="B35" s="988" t="s">
        <v>740</v>
      </c>
      <c r="C35" s="989" t="s">
        <v>2360</v>
      </c>
      <c r="D35" s="990" t="n">
        <v>102849.026438928</v>
      </c>
      <c r="E35" s="991" t="n">
        <v>0</v>
      </c>
      <c r="F35" s="992" t="n">
        <v>0</v>
      </c>
      <c r="G35" s="993" t="n">
        <v>0</v>
      </c>
      <c r="H35" s="1002" t="n">
        <v>0</v>
      </c>
      <c r="I35" s="994" t="n">
        <v>0</v>
      </c>
      <c r="J35" s="995" t="n">
        <v>0</v>
      </c>
      <c r="K35" s="996" t="n">
        <v>0</v>
      </c>
      <c r="L35" s="997" t="n">
        <v>0</v>
      </c>
      <c r="M35" s="998" t="n">
        <v>0</v>
      </c>
      <c r="N35" s="997" t="n">
        <v>0</v>
      </c>
      <c r="O35" s="998" t="n">
        <v>0</v>
      </c>
      <c r="P35" s="998" t="n">
        <v>0</v>
      </c>
      <c r="Q35" s="997" t="n">
        <v>1</v>
      </c>
      <c r="R35" s="999" t="n">
        <v>102849.026438928</v>
      </c>
      <c r="S35" s="1000"/>
    </row>
    <row r="36" s="1001" customFormat="true" ht="30" hidden="false" customHeight="true" outlineLevel="0" collapsed="false">
      <c r="A36" s="987"/>
      <c r="B36" s="988" t="s">
        <v>792</v>
      </c>
      <c r="C36" s="989" t="s">
        <v>2373</v>
      </c>
      <c r="D36" s="990" t="n">
        <v>230486.011440468</v>
      </c>
      <c r="E36" s="991" t="n">
        <v>0.0123382397276913</v>
      </c>
      <c r="F36" s="992" t="n">
        <v>2843.7916630319</v>
      </c>
      <c r="G36" s="993" t="n">
        <v>5228.46</v>
      </c>
      <c r="H36" s="1002" t="n">
        <v>177</v>
      </c>
      <c r="I36" s="994" t="n">
        <v>0</v>
      </c>
      <c r="J36" s="995" t="n">
        <v>4705.46</v>
      </c>
      <c r="K36" s="996" t="n">
        <v>700</v>
      </c>
      <c r="L36" s="997" t="n">
        <v>0.246150239871544</v>
      </c>
      <c r="M36" s="998" t="n">
        <v>-2143.7916630319</v>
      </c>
      <c r="N36" s="997" t="n">
        <v>0.646093882084937</v>
      </c>
      <c r="O36" s="998" t="n">
        <v>-610.766346098565</v>
      </c>
      <c r="P36" s="998" t="n">
        <v>-1533.02531693333</v>
      </c>
      <c r="Q36" s="997" t="n">
        <v>1</v>
      </c>
      <c r="R36" s="999" t="n">
        <v>230486.011440468</v>
      </c>
      <c r="S36" s="1000"/>
    </row>
    <row r="37" s="1001" customFormat="true" ht="30" hidden="false" customHeight="true" outlineLevel="0" collapsed="false">
      <c r="A37" s="987"/>
      <c r="B37" s="988" t="s">
        <v>851</v>
      </c>
      <c r="C37" s="989" t="s">
        <v>2387</v>
      </c>
      <c r="D37" s="990" t="n">
        <v>194035.518688433</v>
      </c>
      <c r="E37" s="991" t="n">
        <v>0.0262129935409815</v>
      </c>
      <c r="F37" s="992" t="n">
        <v>5086.25179810088</v>
      </c>
      <c r="G37" s="993" t="n">
        <v>35788.7</v>
      </c>
      <c r="H37" s="1002" t="n">
        <v>0</v>
      </c>
      <c r="I37" s="994" t="n">
        <v>0</v>
      </c>
      <c r="J37" s="995" t="n">
        <v>6572</v>
      </c>
      <c r="K37" s="996" t="n">
        <v>29216.7</v>
      </c>
      <c r="L37" s="997" t="n">
        <v>5.74424962816607</v>
      </c>
      <c r="M37" s="998" t="n">
        <v>24130.4482018991</v>
      </c>
      <c r="N37" s="997" t="n">
        <v>5.38832647655856</v>
      </c>
      <c r="O37" s="998" t="n">
        <v>21551.5833267391</v>
      </c>
      <c r="P37" s="998" t="n">
        <v>2578.86487516003</v>
      </c>
      <c r="Q37" s="997" t="n">
        <v>1</v>
      </c>
      <c r="R37" s="999" t="n">
        <v>194035.518688433</v>
      </c>
      <c r="S37" s="1000"/>
    </row>
    <row r="38" s="1018" customFormat="true" ht="30" hidden="false" customHeight="true" outlineLevel="0" collapsed="false">
      <c r="A38" s="1004"/>
      <c r="B38" s="1005" t="s">
        <v>2775</v>
      </c>
      <c r="C38" s="1005"/>
      <c r="D38" s="1006" t="n">
        <v>6776171.80150979</v>
      </c>
      <c r="E38" s="1007" t="n">
        <v>0.594496356976659</v>
      </c>
      <c r="F38" s="1008" t="n">
        <v>4028409.45024554</v>
      </c>
      <c r="G38" s="1009" t="n">
        <v>3667947.1</v>
      </c>
      <c r="H38" s="1010" t="n">
        <v>169574</v>
      </c>
      <c r="I38" s="1011" t="n">
        <v>519146.638</v>
      </c>
      <c r="J38" s="1012" t="n">
        <v>694266.945633243</v>
      </c>
      <c r="K38" s="1013" t="n">
        <v>3662400.79236676</v>
      </c>
      <c r="L38" s="1014" t="n">
        <v>0.909143133934295</v>
      </c>
      <c r="M38" s="1015" t="n">
        <v>-366008.657878779</v>
      </c>
      <c r="N38" s="1014" t="n">
        <v>0.947852795677602</v>
      </c>
      <c r="O38" s="1015" t="n">
        <v>-205971.911542738</v>
      </c>
      <c r="P38" s="1015" t="n">
        <v>-160036.746336041</v>
      </c>
      <c r="Q38" s="1014" t="n">
        <v>0.934986041268986</v>
      </c>
      <c r="R38" s="1016" t="n">
        <v>6335626.04765217</v>
      </c>
      <c r="S38" s="1017"/>
    </row>
    <row r="39" s="1018" customFormat="true" ht="15" hidden="false" customHeight="true" outlineLevel="0" collapsed="false">
      <c r="B39" s="1019"/>
      <c r="C39" s="1019"/>
      <c r="D39" s="1019"/>
      <c r="E39" s="1019"/>
      <c r="F39" s="1017"/>
      <c r="G39" s="1017"/>
      <c r="H39" s="1017"/>
      <c r="I39" s="1017"/>
      <c r="J39" s="1017"/>
      <c r="K39" s="1019"/>
      <c r="L39" s="1019"/>
      <c r="M39" s="1019"/>
      <c r="N39" s="1019"/>
      <c r="O39" s="1019"/>
      <c r="P39" s="1019"/>
      <c r="Q39" s="1019"/>
      <c r="R39" s="1019"/>
      <c r="S39" s="1017"/>
    </row>
    <row r="40" s="984" customFormat="true" ht="24.95" hidden="false" customHeight="true" outlineLevel="0" collapsed="false">
      <c r="B40" s="1020"/>
      <c r="C40" s="1021"/>
      <c r="D40" s="1021"/>
      <c r="E40" s="1021"/>
      <c r="F40" s="1021"/>
      <c r="G40" s="1021"/>
      <c r="H40" s="1021"/>
      <c r="I40" s="1021"/>
      <c r="J40" s="1021"/>
      <c r="K40" s="1021"/>
      <c r="L40" s="1021"/>
      <c r="M40" s="1021"/>
      <c r="N40" s="1021"/>
      <c r="O40" s="1021"/>
      <c r="P40" s="1021"/>
      <c r="Q40" s="1021"/>
      <c r="R40" s="1021"/>
      <c r="S40" s="986"/>
    </row>
    <row r="41" s="1001" customFormat="true" ht="30" hidden="false" customHeight="true" outlineLevel="0" collapsed="false">
      <c r="A41" s="1022"/>
      <c r="B41" s="1023" t="s">
        <v>41</v>
      </c>
      <c r="C41" s="1024" t="s">
        <v>2391</v>
      </c>
      <c r="D41" s="1025" t="n">
        <v>156335.332821213</v>
      </c>
      <c r="E41" s="1026" t="n">
        <v>0.571570465344258</v>
      </c>
      <c r="F41" s="1027" t="n">
        <v>89356.6589303703</v>
      </c>
      <c r="G41" s="1028" t="n">
        <v>67376.42</v>
      </c>
      <c r="H41" s="1029" t="n">
        <v>22.92</v>
      </c>
      <c r="I41" s="1030" t="n">
        <v>10285.07</v>
      </c>
      <c r="J41" s="1031"/>
      <c r="K41" s="1032" t="n">
        <v>77684.41</v>
      </c>
      <c r="L41" s="1033" t="n">
        <v>0.869374604309392</v>
      </c>
      <c r="M41" s="1031" t="n">
        <v>-11672.2489303703</v>
      </c>
      <c r="N41" s="1033" t="n">
        <v>0.921848291653392</v>
      </c>
      <c r="O41" s="1031" t="n">
        <v>-6417.42393046919</v>
      </c>
      <c r="P41" s="1030" t="n">
        <v>-5254.82499990113</v>
      </c>
      <c r="Q41" s="1033" t="n">
        <v>0.897356493054367</v>
      </c>
      <c r="R41" s="1031" t="n">
        <v>140288.526000931</v>
      </c>
      <c r="S41" s="1000"/>
    </row>
    <row r="42" s="1001" customFormat="true" ht="30" hidden="false" customHeight="true" outlineLevel="0" collapsed="false">
      <c r="A42" s="1022"/>
      <c r="B42" s="988" t="s">
        <v>71</v>
      </c>
      <c r="C42" s="1034" t="s">
        <v>2399</v>
      </c>
      <c r="D42" s="1025" t="n">
        <v>77649.6460588488</v>
      </c>
      <c r="E42" s="1035" t="n">
        <v>0.933589912902525</v>
      </c>
      <c r="F42" s="992" t="n">
        <v>72492.9263009925</v>
      </c>
      <c r="G42" s="1028" t="n">
        <v>67389.19</v>
      </c>
      <c r="H42" s="1029" t="n">
        <v>188.5</v>
      </c>
      <c r="I42" s="1030" t="n">
        <v>-4125.96</v>
      </c>
      <c r="J42" s="1031"/>
      <c r="K42" s="1032" t="n">
        <v>63451.73</v>
      </c>
      <c r="L42" s="1033" t="n">
        <v>0.875281675574066</v>
      </c>
      <c r="M42" s="1031" t="n">
        <v>-9041.19630099252</v>
      </c>
      <c r="N42" s="1033" t="n">
        <v>0.877359903396791</v>
      </c>
      <c r="O42" s="1031" t="n">
        <v>-8665.90008354792</v>
      </c>
      <c r="P42" s="1030" t="n">
        <v>-375.2962174446</v>
      </c>
      <c r="Q42" s="1033" t="n">
        <v>0.879422952967955</v>
      </c>
      <c r="R42" s="1031" t="n">
        <v>68286.8810339893</v>
      </c>
      <c r="S42" s="1000"/>
    </row>
    <row r="43" s="1001" customFormat="true" ht="30" hidden="false" customHeight="true" outlineLevel="0" collapsed="false">
      <c r="A43" s="1022"/>
      <c r="B43" s="988" t="s">
        <v>90</v>
      </c>
      <c r="C43" s="1034" t="s">
        <v>2406</v>
      </c>
      <c r="D43" s="1025" t="n">
        <v>1320823.29736924</v>
      </c>
      <c r="E43" s="1035" t="n">
        <v>0.707587632826383</v>
      </c>
      <c r="F43" s="992" t="n">
        <v>934598.230367437</v>
      </c>
      <c r="G43" s="1028" t="n">
        <v>1111501.09</v>
      </c>
      <c r="H43" s="1029" t="n">
        <v>66526.52</v>
      </c>
      <c r="I43" s="1030" t="n">
        <v>-282949.218</v>
      </c>
      <c r="J43" s="1031"/>
      <c r="K43" s="1032" t="n">
        <v>895078.392000001</v>
      </c>
      <c r="L43" s="1033" t="n">
        <v>0.957714623157484</v>
      </c>
      <c r="M43" s="1031" t="n">
        <v>-39519.8383674361</v>
      </c>
      <c r="N43" s="1033" t="n">
        <v>0.923252834789442</v>
      </c>
      <c r="O43" s="1031" t="n">
        <v>-66338.3680806969</v>
      </c>
      <c r="P43" s="1030" t="n">
        <v>26818.5297132608</v>
      </c>
      <c r="Q43" s="1033" t="n">
        <v>0.963897006727158</v>
      </c>
      <c r="R43" s="1031" t="n">
        <v>1273137.6227497</v>
      </c>
      <c r="S43" s="1000"/>
    </row>
    <row r="44" s="1001" customFormat="true" ht="30" hidden="false" customHeight="true" outlineLevel="0" collapsed="false">
      <c r="A44" s="1022"/>
      <c r="B44" s="988" t="s">
        <v>134</v>
      </c>
      <c r="C44" s="1034" t="s">
        <v>2426</v>
      </c>
      <c r="D44" s="1025" t="n">
        <v>226023.168306541</v>
      </c>
      <c r="E44" s="1035" t="n">
        <v>0.86922845831534</v>
      </c>
      <c r="F44" s="992" t="n">
        <v>196465.770130643</v>
      </c>
      <c r="G44" s="1028" t="n">
        <v>106586.33</v>
      </c>
      <c r="H44" s="1029" t="n">
        <v>873.47</v>
      </c>
      <c r="I44" s="1030" t="n">
        <v>0</v>
      </c>
      <c r="J44" s="1031"/>
      <c r="K44" s="1032" t="n">
        <v>107459.8</v>
      </c>
      <c r="L44" s="1033" t="n">
        <v>0.546964491211588</v>
      </c>
      <c r="M44" s="1031" t="n">
        <v>-89005.9701306433</v>
      </c>
      <c r="N44" s="1033" t="n">
        <v>0.54832347119409</v>
      </c>
      <c r="O44" s="1031" t="n">
        <v>-72852.5690894631</v>
      </c>
      <c r="P44" s="1030" t="n">
        <v>-16153.4010411802</v>
      </c>
      <c r="Q44" s="1033" t="n">
        <v>0.576586567172665</v>
      </c>
      <c r="R44" s="1031" t="n">
        <v>130321.922715358</v>
      </c>
      <c r="S44" s="1000"/>
    </row>
    <row r="45" s="1001" customFormat="true" ht="30" hidden="false" customHeight="true" outlineLevel="0" collapsed="false">
      <c r="A45" s="1022"/>
      <c r="B45" s="988" t="s">
        <v>141</v>
      </c>
      <c r="C45" s="1003" t="s">
        <v>2432</v>
      </c>
      <c r="D45" s="1025" t="n">
        <v>297137.471657416</v>
      </c>
      <c r="E45" s="1035" t="n">
        <v>0.5680413048293</v>
      </c>
      <c r="F45" s="992" t="n">
        <v>168786.357113958</v>
      </c>
      <c r="G45" s="1028" t="n">
        <v>139835.47</v>
      </c>
      <c r="H45" s="1029" t="n">
        <v>362.07</v>
      </c>
      <c r="I45" s="1030" t="n">
        <v>0</v>
      </c>
      <c r="J45" s="1031"/>
      <c r="K45" s="1032" t="n">
        <v>140197.54</v>
      </c>
      <c r="L45" s="1033" t="n">
        <v>0.830621280044242</v>
      </c>
      <c r="M45" s="1031" t="n">
        <v>-28588.8171139576</v>
      </c>
      <c r="N45" s="1033" t="n">
        <v>0.763037884115095</v>
      </c>
      <c r="O45" s="1031" t="n">
        <v>-40954.5141836975</v>
      </c>
      <c r="P45" s="1030" t="n">
        <v>12365.6970697399</v>
      </c>
      <c r="Q45" s="1033" t="n">
        <v>0.867203585475128</v>
      </c>
      <c r="R45" s="1031" t="n">
        <v>257678.680800325</v>
      </c>
      <c r="S45" s="1000"/>
    </row>
    <row r="46" s="1001" customFormat="true" ht="30" hidden="false" customHeight="true" outlineLevel="0" collapsed="false">
      <c r="A46" s="1022"/>
      <c r="B46" s="988" t="s">
        <v>212</v>
      </c>
      <c r="C46" s="1034" t="s">
        <v>2444</v>
      </c>
      <c r="D46" s="1025" t="n">
        <v>1327846.15008352</v>
      </c>
      <c r="E46" s="1036" t="n">
        <v>0.629423059799072</v>
      </c>
      <c r="F46" s="992" t="n">
        <v>835776.986727989</v>
      </c>
      <c r="G46" s="1028" t="n">
        <v>374564.31</v>
      </c>
      <c r="H46" s="1029" t="n">
        <v>0</v>
      </c>
      <c r="I46" s="1037" t="n">
        <v>457034.3</v>
      </c>
      <c r="J46" s="1031"/>
      <c r="K46" s="1032" t="n">
        <v>831598.61</v>
      </c>
      <c r="L46" s="1038" t="n">
        <v>0.995000608063705</v>
      </c>
      <c r="M46" s="1031" t="n">
        <v>-4178.37672798894</v>
      </c>
      <c r="N46" s="1038" t="n">
        <v>0.968900591753523</v>
      </c>
      <c r="O46" s="1031" t="n">
        <v>-23995.9257231588</v>
      </c>
      <c r="P46" s="1037" t="n">
        <v>19817.5489951698</v>
      </c>
      <c r="Q46" s="1038" t="n">
        <v>0.995926937747014</v>
      </c>
      <c r="R46" s="1031" t="n">
        <v>1322437.75005184</v>
      </c>
      <c r="S46" s="1000"/>
    </row>
    <row r="47" s="1018" customFormat="true" ht="30" hidden="false" customHeight="true" outlineLevel="0" collapsed="false">
      <c r="A47" s="1004"/>
      <c r="B47" s="1005" t="s">
        <v>2776</v>
      </c>
      <c r="C47" s="1005"/>
      <c r="D47" s="1039" t="n">
        <v>3405815.06629678</v>
      </c>
      <c r="E47" s="1007" t="n">
        <v>0.674574774275542</v>
      </c>
      <c r="F47" s="1011" t="n">
        <v>2297476.92957139</v>
      </c>
      <c r="G47" s="1011" t="n">
        <v>1867252.81</v>
      </c>
      <c r="H47" s="1010" t="n">
        <v>67973.48</v>
      </c>
      <c r="I47" s="1040" t="n">
        <v>180244.192</v>
      </c>
      <c r="J47" s="1041" t="n">
        <v>0</v>
      </c>
      <c r="K47" s="1042" t="n">
        <v>2115470.482</v>
      </c>
      <c r="L47" s="1043" t="n">
        <v>0.920779858448745</v>
      </c>
      <c r="M47" s="1041" t="n">
        <v>-182006.447571388</v>
      </c>
      <c r="N47" s="1043" t="n">
        <v>0.896731665270933</v>
      </c>
      <c r="O47" s="1041" t="n">
        <v>-219224.701091034</v>
      </c>
      <c r="P47" s="1040" t="n">
        <v>37218.2535196452</v>
      </c>
      <c r="Q47" s="1043" t="n">
        <v>0.937265036772255</v>
      </c>
      <c r="R47" s="1041" t="n">
        <v>3192151.38335215</v>
      </c>
      <c r="S47" s="1017"/>
    </row>
    <row r="48" s="984" customFormat="true" ht="30" hidden="false" customHeight="true" outlineLevel="0" collapsed="false">
      <c r="A48" s="1044"/>
      <c r="B48" s="1045"/>
      <c r="C48" s="1046" t="s">
        <v>2726</v>
      </c>
      <c r="D48" s="1047" t="n">
        <v>10181986.8678066</v>
      </c>
      <c r="E48" s="1048" t="n">
        <v>0.621282119290306</v>
      </c>
      <c r="F48" s="1049" t="n">
        <v>6325886.37981693</v>
      </c>
      <c r="G48" s="1049" t="n">
        <v>5535199.91</v>
      </c>
      <c r="H48" s="1050" t="n">
        <v>237547.48</v>
      </c>
      <c r="I48" s="1051" t="n">
        <v>699390.83</v>
      </c>
      <c r="J48" s="1052" t="n">
        <v>694266.945633243</v>
      </c>
      <c r="K48" s="1053" t="n">
        <v>5777871.27436676</v>
      </c>
      <c r="L48" s="1054" t="n">
        <v>0.913369435910414</v>
      </c>
      <c r="M48" s="1052" t="n">
        <v>-548015.105450167</v>
      </c>
      <c r="N48" s="1054" t="n">
        <v>0.929982067557013</v>
      </c>
      <c r="O48" s="1052" t="n">
        <v>-425196.612633772</v>
      </c>
      <c r="P48" s="1051" t="n">
        <v>-122818.492816395</v>
      </c>
      <c r="Q48" s="1054" t="n">
        <v>0.935748351937997</v>
      </c>
      <c r="R48" s="1052" t="n">
        <v>9527777.43100432</v>
      </c>
      <c r="S48" s="986"/>
    </row>
    <row r="49" s="627" customFormat="true" ht="9.95" hidden="false" customHeight="true" outlineLevel="0" collapsed="false">
      <c r="A49" s="1055"/>
      <c r="B49" s="1055"/>
      <c r="C49" s="1055"/>
      <c r="D49" s="1056" t="n">
        <v>0</v>
      </c>
      <c r="E49" s="1055"/>
      <c r="F49" s="1057"/>
      <c r="G49" s="1057"/>
      <c r="H49" s="1057"/>
      <c r="I49" s="1057"/>
      <c r="J49" s="1057"/>
      <c r="K49" s="1057"/>
      <c r="L49" s="1057"/>
      <c r="M49" s="1057"/>
      <c r="N49" s="1058"/>
      <c r="O49" s="1059"/>
      <c r="P49" s="1059"/>
      <c r="Q49" s="1057"/>
      <c r="R49" s="1059"/>
      <c r="S49" s="1060"/>
    </row>
    <row r="50" s="984" customFormat="true" ht="36.75" hidden="false" customHeight="true" outlineLevel="0" collapsed="false">
      <c r="A50" s="941"/>
      <c r="B50" s="1061"/>
      <c r="C50" s="1062"/>
      <c r="D50" s="1062"/>
      <c r="E50" s="1063" t="s">
        <v>2777</v>
      </c>
      <c r="F50" s="1063"/>
      <c r="G50" s="1063"/>
      <c r="H50" s="1062"/>
      <c r="I50" s="1062"/>
      <c r="J50" s="1062"/>
      <c r="K50" s="1062"/>
      <c r="L50" s="1062"/>
      <c r="M50" s="1062"/>
      <c r="N50" s="1062"/>
      <c r="O50" s="1062"/>
      <c r="P50" s="1062"/>
      <c r="Q50" s="1062"/>
      <c r="R50" s="1064"/>
    </row>
    <row r="51" s="1001" customFormat="true" ht="30" hidden="false" customHeight="true" outlineLevel="0" collapsed="false">
      <c r="A51" s="1022"/>
      <c r="B51" s="1065" t="s">
        <v>212</v>
      </c>
      <c r="C51" s="1034" t="s">
        <v>2444</v>
      </c>
      <c r="D51" s="1025" t="n">
        <v>0</v>
      </c>
      <c r="E51" s="1066"/>
      <c r="F51" s="992"/>
      <c r="G51" s="1028"/>
      <c r="H51" s="1029"/>
      <c r="I51" s="1037"/>
      <c r="J51" s="1031"/>
      <c r="K51" s="1032" t="n">
        <v>0</v>
      </c>
      <c r="L51" s="1038" t="n">
        <v>0</v>
      </c>
      <c r="M51" s="1031" t="n">
        <v>0</v>
      </c>
      <c r="N51" s="1038" t="n">
        <v>0</v>
      </c>
      <c r="O51" s="1031" t="n">
        <v>0</v>
      </c>
      <c r="P51" s="1037" t="n">
        <v>0</v>
      </c>
      <c r="Q51" s="1038"/>
      <c r="R51" s="1067" t="n">
        <v>1327846.15008352</v>
      </c>
      <c r="S51" s="1068"/>
    </row>
    <row r="52" s="1001" customFormat="true" ht="31.5" hidden="false" customHeight="true" outlineLevel="0" collapsed="false">
      <c r="A52" s="1022"/>
      <c r="B52" s="1065" t="s">
        <v>225</v>
      </c>
      <c r="C52" s="1034" t="s">
        <v>2778</v>
      </c>
      <c r="D52" s="1025"/>
      <c r="E52" s="1069"/>
      <c r="F52" s="992"/>
      <c r="G52" s="1028"/>
      <c r="H52" s="1029"/>
      <c r="I52" s="1037"/>
      <c r="J52" s="1031"/>
      <c r="K52" s="1032"/>
      <c r="L52" s="1038"/>
      <c r="M52" s="1031"/>
      <c r="N52" s="1038"/>
      <c r="O52" s="1031"/>
      <c r="P52" s="1037"/>
      <c r="Q52" s="1038"/>
      <c r="R52" s="1067" t="n">
        <v>277436.1</v>
      </c>
      <c r="S52" s="1068"/>
    </row>
    <row r="53" s="1018" customFormat="true" ht="36" hidden="false" customHeight="true" outlineLevel="0" collapsed="false">
      <c r="A53" s="1004"/>
      <c r="B53" s="1070" t="s">
        <v>2776</v>
      </c>
      <c r="C53" s="1070"/>
      <c r="D53" s="1039" t="n">
        <v>3405815.06629678</v>
      </c>
      <c r="E53" s="1007" t="n">
        <v>0.674574774275542</v>
      </c>
      <c r="F53" s="1011" t="n">
        <v>2297476.92957139</v>
      </c>
      <c r="G53" s="1011" t="n">
        <v>1867252.81</v>
      </c>
      <c r="H53" s="1010" t="n">
        <v>67973.48</v>
      </c>
      <c r="I53" s="1040" t="n">
        <v>180244.192</v>
      </c>
      <c r="J53" s="1041" t="n">
        <v>0</v>
      </c>
      <c r="K53" s="1042" t="n">
        <v>2115470.482</v>
      </c>
      <c r="L53" s="1043" t="n">
        <v>0.920779858448745</v>
      </c>
      <c r="M53" s="1041" t="n">
        <v>-182006.447571388</v>
      </c>
      <c r="N53" s="1043" t="n">
        <v>0.896731665270933</v>
      </c>
      <c r="O53" s="1041" t="n">
        <v>-219224.701091034</v>
      </c>
      <c r="P53" s="1040" t="n">
        <v>37218.2535196452</v>
      </c>
      <c r="Q53" s="1043" t="n">
        <v>1.0203125582982</v>
      </c>
      <c r="R53" s="1071" t="n">
        <v>3474995.88338383</v>
      </c>
      <c r="S53" s="1072"/>
    </row>
    <row r="54" s="984" customFormat="true" ht="36" hidden="false" customHeight="true" outlineLevel="0" collapsed="false">
      <c r="A54" s="1044"/>
      <c r="B54" s="1073"/>
      <c r="C54" s="1074" t="s">
        <v>2726</v>
      </c>
      <c r="D54" s="1075" t="n">
        <v>10181986.8678066</v>
      </c>
      <c r="E54" s="1076" t="n">
        <v>0.621282119290306</v>
      </c>
      <c r="F54" s="1077" t="n">
        <v>6325886.37981693</v>
      </c>
      <c r="G54" s="1077" t="n">
        <v>5535199.91</v>
      </c>
      <c r="H54" s="1078" t="n">
        <v>237547.48</v>
      </c>
      <c r="I54" s="1079" t="n">
        <v>699390.83</v>
      </c>
      <c r="J54" s="1080" t="n">
        <v>694266.945633243</v>
      </c>
      <c r="K54" s="1081" t="n">
        <v>5777871.27436676</v>
      </c>
      <c r="L54" s="1082" t="n">
        <v>0.913369435910414</v>
      </c>
      <c r="M54" s="1080" t="n">
        <v>-548015.105450167</v>
      </c>
      <c r="N54" s="1082" t="n">
        <v>0.929982067557013</v>
      </c>
      <c r="O54" s="1080" t="n">
        <v>-425196.612633772</v>
      </c>
      <c r="P54" s="1079" t="n">
        <v>-122818.492816395</v>
      </c>
      <c r="Q54" s="1082" t="n">
        <v>0.963527262253229</v>
      </c>
      <c r="R54" s="1083" t="n">
        <v>9810621.931036</v>
      </c>
      <c r="S54" s="941"/>
    </row>
  </sheetData>
  <mergeCells count="35">
    <mergeCell ref="D2:M2"/>
    <mergeCell ref="B4:B5"/>
    <mergeCell ref="C4:C5"/>
    <mergeCell ref="G4:G5"/>
    <mergeCell ref="I4:P5"/>
    <mergeCell ref="Q4:R5"/>
    <mergeCell ref="B7:F7"/>
    <mergeCell ref="G7:P7"/>
    <mergeCell ref="Q7:R7"/>
    <mergeCell ref="B8:E8"/>
    <mergeCell ref="G8:K8"/>
    <mergeCell ref="L8:M8"/>
    <mergeCell ref="B9:C9"/>
    <mergeCell ref="B10:C10"/>
    <mergeCell ref="G10:K10"/>
    <mergeCell ref="L10:M10"/>
    <mergeCell ref="N10:O10"/>
    <mergeCell ref="G11:K11"/>
    <mergeCell ref="L11:M11"/>
    <mergeCell ref="G12:M12"/>
    <mergeCell ref="N12:O12"/>
    <mergeCell ref="B14:B15"/>
    <mergeCell ref="C14:C15"/>
    <mergeCell ref="E14:F14"/>
    <mergeCell ref="G14:H14"/>
    <mergeCell ref="I14:I15"/>
    <mergeCell ref="J14:J15"/>
    <mergeCell ref="K14:K15"/>
    <mergeCell ref="L14:M14"/>
    <mergeCell ref="N14:O14"/>
    <mergeCell ref="P14:P15"/>
    <mergeCell ref="Q14:R14"/>
    <mergeCell ref="B38:C38"/>
    <mergeCell ref="B47:C47"/>
    <mergeCell ref="B53:C53"/>
  </mergeCells>
  <conditionalFormatting sqref="L18:L38">
    <cfRule type="cellIs" priority="2" operator="greaterThan" aboveAverage="0" equalAverage="0" bottom="0" percent="0" rank="0" text="" dxfId="192">
      <formula>1</formula>
    </cfRule>
  </conditionalFormatting>
  <conditionalFormatting sqref="G12:H12">
    <cfRule type="expression" priority="3" aboveAverage="0" equalAverage="0" bottom="0" percent="0" rank="0" text="" dxfId="193">
      <formula>M12&gt;0</formula>
    </cfRule>
  </conditionalFormatting>
  <conditionalFormatting sqref="M18:M37">
    <cfRule type="expression" priority="4" aboveAverage="0" equalAverage="0" bottom="0" percent="0" rank="0" text="" dxfId="194">
      <formula>L18&gt;1</formula>
    </cfRule>
    <cfRule type="expression" priority="5" aboveAverage="0" equalAverage="0" bottom="0" percent="0" rank="0" text="" dxfId="195">
      <formula>L18&lt;1</formula>
    </cfRule>
  </conditionalFormatting>
  <conditionalFormatting sqref="M38">
    <cfRule type="expression" priority="6" aboveAverage="0" equalAverage="0" bottom="0" percent="0" rank="0" text="" dxfId="196">
      <formula>L38&gt;1</formula>
    </cfRule>
  </conditionalFormatting>
  <conditionalFormatting sqref="P18:P37">
    <cfRule type="expression" priority="7" aboveAverage="0" equalAverage="0" bottom="0" percent="0" rank="0" text="" dxfId="197">
      <formula>(N18&gt;SUM(G18:G18))</formula>
    </cfRule>
    <cfRule type="expression" priority="8" aboveAverage="0" equalAverage="0" bottom="0" percent="0" rank="0" text="" dxfId="198">
      <formula>(N18&lt;SUM(G18:G18))</formula>
    </cfRule>
  </conditionalFormatting>
  <conditionalFormatting sqref="P38">
    <cfRule type="expression" priority="9" aboveAverage="0" equalAverage="0" bottom="0" percent="0" rank="0" text="" dxfId="199">
      <formula>(N38&gt;SUM(G38:G38))</formula>
    </cfRule>
  </conditionalFormatting>
  <conditionalFormatting sqref="N18:N38">
    <cfRule type="cellIs" priority="10" operator="greaterThan" aboveAverage="0" equalAverage="0" bottom="0" percent="0" rank="0" text="" dxfId="200">
      <formula>1</formula>
    </cfRule>
  </conditionalFormatting>
  <conditionalFormatting sqref="O18:O37">
    <cfRule type="expression" priority="11" aboveAverage="0" equalAverage="0" bottom="0" percent="0" rank="0" text="" dxfId="201">
      <formula>N18&gt;1</formula>
    </cfRule>
    <cfRule type="expression" priority="12" aboveAverage="0" equalAverage="0" bottom="0" percent="0" rank="0" text="" dxfId="202">
      <formula>N18&lt;1</formula>
    </cfRule>
  </conditionalFormatting>
  <conditionalFormatting sqref="O38">
    <cfRule type="expression" priority="13" aboveAverage="0" equalAverage="0" bottom="0" percent="0" rank="0" text="" dxfId="203">
      <formula>N38&gt;1</formula>
    </cfRule>
  </conditionalFormatting>
  <conditionalFormatting sqref="Q18:Q38">
    <cfRule type="cellIs" priority="14" operator="greaterThan" aboveAverage="0" equalAverage="0" bottom="0" percent="0" rank="0" text="" dxfId="204">
      <formula>1</formula>
    </cfRule>
  </conditionalFormatting>
  <conditionalFormatting sqref="R18:R37">
    <cfRule type="expression" priority="15" aboveAverage="0" equalAverage="0" bottom="0" percent="0" rank="0" text="" dxfId="205">
      <formula>Q18&gt;1</formula>
    </cfRule>
    <cfRule type="expression" priority="16" aboveAverage="0" equalAverage="0" bottom="0" percent="0" rank="0" text="" dxfId="206">
      <formula>Q18&lt;1</formula>
    </cfRule>
  </conditionalFormatting>
  <conditionalFormatting sqref="R38">
    <cfRule type="expression" priority="17" aboveAverage="0" equalAverage="0" bottom="0" percent="0" rank="0" text="" dxfId="207">
      <formula>Q38&gt;1</formula>
    </cfRule>
  </conditionalFormatting>
  <conditionalFormatting sqref="Q11">
    <cfRule type="expression" priority="18" aboveAverage="0" equalAverage="0" bottom="0" percent="0" rank="0" text="" dxfId="208">
      <formula>(Q11&gt;#ref!)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N2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R10" activeCellId="0" sqref="R10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218" width="8.29"/>
    <col collapsed="false" customWidth="true" hidden="false" outlineLevel="0" max="2" min="2" style="218" width="36.14"/>
    <col collapsed="false" customWidth="true" hidden="true" outlineLevel="0" max="3" min="3" style="218" width="11.14"/>
    <col collapsed="false" customWidth="true" hidden="false" outlineLevel="0" max="4" min="4" style="218" width="15"/>
    <col collapsed="false" customWidth="true" hidden="false" outlineLevel="0" max="5" min="5" style="218" width="13.43"/>
    <col collapsed="false" customWidth="true" hidden="false" outlineLevel="0" max="6" min="6" style="218" width="14.86"/>
    <col collapsed="false" customWidth="true" hidden="false" outlineLevel="0" max="7" min="7" style="218" width="13.43"/>
    <col collapsed="false" customWidth="true" hidden="false" outlineLevel="0" max="8" min="8" style="218" width="15.15"/>
    <col collapsed="false" customWidth="true" hidden="false" outlineLevel="0" max="9" min="9" style="218" width="13.86"/>
    <col collapsed="false" customWidth="true" hidden="false" outlineLevel="0" max="10" min="10" style="218" width="14.86"/>
    <col collapsed="false" customWidth="true" hidden="false" outlineLevel="0" max="11" min="11" style="218" width="13.86"/>
    <col collapsed="false" customWidth="true" hidden="false" outlineLevel="0" max="12" min="12" style="218" width="15.29"/>
    <col collapsed="false" customWidth="true" hidden="false" outlineLevel="0" max="13" min="13" style="218" width="15.86"/>
    <col collapsed="false" customWidth="true" hidden="false" outlineLevel="0" max="14" min="14" style="218" width="13.7"/>
    <col collapsed="false" customWidth="true" hidden="false" outlineLevel="0" max="15" min="15" style="218" width="13.43"/>
    <col collapsed="false" customWidth="true" hidden="false" outlineLevel="0" max="16" min="16" style="218" width="13.7"/>
    <col collapsed="false" customWidth="true" hidden="false" outlineLevel="0" max="17" min="17" style="218" width="13.43"/>
    <col collapsed="false" customWidth="true" hidden="false" outlineLevel="0" max="18" min="18" style="218" width="13.29"/>
    <col collapsed="false" customWidth="true" hidden="false" outlineLevel="0" max="23" min="19" style="218" width="13.01"/>
    <col collapsed="false" customWidth="true" hidden="false" outlineLevel="0" max="26" min="24" style="218" width="13.29"/>
    <col collapsed="false" customWidth="true" hidden="false" outlineLevel="0" max="28" min="27" style="218" width="14.01"/>
    <col collapsed="false" customWidth="true" hidden="false" outlineLevel="0" max="29" min="29" style="218" width="15.15"/>
    <col collapsed="false" customWidth="true" hidden="false" outlineLevel="0" max="31" min="30" style="218" width="11.86"/>
    <col collapsed="false" customWidth="true" hidden="false" outlineLevel="0" max="32" min="32" style="218" width="4.86"/>
    <col collapsed="false" customWidth="true" hidden="false" outlineLevel="0" max="33" min="33" style="218" width="5.01"/>
    <col collapsed="false" customWidth="true" hidden="false" outlineLevel="0" max="34" min="34" style="219" width="6.01"/>
    <col collapsed="false" customWidth="true" hidden="false" outlineLevel="0" max="35" min="35" style="218" width="15"/>
    <col collapsed="false" customWidth="true" hidden="false" outlineLevel="0" max="36" min="36" style="218" width="18"/>
    <col collapsed="false" customWidth="true" hidden="false" outlineLevel="0" max="37" min="37" style="218" width="35.71"/>
    <col collapsed="false" customWidth="false" hidden="false" outlineLevel="0" max="265" min="38" style="218" width="11.42"/>
    <col collapsed="false" customWidth="true" hidden="false" outlineLevel="0" max="266" min="266" style="218" width="8.86"/>
    <col collapsed="false" customWidth="true" hidden="false" outlineLevel="0" max="267" min="267" style="218" width="18.85"/>
    <col collapsed="false" customWidth="true" hidden="false" outlineLevel="0" max="274" min="268" style="218" width="9.71"/>
    <col collapsed="false" customWidth="true" hidden="false" outlineLevel="0" max="275" min="275" style="218" width="10.14"/>
    <col collapsed="false" customWidth="true" hidden="false" outlineLevel="0" max="284" min="276" style="218" width="9.71"/>
    <col collapsed="false" customWidth="true" hidden="false" outlineLevel="0" max="287" min="285" style="218" width="10.29"/>
    <col collapsed="false" customWidth="true" hidden="false" outlineLevel="0" max="290" min="288" style="218" width="2.99"/>
    <col collapsed="false" customWidth="true" hidden="false" outlineLevel="0" max="291" min="291" style="218" width="15"/>
    <col collapsed="false" customWidth="true" hidden="false" outlineLevel="0" max="292" min="292" style="218" width="18"/>
    <col collapsed="false" customWidth="true" hidden="false" outlineLevel="0" max="293" min="293" style="218" width="35.71"/>
    <col collapsed="false" customWidth="false" hidden="false" outlineLevel="0" max="521" min="294" style="218" width="11.42"/>
    <col collapsed="false" customWidth="true" hidden="false" outlineLevel="0" max="522" min="522" style="218" width="8.86"/>
    <col collapsed="false" customWidth="true" hidden="false" outlineLevel="0" max="523" min="523" style="218" width="18.85"/>
    <col collapsed="false" customWidth="true" hidden="false" outlineLevel="0" max="530" min="524" style="218" width="9.71"/>
    <col collapsed="false" customWidth="true" hidden="false" outlineLevel="0" max="531" min="531" style="218" width="10.14"/>
    <col collapsed="false" customWidth="true" hidden="false" outlineLevel="0" max="540" min="532" style="218" width="9.71"/>
    <col collapsed="false" customWidth="true" hidden="false" outlineLevel="0" max="543" min="541" style="218" width="10.29"/>
    <col collapsed="false" customWidth="true" hidden="false" outlineLevel="0" max="546" min="544" style="218" width="2.99"/>
    <col collapsed="false" customWidth="true" hidden="false" outlineLevel="0" max="547" min="547" style="218" width="15"/>
    <col collapsed="false" customWidth="true" hidden="false" outlineLevel="0" max="548" min="548" style="218" width="18"/>
    <col collapsed="false" customWidth="true" hidden="false" outlineLevel="0" max="549" min="549" style="218" width="35.71"/>
    <col collapsed="false" customWidth="false" hidden="false" outlineLevel="0" max="777" min="550" style="218" width="11.42"/>
    <col collapsed="false" customWidth="true" hidden="false" outlineLevel="0" max="778" min="778" style="218" width="8.86"/>
    <col collapsed="false" customWidth="true" hidden="false" outlineLevel="0" max="779" min="779" style="218" width="18.85"/>
    <col collapsed="false" customWidth="true" hidden="false" outlineLevel="0" max="786" min="780" style="218" width="9.71"/>
    <col collapsed="false" customWidth="true" hidden="false" outlineLevel="0" max="787" min="787" style="218" width="10.14"/>
    <col collapsed="false" customWidth="true" hidden="false" outlineLevel="0" max="796" min="788" style="218" width="9.71"/>
    <col collapsed="false" customWidth="true" hidden="false" outlineLevel="0" max="799" min="797" style="218" width="10.29"/>
    <col collapsed="false" customWidth="true" hidden="false" outlineLevel="0" max="802" min="800" style="218" width="2.99"/>
    <col collapsed="false" customWidth="true" hidden="false" outlineLevel="0" max="803" min="803" style="218" width="15"/>
    <col collapsed="false" customWidth="true" hidden="false" outlineLevel="0" max="804" min="804" style="218" width="18"/>
    <col collapsed="false" customWidth="true" hidden="false" outlineLevel="0" max="805" min="805" style="218" width="35.71"/>
    <col collapsed="false" customWidth="false" hidden="false" outlineLevel="0" max="1024" min="806" style="218" width="11.42"/>
  </cols>
  <sheetData>
    <row r="1" customFormat="false" ht="15.75" hidden="false" customHeight="false" outlineLevel="0" collapsed="false">
      <c r="C1" s="220"/>
      <c r="D1" s="220" t="n">
        <v>1</v>
      </c>
      <c r="E1" s="220" t="n">
        <v>2</v>
      </c>
      <c r="F1" s="220" t="n">
        <v>3</v>
      </c>
      <c r="G1" s="220" t="n">
        <v>4</v>
      </c>
      <c r="H1" s="220" t="n">
        <v>5</v>
      </c>
      <c r="I1" s="220" t="n">
        <v>6</v>
      </c>
      <c r="J1" s="220" t="n">
        <v>7</v>
      </c>
      <c r="K1" s="220" t="n">
        <v>8</v>
      </c>
      <c r="L1" s="220" t="n">
        <v>9</v>
      </c>
      <c r="M1" s="220" t="n">
        <v>10</v>
      </c>
      <c r="N1" s="220" t="n">
        <v>11</v>
      </c>
      <c r="O1" s="220" t="n">
        <v>12</v>
      </c>
      <c r="P1" s="220" t="n">
        <v>13</v>
      </c>
      <c r="Q1" s="220" t="n">
        <v>14</v>
      </c>
      <c r="R1" s="220" t="n">
        <v>15</v>
      </c>
      <c r="S1" s="220" t="n">
        <v>16</v>
      </c>
      <c r="T1" s="220" t="n">
        <v>17</v>
      </c>
      <c r="U1" s="220" t="n">
        <v>18</v>
      </c>
      <c r="V1" s="220" t="n">
        <v>19</v>
      </c>
      <c r="W1" s="220" t="n">
        <v>20</v>
      </c>
      <c r="X1" s="220" t="n">
        <v>21</v>
      </c>
      <c r="Y1" s="220" t="n">
        <v>22</v>
      </c>
      <c r="Z1" s="220" t="n">
        <v>23</v>
      </c>
      <c r="AA1" s="220" t="n">
        <v>24</v>
      </c>
      <c r="AB1" s="220" t="n">
        <v>25</v>
      </c>
    </row>
    <row r="2" s="237" customFormat="true" ht="26.25" hidden="false" customHeight="true" outlineLevel="0" collapsed="false"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84"/>
      <c r="V2" s="1084"/>
      <c r="W2" s="1084"/>
      <c r="X2" s="1084"/>
      <c r="Y2" s="1084"/>
      <c r="Z2" s="1084"/>
      <c r="AA2" s="1084"/>
      <c r="AB2" s="1084"/>
      <c r="AH2" s="238"/>
    </row>
    <row r="3" customFormat="false" ht="18" hidden="false" customHeight="true" outlineLevel="0" collapsed="false"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225"/>
      <c r="AD3" s="225"/>
      <c r="AE3" s="225"/>
    </row>
    <row r="4" customFormat="false" ht="4.9" hidden="false" customHeight="true" outlineLevel="0" collapsed="false"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  <c r="X4" s="220"/>
      <c r="Y4" s="220"/>
      <c r="Z4" s="220"/>
      <c r="AA4" s="220"/>
      <c r="AB4" s="220"/>
    </row>
    <row r="5" customFormat="false" ht="13.5" hidden="false" customHeight="true" outlineLevel="0" collapsed="false">
      <c r="B5" s="1086"/>
      <c r="C5" s="1087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1088"/>
      <c r="Q5" s="1088"/>
      <c r="R5" s="1088"/>
      <c r="S5" s="1088"/>
      <c r="T5" s="1088"/>
      <c r="U5" s="1088"/>
      <c r="V5" s="1088"/>
      <c r="W5" s="1088"/>
      <c r="X5" s="1088"/>
      <c r="Y5" s="1088"/>
      <c r="Z5" s="1088"/>
      <c r="AA5" s="1088"/>
      <c r="AB5" s="1088"/>
    </row>
    <row r="6" customFormat="false" ht="37.5" hidden="false" customHeight="true" outlineLevel="0" collapsed="false">
      <c r="B6" s="226" t="s">
        <v>2456</v>
      </c>
      <c r="C6" s="227" t="n">
        <v>42795</v>
      </c>
      <c r="D6" s="227" t="n">
        <v>43678</v>
      </c>
      <c r="E6" s="227" t="n">
        <v>43709</v>
      </c>
      <c r="F6" s="227" t="n">
        <v>43739</v>
      </c>
      <c r="G6" s="227" t="n">
        <v>43770</v>
      </c>
      <c r="H6" s="227" t="n">
        <v>43800</v>
      </c>
      <c r="I6" s="227" t="n">
        <v>43831</v>
      </c>
      <c r="J6" s="227" t="n">
        <v>43862</v>
      </c>
      <c r="K6" s="227" t="n">
        <v>43891</v>
      </c>
      <c r="L6" s="227" t="n">
        <v>43922</v>
      </c>
      <c r="M6" s="227" t="n">
        <v>43952</v>
      </c>
      <c r="N6" s="227" t="n">
        <v>43983</v>
      </c>
      <c r="O6" s="227" t="n">
        <v>44013</v>
      </c>
      <c r="P6" s="227" t="n">
        <v>44044</v>
      </c>
      <c r="Q6" s="227" t="n">
        <v>44075</v>
      </c>
      <c r="R6" s="227" t="n">
        <v>44105</v>
      </c>
      <c r="S6" s="227" t="n">
        <v>44136</v>
      </c>
      <c r="T6" s="227" t="n">
        <v>44166</v>
      </c>
      <c r="U6" s="227" t="n">
        <v>44197</v>
      </c>
      <c r="V6" s="227" t="n">
        <v>44228</v>
      </c>
      <c r="W6" s="227" t="n">
        <v>44256</v>
      </c>
      <c r="X6" s="227" t="n">
        <v>44287</v>
      </c>
      <c r="Y6" s="227" t="n">
        <v>44317</v>
      </c>
      <c r="Z6" s="227" t="n">
        <v>44348</v>
      </c>
      <c r="AA6" s="227" t="n">
        <v>44378</v>
      </c>
      <c r="AB6" s="227" t="n">
        <v>44409</v>
      </c>
      <c r="AC6" s="228"/>
      <c r="AD6" s="228"/>
      <c r="AE6" s="228"/>
      <c r="AK6" s="229"/>
    </row>
    <row r="7" s="237" customFormat="true" ht="5.1" hidden="false" customHeight="true" outlineLevel="0" collapsed="false">
      <c r="A7" s="230"/>
      <c r="B7" s="231"/>
      <c r="C7" s="232"/>
      <c r="D7" s="232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3"/>
      <c r="AD7" s="234"/>
      <c r="AE7" s="234"/>
      <c r="AF7" s="235"/>
      <c r="AG7" s="235"/>
      <c r="AH7" s="236"/>
      <c r="AK7" s="238"/>
      <c r="AN7" s="234"/>
    </row>
    <row r="8" s="237" customFormat="true" ht="34.5" hidden="false" customHeight="true" outlineLevel="0" collapsed="false">
      <c r="A8" s="230" t="s">
        <v>2779</v>
      </c>
      <c r="B8" s="1089" t="s">
        <v>2780</v>
      </c>
      <c r="C8" s="232"/>
      <c r="D8" s="1090" t="s">
        <v>2459</v>
      </c>
      <c r="E8" s="1090" t="s">
        <v>2459</v>
      </c>
      <c r="F8" s="1090" t="n">
        <v>0.909143133934295</v>
      </c>
      <c r="G8" s="1090" t="n">
        <v>0.970201645610568</v>
      </c>
      <c r="H8" s="1090" t="n">
        <v>0.902599189209247</v>
      </c>
      <c r="I8" s="1090" t="n">
        <v>0.881816068473851</v>
      </c>
      <c r="J8" s="1090" t="n">
        <v>0.895470610476529</v>
      </c>
      <c r="K8" s="1090" t="n">
        <v>0.907217048155076</v>
      </c>
      <c r="L8" s="1090" t="n">
        <v>0.93775522784808</v>
      </c>
      <c r="M8" s="1090" t="n">
        <v>0.929107933171517</v>
      </c>
      <c r="N8" s="1090" t="n">
        <v>0.911362746537159</v>
      </c>
      <c r="O8" s="1090" t="n">
        <v>0.932856389216261</v>
      </c>
      <c r="P8" s="1090" t="n">
        <v>0.935258143446632</v>
      </c>
      <c r="Q8" s="1090" t="n">
        <v>0.947852795677602</v>
      </c>
      <c r="R8" s="1090" t="n">
        <v>0.909143133934295</v>
      </c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233"/>
      <c r="AD8" s="234"/>
      <c r="AE8" s="234"/>
      <c r="AF8" s="235"/>
      <c r="AG8" s="235"/>
      <c r="AH8" s="236"/>
      <c r="AK8" s="238"/>
      <c r="AN8" s="234"/>
    </row>
    <row r="9" s="237" customFormat="true" ht="34.5" hidden="false" customHeight="true" outlineLevel="0" collapsed="false">
      <c r="A9" s="230" t="s">
        <v>2779</v>
      </c>
      <c r="B9" s="1089" t="s">
        <v>2781</v>
      </c>
      <c r="C9" s="232"/>
      <c r="D9" s="1090" t="s">
        <v>2459</v>
      </c>
      <c r="E9" s="1090" t="s">
        <v>2459</v>
      </c>
      <c r="F9" s="1090" t="n">
        <v>0.920779858448745</v>
      </c>
      <c r="G9" s="1090" t="n">
        <v>0.984045031548283</v>
      </c>
      <c r="H9" s="1090" t="n">
        <v>0.878338638113148</v>
      </c>
      <c r="I9" s="1090" t="n">
        <v>0.861471570490233</v>
      </c>
      <c r="J9" s="1090" t="n">
        <v>0.864369951201155</v>
      </c>
      <c r="K9" s="1090" t="n">
        <v>0.900480607918168</v>
      </c>
      <c r="L9" s="1090" t="n">
        <v>0.82820637246545</v>
      </c>
      <c r="M9" s="1090" t="n">
        <v>0.90876163790383</v>
      </c>
      <c r="N9" s="1090" t="n">
        <v>0.929075914694293</v>
      </c>
      <c r="O9" s="1090" t="n">
        <v>0.91105917455172</v>
      </c>
      <c r="P9" s="1090" t="n">
        <v>0.908882027815102</v>
      </c>
      <c r="Q9" s="1090" t="n">
        <v>0.896731665270933</v>
      </c>
      <c r="R9" s="1090" t="n">
        <v>0.920779858448745</v>
      </c>
      <c r="S9" s="1090"/>
      <c r="T9" s="1090"/>
      <c r="U9" s="1090"/>
      <c r="V9" s="1090"/>
      <c r="W9" s="1090"/>
      <c r="X9" s="1090"/>
      <c r="Y9" s="1090"/>
      <c r="Z9" s="1090"/>
      <c r="AA9" s="1090"/>
      <c r="AB9" s="1090"/>
      <c r="AC9" s="233"/>
      <c r="AD9" s="234"/>
      <c r="AE9" s="234"/>
      <c r="AF9" s="235"/>
      <c r="AG9" s="235"/>
      <c r="AH9" s="236"/>
      <c r="AK9" s="238"/>
      <c r="AN9" s="234"/>
    </row>
    <row r="10" s="237" customFormat="true" ht="34.5" hidden="false" customHeight="true" outlineLevel="0" collapsed="false">
      <c r="A10" s="230" t="s">
        <v>2779</v>
      </c>
      <c r="B10" s="1089" t="s">
        <v>2782</v>
      </c>
      <c r="C10" s="232"/>
      <c r="D10" s="1090" t="s">
        <v>2459</v>
      </c>
      <c r="E10" s="1090" t="s">
        <v>2459</v>
      </c>
      <c r="F10" s="1090" t="n">
        <v>0.913369435910414</v>
      </c>
      <c r="G10" s="1090" t="n">
        <v>0.974618932135377</v>
      </c>
      <c r="H10" s="1090" t="n">
        <v>0.895314625800711</v>
      </c>
      <c r="I10" s="1090" t="n">
        <v>0.875502755773988</v>
      </c>
      <c r="J10" s="1090" t="n">
        <v>0.885585588174543</v>
      </c>
      <c r="K10" s="1090" t="n">
        <v>0.905076697606959</v>
      </c>
      <c r="L10" s="1090" t="n">
        <v>0.901855734429192</v>
      </c>
      <c r="M10" s="1090" t="n">
        <v>0.922231659962459</v>
      </c>
      <c r="N10" s="1090" t="n">
        <v>0.917394967331634</v>
      </c>
      <c r="O10" s="1090" t="n">
        <v>0.925151811764469</v>
      </c>
      <c r="P10" s="1090" t="n">
        <v>0.926055267818896</v>
      </c>
      <c r="Q10" s="1090" t="n">
        <v>0.929982067557013</v>
      </c>
      <c r="R10" s="1090" t="n">
        <v>0.913369435910414</v>
      </c>
      <c r="S10" s="1090"/>
      <c r="T10" s="1090"/>
      <c r="U10" s="1090"/>
      <c r="V10" s="1090"/>
      <c r="W10" s="1090"/>
      <c r="X10" s="1090"/>
      <c r="Y10" s="1090"/>
      <c r="Z10" s="1090"/>
      <c r="AA10" s="1090"/>
      <c r="AB10" s="1090"/>
      <c r="AC10" s="233"/>
      <c r="AD10" s="234"/>
      <c r="AE10" s="234"/>
      <c r="AF10" s="235"/>
      <c r="AG10" s="235"/>
      <c r="AH10" s="236"/>
      <c r="AK10" s="238"/>
      <c r="AN10" s="234"/>
    </row>
    <row r="11" customFormat="false" ht="40.15" hidden="false" customHeight="true" outlineLevel="0" collapsed="false">
      <c r="A11" s="255" t="s">
        <v>2783</v>
      </c>
      <c r="B11" s="256" t="s">
        <v>2784</v>
      </c>
      <c r="C11" s="257"/>
      <c r="D11" s="1090" t="s">
        <v>2459</v>
      </c>
      <c r="E11" s="1090" t="s">
        <v>2459</v>
      </c>
      <c r="F11" s="1091" t="n">
        <v>5941125.17253695</v>
      </c>
      <c r="G11" s="1091" t="n">
        <v>1421600.65951297</v>
      </c>
      <c r="H11" s="1091" t="n">
        <v>1815111.939223</v>
      </c>
      <c r="I11" s="1091" t="n">
        <v>2143920.88563629</v>
      </c>
      <c r="J11" s="1091" t="n">
        <v>2468108.77350186</v>
      </c>
      <c r="K11" s="1091" t="n">
        <v>2993312.76402957</v>
      </c>
      <c r="L11" s="1091" t="n">
        <v>3499813.79518684</v>
      </c>
      <c r="M11" s="1091" t="n">
        <v>3914209.0296861</v>
      </c>
      <c r="N11" s="1091" t="n">
        <v>4190308.85871912</v>
      </c>
      <c r="O11" s="1091" t="n">
        <v>4492921.82302626</v>
      </c>
      <c r="P11" s="1091" t="n">
        <v>4917915.07631706</v>
      </c>
      <c r="Q11" s="1091" t="n">
        <v>5344100.04476398</v>
      </c>
      <c r="R11" s="1091" t="n">
        <v>5921260.34593959</v>
      </c>
      <c r="S11" s="1091"/>
      <c r="T11" s="1091"/>
      <c r="U11" s="1091"/>
      <c r="V11" s="1091"/>
      <c r="W11" s="1091"/>
      <c r="X11" s="1091"/>
      <c r="Y11" s="1091"/>
      <c r="Z11" s="1091"/>
      <c r="AA11" s="1091"/>
      <c r="AB11" s="1091"/>
      <c r="AC11" s="269" t="n">
        <v>5921260.34593959</v>
      </c>
      <c r="AD11" s="234" t="n">
        <v>5921261.34593959</v>
      </c>
      <c r="AE11" s="234" t="n">
        <v>5921260.34593959</v>
      </c>
      <c r="AF11" s="235" t="n">
        <v>10</v>
      </c>
      <c r="AG11" s="235" t="n">
        <v>25</v>
      </c>
      <c r="AH11" s="236" t="n">
        <v>15</v>
      </c>
      <c r="AI11" s="237" t="s">
        <v>2472</v>
      </c>
      <c r="AJ11" s="260" t="s">
        <v>2473</v>
      </c>
      <c r="AK11" s="244" t="s">
        <v>2785</v>
      </c>
      <c r="AL11" s="237"/>
      <c r="AM11" s="237"/>
      <c r="AN11" s="261" t="n">
        <v>5921260.3459</v>
      </c>
    </row>
    <row r="12" customFormat="false" ht="40.15" hidden="false" customHeight="true" outlineLevel="0" collapsed="false">
      <c r="A12" s="239" t="s">
        <v>2786</v>
      </c>
      <c r="B12" s="240" t="s">
        <v>2787</v>
      </c>
      <c r="C12" s="241"/>
      <c r="D12" s="1090" t="s">
        <v>2459</v>
      </c>
      <c r="E12" s="1090" t="s">
        <v>2459</v>
      </c>
      <c r="F12" s="1092" t="n">
        <v>6325886.37981693</v>
      </c>
      <c r="G12" s="1092" t="n">
        <v>1394886.11813271</v>
      </c>
      <c r="H12" s="1092" t="n">
        <v>1994578.49277922</v>
      </c>
      <c r="I12" s="1092" t="n">
        <v>2364708.69273222</v>
      </c>
      <c r="J12" s="1092" t="n">
        <v>2758866.05950328</v>
      </c>
      <c r="K12" s="1092" t="n">
        <v>3092988.05010013</v>
      </c>
      <c r="L12" s="1092" t="n">
        <v>3663912.17504803</v>
      </c>
      <c r="M12" s="1092" t="n">
        <v>3996540.64160196</v>
      </c>
      <c r="N12" s="1092" t="n">
        <v>4592811.05491746</v>
      </c>
      <c r="O12" s="1092" t="n">
        <v>5069185.65349354</v>
      </c>
      <c r="P12" s="1092" t="n">
        <v>5531257.85801544</v>
      </c>
      <c r="Q12" s="1092" t="n">
        <v>6072681.63737899</v>
      </c>
      <c r="R12" s="1092" t="n">
        <v>6325886.37981693</v>
      </c>
      <c r="S12" s="1092"/>
      <c r="T12" s="1092"/>
      <c r="U12" s="1092"/>
      <c r="V12" s="1092"/>
      <c r="W12" s="1092"/>
      <c r="X12" s="1093"/>
      <c r="Y12" s="1093"/>
      <c r="Z12" s="1093"/>
      <c r="AA12" s="1093"/>
      <c r="AB12" s="1093"/>
      <c r="AC12" s="228" t="n">
        <v>6325886.37981693</v>
      </c>
      <c r="AD12" s="243"/>
      <c r="AE12" s="243"/>
      <c r="AF12" s="235" t="n">
        <v>10</v>
      </c>
      <c r="AG12" s="235" t="n">
        <v>25</v>
      </c>
      <c r="AH12" s="236" t="n">
        <v>15</v>
      </c>
      <c r="AI12" s="237" t="s">
        <v>2460</v>
      </c>
      <c r="AJ12" s="237"/>
      <c r="AK12" s="244" t="s">
        <v>2788</v>
      </c>
      <c r="AL12" s="237"/>
      <c r="AM12" s="237"/>
      <c r="AN12" s="245" t="n">
        <v>6325886.3798</v>
      </c>
    </row>
    <row r="13" customFormat="false" ht="40.15" hidden="false" customHeight="true" outlineLevel="0" collapsed="false">
      <c r="A13" s="239" t="s">
        <v>2789</v>
      </c>
      <c r="B13" s="240" t="s">
        <v>2790</v>
      </c>
      <c r="C13" s="241"/>
      <c r="D13" s="1090"/>
      <c r="E13" s="1090"/>
      <c r="F13" s="1092"/>
      <c r="G13" s="1092"/>
      <c r="H13" s="1092"/>
      <c r="I13" s="1092" t="n">
        <v>2096728.3575</v>
      </c>
      <c r="J13" s="1092" t="n">
        <v>2456907.132</v>
      </c>
      <c r="K13" s="1092" t="n">
        <v>2812251.9505</v>
      </c>
      <c r="L13" s="1092" t="n">
        <v>3261120.8755</v>
      </c>
      <c r="M13" s="1092" t="n">
        <v>3261120.8755</v>
      </c>
      <c r="N13" s="1092" t="n">
        <v>3261120.8755</v>
      </c>
      <c r="O13" s="1092" t="n">
        <v>3261120.8755</v>
      </c>
      <c r="P13" s="1092" t="n">
        <v>3261120.8755</v>
      </c>
      <c r="Q13" s="1092" t="n">
        <v>3261120.8755</v>
      </c>
      <c r="R13" s="1092" t="n">
        <v>3261120.8755</v>
      </c>
      <c r="S13" s="1092"/>
      <c r="T13" s="1092"/>
      <c r="U13" s="1092"/>
      <c r="V13" s="1092"/>
      <c r="W13" s="1092"/>
      <c r="X13" s="1093"/>
      <c r="Y13" s="1093"/>
      <c r="Z13" s="1093"/>
      <c r="AA13" s="1093"/>
      <c r="AB13" s="1093"/>
      <c r="AC13" s="228"/>
      <c r="AD13" s="243"/>
      <c r="AE13" s="243"/>
      <c r="AF13" s="235"/>
      <c r="AG13" s="235"/>
      <c r="AH13" s="236"/>
      <c r="AI13" s="237"/>
      <c r="AJ13" s="237"/>
      <c r="AK13" s="244"/>
      <c r="AL13" s="237"/>
      <c r="AM13" s="237"/>
      <c r="AN13" s="245"/>
    </row>
    <row r="14" customFormat="false" ht="40.15" hidden="false" customHeight="true" outlineLevel="0" collapsed="false">
      <c r="A14" s="239" t="s">
        <v>2791</v>
      </c>
      <c r="B14" s="246" t="s">
        <v>2792</v>
      </c>
      <c r="C14" s="247"/>
      <c r="D14" s="1090" t="s">
        <v>2459</v>
      </c>
      <c r="E14" s="1090" t="s">
        <v>2459</v>
      </c>
      <c r="F14" s="1094" t="n">
        <v>5777871.27436676</v>
      </c>
      <c r="G14" s="1094" t="n">
        <v>1359482.41890496</v>
      </c>
      <c r="H14" s="1094" t="n">
        <v>1785775.29689278</v>
      </c>
      <c r="I14" s="1094" t="n">
        <v>2070308.97708976</v>
      </c>
      <c r="J14" s="1094" t="n">
        <v>2443212.022</v>
      </c>
      <c r="K14" s="1094" t="n">
        <v>2799391.41012241</v>
      </c>
      <c r="L14" s="1094" t="n">
        <v>3304320.205512</v>
      </c>
      <c r="M14" s="1094" t="n">
        <v>3685736.310012</v>
      </c>
      <c r="N14" s="1094" t="n">
        <v>4213421.74768637</v>
      </c>
      <c r="O14" s="1094" t="n">
        <v>4689766.2915</v>
      </c>
      <c r="P14" s="1094" t="n">
        <v>5122250.47707986</v>
      </c>
      <c r="Q14" s="1094" t="n">
        <v>5647485.02474522</v>
      </c>
      <c r="R14" s="1094" t="n">
        <v>5777871.27436676</v>
      </c>
      <c r="S14" s="1094"/>
      <c r="T14" s="1094"/>
      <c r="U14" s="1094"/>
      <c r="V14" s="1094"/>
      <c r="W14" s="1094"/>
      <c r="X14" s="1095"/>
      <c r="Y14" s="1095"/>
      <c r="Z14" s="1095"/>
      <c r="AA14" s="1095"/>
      <c r="AB14" s="1095"/>
      <c r="AC14" s="228" t="n">
        <v>5777871.27436676</v>
      </c>
      <c r="AD14" s="243"/>
      <c r="AE14" s="243"/>
      <c r="AF14" s="235" t="n">
        <v>10</v>
      </c>
      <c r="AG14" s="235" t="n">
        <v>25</v>
      </c>
      <c r="AH14" s="236" t="n">
        <v>15</v>
      </c>
      <c r="AI14" s="237" t="s">
        <v>2464</v>
      </c>
      <c r="AJ14" s="237"/>
      <c r="AK14" s="244" t="s">
        <v>2793</v>
      </c>
      <c r="AL14" s="237"/>
      <c r="AM14" s="237"/>
      <c r="AN14" s="245" t="n">
        <v>5777871.2744</v>
      </c>
    </row>
    <row r="15" customFormat="false" ht="12.75" hidden="false" customHeight="false" outlineLevel="0" collapsed="false">
      <c r="C15" s="249" t="n">
        <v>31</v>
      </c>
      <c r="D15" s="249" t="n">
        <v>31</v>
      </c>
      <c r="E15" s="249" t="n">
        <v>30</v>
      </c>
      <c r="F15" s="249" t="n">
        <v>31</v>
      </c>
      <c r="G15" s="249" t="n">
        <v>30</v>
      </c>
      <c r="H15" s="249" t="n">
        <v>31</v>
      </c>
      <c r="I15" s="249" t="n">
        <v>31</v>
      </c>
      <c r="J15" s="249" t="n">
        <v>31</v>
      </c>
      <c r="K15" s="249" t="n">
        <v>31</v>
      </c>
      <c r="L15" s="249" t="n">
        <v>30</v>
      </c>
      <c r="M15" s="249" t="n">
        <v>31</v>
      </c>
      <c r="N15" s="249" t="n">
        <v>30</v>
      </c>
      <c r="O15" s="249" t="n">
        <v>31</v>
      </c>
      <c r="P15" s="249" t="n">
        <v>31</v>
      </c>
      <c r="Q15" s="249" t="n">
        <v>30</v>
      </c>
      <c r="R15" s="249" t="n">
        <v>31</v>
      </c>
      <c r="S15" s="249" t="n">
        <v>30</v>
      </c>
      <c r="T15" s="249" t="n">
        <v>31</v>
      </c>
      <c r="U15" s="249" t="n">
        <v>31</v>
      </c>
      <c r="V15" s="249" t="n">
        <v>28</v>
      </c>
      <c r="W15" s="249" t="n">
        <v>31</v>
      </c>
      <c r="X15" s="249" t="n">
        <v>30</v>
      </c>
      <c r="Y15" s="249"/>
      <c r="Z15" s="249"/>
      <c r="AA15" s="249"/>
      <c r="AB15" s="249"/>
      <c r="AG15" s="250"/>
    </row>
    <row r="16" customFormat="false" ht="12.75" hidden="false" customHeight="false" outlineLevel="0" collapsed="false">
      <c r="C16" s="249" t="n">
        <v>31</v>
      </c>
      <c r="D16" s="249" t="n">
        <v>31</v>
      </c>
      <c r="E16" s="249" t="n">
        <v>30</v>
      </c>
      <c r="F16" s="249" t="n">
        <v>31</v>
      </c>
      <c r="G16" s="249" t="n">
        <v>30</v>
      </c>
      <c r="H16" s="249" t="n">
        <v>31</v>
      </c>
      <c r="I16" s="249" t="n">
        <v>31</v>
      </c>
      <c r="J16" s="249" t="n">
        <v>31</v>
      </c>
      <c r="K16" s="249" t="n">
        <v>31</v>
      </c>
      <c r="L16" s="249" t="n">
        <v>30</v>
      </c>
      <c r="M16" s="249" t="n">
        <v>31</v>
      </c>
      <c r="N16" s="249" t="n">
        <v>30</v>
      </c>
      <c r="O16" s="249" t="n">
        <v>31</v>
      </c>
      <c r="P16" s="249" t="n">
        <v>31</v>
      </c>
      <c r="Q16" s="249" t="n">
        <v>30</v>
      </c>
      <c r="R16" s="249" t="n">
        <v>31</v>
      </c>
      <c r="S16" s="249" t="n">
        <v>30</v>
      </c>
      <c r="T16" s="249" t="n">
        <v>31</v>
      </c>
      <c r="U16" s="249" t="n">
        <v>31</v>
      </c>
      <c r="V16" s="249" t="n">
        <v>28</v>
      </c>
      <c r="W16" s="249" t="n">
        <v>31</v>
      </c>
      <c r="X16" s="249" t="n">
        <v>30</v>
      </c>
      <c r="Y16" s="249"/>
      <c r="Z16" s="249"/>
      <c r="AA16" s="249"/>
      <c r="AB16" s="249"/>
      <c r="AG16" s="250"/>
    </row>
    <row r="17" customFormat="false" ht="12.75" hidden="false" customHeight="false" outlineLevel="0" collapsed="false">
      <c r="C17" s="251" t="n">
        <v>42795</v>
      </c>
      <c r="D17" s="251" t="n">
        <v>43678</v>
      </c>
      <c r="E17" s="251" t="n">
        <v>43709</v>
      </c>
      <c r="F17" s="251" t="n">
        <v>43739</v>
      </c>
      <c r="G17" s="251" t="n">
        <v>43770</v>
      </c>
      <c r="H17" s="251" t="n">
        <v>43800</v>
      </c>
      <c r="I17" s="251" t="n">
        <v>43831</v>
      </c>
      <c r="J17" s="251" t="n">
        <v>43831</v>
      </c>
      <c r="K17" s="251" t="n">
        <v>43891</v>
      </c>
      <c r="L17" s="251" t="n">
        <v>43922</v>
      </c>
      <c r="M17" s="251" t="n">
        <v>43952</v>
      </c>
      <c r="N17" s="251" t="n">
        <v>43983</v>
      </c>
      <c r="O17" s="251" t="n">
        <v>44013</v>
      </c>
      <c r="P17" s="251" t="n">
        <v>44044</v>
      </c>
      <c r="Q17" s="251" t="n">
        <v>44075</v>
      </c>
      <c r="R17" s="251" t="n">
        <v>44105</v>
      </c>
      <c r="S17" s="251" t="n">
        <v>44136</v>
      </c>
      <c r="T17" s="251" t="n">
        <v>44166</v>
      </c>
      <c r="U17" s="251" t="n">
        <v>44197</v>
      </c>
      <c r="V17" s="251" t="n">
        <v>44228</v>
      </c>
      <c r="W17" s="251" t="n">
        <v>44256</v>
      </c>
      <c r="X17" s="251" t="n">
        <v>44287</v>
      </c>
      <c r="Y17" s="251"/>
      <c r="Z17" s="251"/>
      <c r="AA17" s="251"/>
      <c r="AB17" s="251"/>
      <c r="AG17" s="250"/>
    </row>
    <row r="18" customFormat="false" ht="12.75" hidden="false" customHeight="false" outlineLevel="0" collapsed="false">
      <c r="B18" s="218" t="s">
        <v>2466</v>
      </c>
      <c r="C18" s="251" t="n">
        <v>42825</v>
      </c>
      <c r="D18" s="251" t="n">
        <v>43708</v>
      </c>
      <c r="E18" s="251" t="n">
        <v>43738</v>
      </c>
      <c r="F18" s="251" t="n">
        <v>43769</v>
      </c>
      <c r="G18" s="251" t="n">
        <v>43799</v>
      </c>
      <c r="H18" s="251" t="n">
        <v>43830</v>
      </c>
      <c r="I18" s="251" t="n">
        <v>43861</v>
      </c>
      <c r="J18" s="251" t="n">
        <v>43861</v>
      </c>
      <c r="K18" s="251" t="n">
        <v>43921</v>
      </c>
      <c r="L18" s="251" t="n">
        <v>43951</v>
      </c>
      <c r="M18" s="251" t="n">
        <v>43982</v>
      </c>
      <c r="N18" s="251" t="n">
        <v>44012</v>
      </c>
      <c r="O18" s="251" t="n">
        <v>44043</v>
      </c>
      <c r="P18" s="251" t="n">
        <v>44074</v>
      </c>
      <c r="Q18" s="251" t="n">
        <v>44104</v>
      </c>
      <c r="R18" s="251" t="n">
        <v>44135</v>
      </c>
      <c r="S18" s="251" t="n">
        <v>44165</v>
      </c>
      <c r="T18" s="251" t="n">
        <v>44196</v>
      </c>
      <c r="U18" s="251" t="n">
        <v>44227</v>
      </c>
      <c r="V18" s="251" t="n">
        <v>44255</v>
      </c>
      <c r="W18" s="251" t="n">
        <v>44286</v>
      </c>
      <c r="X18" s="251" t="n">
        <v>44316</v>
      </c>
      <c r="Y18" s="251"/>
      <c r="Z18" s="251"/>
      <c r="AA18" s="251"/>
      <c r="AB18" s="251"/>
      <c r="AC18" s="251"/>
      <c r="AF18" s="235"/>
      <c r="AG18" s="235"/>
      <c r="AH18" s="236"/>
    </row>
    <row r="19" s="218" customFormat="true" ht="12.75" hidden="false" customHeight="false" outlineLevel="0" collapsed="false">
      <c r="A19" s="218" t="s">
        <v>893</v>
      </c>
      <c r="B19" s="252" t="s">
        <v>2467</v>
      </c>
      <c r="C19" s="271"/>
      <c r="D19" s="253" t="n">
        <v>0.0589</v>
      </c>
      <c r="E19" s="253" t="n">
        <v>0.0354</v>
      </c>
      <c r="F19" s="253" t="n">
        <v>0.0322</v>
      </c>
      <c r="G19" s="253" t="n">
        <v>0.0237</v>
      </c>
      <c r="H19" s="253" t="n">
        <v>0.0353</v>
      </c>
      <c r="I19" s="253" t="n">
        <v>0.0345</v>
      </c>
      <c r="J19" s="253" t="n">
        <v>0.034</v>
      </c>
      <c r="K19" s="253" t="n">
        <v>0.0493</v>
      </c>
      <c r="L19" s="253" t="n">
        <v>0.0507</v>
      </c>
      <c r="M19" s="253" t="n">
        <v>0.0413</v>
      </c>
      <c r="N19" s="253" t="n">
        <v>0.0262</v>
      </c>
      <c r="O19" s="253" t="n">
        <v>0.0284</v>
      </c>
      <c r="P19" s="253" t="n">
        <v>0.0435</v>
      </c>
      <c r="Q19" s="253" t="n">
        <v>0.0430999999999999</v>
      </c>
      <c r="R19" s="253" t="n">
        <v>0.0549000000000001</v>
      </c>
      <c r="S19" s="253" t="n">
        <v>0.0923999999999999</v>
      </c>
      <c r="T19" s="253" t="n">
        <v>0.0751000000000001</v>
      </c>
      <c r="U19" s="253" t="n">
        <v>0.0569</v>
      </c>
      <c r="V19" s="253" t="n">
        <v>0.049</v>
      </c>
      <c r="W19" s="253" t="n">
        <v>0.0785</v>
      </c>
      <c r="X19" s="253" t="n">
        <v>0.0567</v>
      </c>
      <c r="Y19" s="253"/>
      <c r="Z19" s="253"/>
      <c r="AA19" s="253"/>
      <c r="AB19" s="253"/>
      <c r="AC19" s="219"/>
    </row>
    <row r="20" customFormat="false" ht="12.75" hidden="false" customHeight="false" outlineLevel="0" collapsed="false">
      <c r="A20" s="218" t="s">
        <v>895</v>
      </c>
      <c r="B20" s="252" t="s">
        <v>2468</v>
      </c>
      <c r="C20" s="271"/>
      <c r="D20" s="253" t="n">
        <v>0.0589</v>
      </c>
      <c r="E20" s="253" t="n">
        <v>0.0943</v>
      </c>
      <c r="F20" s="253" t="n">
        <v>0.1265</v>
      </c>
      <c r="G20" s="253" t="n">
        <v>0.1502</v>
      </c>
      <c r="H20" s="253" t="n">
        <v>0.1855</v>
      </c>
      <c r="I20" s="253" t="n">
        <v>0.22</v>
      </c>
      <c r="J20" s="253" t="n">
        <v>0.254</v>
      </c>
      <c r="K20" s="253" t="n">
        <v>0.3033</v>
      </c>
      <c r="L20" s="253" t="n">
        <v>0.354</v>
      </c>
      <c r="M20" s="253" t="n">
        <v>0.3953</v>
      </c>
      <c r="N20" s="253" t="n">
        <v>0.4215</v>
      </c>
      <c r="O20" s="253" t="n">
        <v>0.4499</v>
      </c>
      <c r="P20" s="253" t="n">
        <v>0.4934</v>
      </c>
      <c r="Q20" s="253" t="n">
        <v>0.5365</v>
      </c>
      <c r="R20" s="253" t="n">
        <v>0.5914</v>
      </c>
      <c r="S20" s="253" t="n">
        <v>0.6838</v>
      </c>
      <c r="T20" s="253" t="n">
        <v>0.7589</v>
      </c>
      <c r="U20" s="253" t="n">
        <v>0.8158</v>
      </c>
      <c r="V20" s="253" t="n">
        <v>0.8648</v>
      </c>
      <c r="W20" s="253" t="n">
        <v>0.9433</v>
      </c>
      <c r="X20" s="253" t="n">
        <v>1</v>
      </c>
      <c r="Y20" s="253"/>
      <c r="Z20" s="253"/>
      <c r="AA20" s="253"/>
      <c r="AB20" s="253"/>
      <c r="AF20" s="250"/>
      <c r="AG20" s="250"/>
      <c r="AH20" s="254"/>
      <c r="AK20" s="219"/>
      <c r="AN20" s="228"/>
    </row>
    <row r="21" customFormat="false" ht="12.75" hidden="false" customHeight="false" outlineLevel="0" collapsed="false">
      <c r="C21" s="1096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263"/>
      <c r="S21" s="263"/>
      <c r="T21" s="263"/>
      <c r="U21" s="263"/>
      <c r="V21" s="263"/>
      <c r="W21" s="263"/>
      <c r="X21" s="263"/>
      <c r="Y21" s="263"/>
      <c r="Z21" s="263"/>
      <c r="AA21" s="263"/>
      <c r="AB21" s="263"/>
      <c r="AC21" s="265"/>
      <c r="AF21" s="250"/>
      <c r="AG21" s="250"/>
      <c r="AH21" s="254"/>
    </row>
    <row r="22" customFormat="false" ht="12.75" hidden="false" customHeight="false" outlineLevel="0" collapsed="false">
      <c r="A22" s="266"/>
      <c r="B22" s="736" t="s">
        <v>2744</v>
      </c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  <c r="AA22" s="264"/>
      <c r="AB22" s="264"/>
    </row>
    <row r="23" customFormat="false" ht="12.75" hidden="false" customHeight="false" outlineLevel="0" collapsed="false">
      <c r="A23" s="218" t="s">
        <v>893</v>
      </c>
      <c r="B23" s="1097" t="s">
        <v>2794</v>
      </c>
      <c r="C23" s="271"/>
      <c r="D23" s="253"/>
      <c r="E23" s="253"/>
      <c r="F23" s="253" t="n">
        <v>0.110619556281618</v>
      </c>
      <c r="G23" s="253" t="n">
        <v>0.0262845493687692</v>
      </c>
      <c r="H23" s="253" t="n">
        <v>0.0655153141670271</v>
      </c>
      <c r="I23" s="253" t="n">
        <v>0.036896662467122</v>
      </c>
      <c r="J23" s="253" t="n">
        <v>0.0392146119356857</v>
      </c>
      <c r="K23" s="253" t="n">
        <v>0.0331615762073348</v>
      </c>
      <c r="L23" s="253" t="n">
        <v>0.0570068725402658</v>
      </c>
      <c r="M23" s="253" t="n">
        <v>0.0329743732536365</v>
      </c>
      <c r="N23" s="253" t="n">
        <v>0.0590164181228982</v>
      </c>
      <c r="O23" s="253" t="n">
        <v>0.0445952556699171</v>
      </c>
      <c r="P23" s="253" t="n">
        <v>0.0441303715308077</v>
      </c>
      <c r="Q23" s="253" t="n">
        <v>0.0559205245189662</v>
      </c>
      <c r="R23" s="253" t="n">
        <v>0.0159460332262577</v>
      </c>
      <c r="S23" s="253"/>
      <c r="T23" s="253"/>
      <c r="U23" s="253"/>
      <c r="V23" s="253"/>
      <c r="W23" s="253"/>
      <c r="X23" s="253"/>
      <c r="Y23" s="253"/>
      <c r="Z23" s="253"/>
      <c r="AA23" s="253"/>
      <c r="AB23" s="253"/>
      <c r="AC23" s="253"/>
      <c r="AD23" s="253"/>
    </row>
    <row r="24" customFormat="false" ht="12.75" hidden="false" customHeight="false" outlineLevel="0" collapsed="false">
      <c r="A24" s="218" t="s">
        <v>895</v>
      </c>
      <c r="B24" s="1097" t="s">
        <v>2795</v>
      </c>
      <c r="C24" s="271"/>
      <c r="D24" s="253"/>
      <c r="E24" s="253"/>
      <c r="F24" s="253" t="n">
        <v>0.110619556281618</v>
      </c>
      <c r="G24" s="253" t="n">
        <v>0.136904105650387</v>
      </c>
      <c r="H24" s="253" t="n">
        <v>0.202419419817414</v>
      </c>
      <c r="I24" s="253" t="n">
        <v>0.239316082284536</v>
      </c>
      <c r="J24" s="253" t="n">
        <v>0.278530694220222</v>
      </c>
      <c r="K24" s="253" t="n">
        <v>0.311692270427556</v>
      </c>
      <c r="L24" s="253" t="n">
        <v>0.368699142967822</v>
      </c>
      <c r="M24" s="253" t="n">
        <v>0.401673516221459</v>
      </c>
      <c r="N24" s="253" t="n">
        <v>0.460689934344357</v>
      </c>
      <c r="O24" s="253" t="n">
        <v>0.505285190014274</v>
      </c>
      <c r="P24" s="253" t="n">
        <v>0.549415561545082</v>
      </c>
      <c r="Q24" s="253" t="n">
        <v>0.605336086064048</v>
      </c>
      <c r="R24" s="253" t="n">
        <v>0.621282119290306</v>
      </c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</row>
    <row r="25" s="218" customFormat="true" ht="12.75" hidden="false" customHeight="false" outlineLevel="0" collapsed="false">
      <c r="A25" s="266"/>
      <c r="B25" s="266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AC25" s="219"/>
    </row>
    <row r="26" s="218" customFormat="true" ht="12.75" hidden="false" customHeight="false" outlineLevel="0" collapsed="false">
      <c r="AC26" s="219"/>
    </row>
    <row r="27" s="218" customFormat="true" ht="12.75" hidden="false" customHeight="false" outlineLevel="0" collapsed="false">
      <c r="AC27" s="219"/>
    </row>
    <row r="28" s="218" customFormat="true" ht="12.75" hidden="false" customHeight="false" outlineLevel="0" collapsed="false">
      <c r="AC28" s="219"/>
    </row>
    <row r="29" s="218" customFormat="true" ht="12.75" hidden="false" customHeight="false" outlineLevel="0" collapsed="false">
      <c r="AC29" s="219"/>
    </row>
  </sheetData>
  <mergeCells count="1">
    <mergeCell ref="B2:AB2"/>
  </mergeCells>
  <printOptions headings="false" gridLines="false" gridLinesSet="true" horizontalCentered="true" verticalCentered="true"/>
  <pageMargins left="0.39375" right="1.575" top="0.7875" bottom="0.590972222222222" header="0.511805555555555" footer="0.39375"/>
  <pageSetup paperSize="5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&amp;L&amp;8&amp;F / &amp;A&amp;C&amp;8&amp;P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2005-04-18T14:29:00Z</dcterms:created>
  <dc:creator>KAMEI</dc:creator>
  <dc:description/>
  <dc:language>pt-BR</dc:language>
  <cp:lastModifiedBy/>
  <cp:lastPrinted>2019-11-14T14:40:36Z</cp:lastPrinted>
  <dcterms:modified xsi:type="dcterms:W3CDTF">2020-12-02T21:52:13Z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